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235" tabRatio="859"/>
  </bookViews>
  <sheets>
    <sheet name="NASLOVNICA" sheetId="2" r:id="rId1"/>
    <sheet name="SADRŽAJ" sheetId="4" r:id="rId2"/>
    <sheet name="REKAPITULACIJA" sheetId="5" r:id="rId3"/>
    <sheet name="OU GRAĐENJA" sheetId="33" r:id="rId4"/>
    <sheet name="1. NASLOVNICA" sheetId="7" r:id="rId5"/>
    <sheet name="1. OU GOR" sheetId="41" r:id="rId6"/>
    <sheet name="1. GOR" sheetId="29" r:id="rId7"/>
    <sheet name="2. NASLOVNICA" sheetId="10" r:id="rId8"/>
    <sheet name="2. KRAJOBRAZNO UREĐENJE" sheetId="11" r:id="rId9"/>
    <sheet name="3. NASLOVNICA" sheetId="34" r:id="rId10"/>
    <sheet name="3. OU ViK" sheetId="35" r:id="rId11"/>
    <sheet name="3. VODOVOD I KANALIZACIJA" sheetId="36" r:id="rId12"/>
    <sheet name="4. NASLOVNICA" sheetId="37" r:id="rId13"/>
    <sheet name="4. OU STROJARSTVO" sheetId="38" r:id="rId14"/>
    <sheet name="4. STROJARSKE INSTALACIJE" sheetId="39" r:id="rId15"/>
    <sheet name="5. NASLOVNICA" sheetId="12" r:id="rId16"/>
    <sheet name="5. OU ELEKTRO" sheetId="43" r:id="rId17"/>
    <sheet name="5. ELEKTROINSTALACIJE" sheetId="44" r:id="rId18"/>
    <sheet name="6. NASLOVNICA" sheetId="25" r:id="rId19"/>
    <sheet name="6. OU DIZALO" sheetId="26" r:id="rId20"/>
    <sheet name="6. DIZALO" sheetId="27" r:id="rId21"/>
  </sheets>
  <definedNames>
    <definedName name="_xlnm._FilterDatabase" localSheetId="6" hidden="1">'1. GOR'!$C$1:$C$2288</definedName>
    <definedName name="_xlnm._FilterDatabase" localSheetId="8" hidden="1">'2. KRAJOBRAZNO UREĐENJE'!$C$1:$C$397</definedName>
    <definedName name="_xlnm._FilterDatabase" localSheetId="11" hidden="1">'3. VODOVOD I KANALIZACIJA'!$C$1:$C$613</definedName>
    <definedName name="_xlnm._FilterDatabase" localSheetId="14" hidden="1">'4. STROJARSKE INSTALACIJE'!$C$1:$C$962</definedName>
    <definedName name="_xlnm._FilterDatabase" localSheetId="17" hidden="1">'5. ELEKTROINSTALACIJE'!$C$1:$C$1618</definedName>
    <definedName name="_xlnm._FilterDatabase" localSheetId="20" hidden="1">'6. DIZALO'!$C$1:$C$62</definedName>
    <definedName name="_rbr" localSheetId="5">#REF!</definedName>
    <definedName name="_rbr" localSheetId="11">#REF!</definedName>
    <definedName name="_rbr" localSheetId="17">#REF!</definedName>
    <definedName name="_rbr" localSheetId="16">#REF!</definedName>
    <definedName name="_rbr" localSheetId="3">#REF!</definedName>
    <definedName name="_rbr">#REF!</definedName>
    <definedName name="_rbr2" localSheetId="5">#REF!</definedName>
    <definedName name="_rbr2">#REF!</definedName>
    <definedName name="AB">#REF!</definedName>
    <definedName name="abc">#REF!</definedName>
    <definedName name="ABCDE">#REF!</definedName>
    <definedName name="ABS">#REF!</definedName>
    <definedName name="čiščenje">#REF!</definedName>
    <definedName name="hlad">#REF!</definedName>
    <definedName name="hlcev">#REF!</definedName>
    <definedName name="hlelek">#REF!</definedName>
    <definedName name="hlkomp">#REF!</definedName>
    <definedName name="hlkonde">#REF!</definedName>
    <definedName name="hlpanel">#REF!</definedName>
    <definedName name="hlpult">#REF!</definedName>
    <definedName name="hlupar">#REF!</definedName>
    <definedName name="hlvrata">#REF!</definedName>
    <definedName name="korito">#REF!</definedName>
    <definedName name="ogrpult">#REF!</definedName>
    <definedName name="omarica">#REF!</definedName>
    <definedName name="pipa">#REF!</definedName>
    <definedName name="polica">#REF!</definedName>
    <definedName name="predal">#REF!</definedName>
    <definedName name="_xlnm.Print_Area" localSheetId="6">'1. GOR'!$A$1:$F$2289</definedName>
    <definedName name="_xlnm.Print_Area" localSheetId="4">'1. NASLOVNICA'!$A$1:$C$40</definedName>
    <definedName name="_xlnm.Print_Area" localSheetId="5">'1. OU GOR'!$A$1:$H$1302</definedName>
    <definedName name="_xlnm.Print_Area" localSheetId="8">'2. KRAJOBRAZNO UREĐENJE'!$A$1:$F$197</definedName>
    <definedName name="_xlnm.Print_Area" localSheetId="7">'2. NASLOVNICA'!$A$1:$C$51</definedName>
    <definedName name="_xlnm.Print_Area" localSheetId="9">'3. NASLOVNICA'!$A$1:$C$50</definedName>
    <definedName name="_xlnm.Print_Area" localSheetId="10">'3. OU ViK'!$A$1:$F$49</definedName>
    <definedName name="_xlnm.Print_Area" localSheetId="11">'3. VODOVOD I KANALIZACIJA'!$A$1:$F$611</definedName>
    <definedName name="_xlnm.Print_Area" localSheetId="12">'4. NASLOVNICA'!$A$1:$C$52</definedName>
    <definedName name="_xlnm.Print_Area" localSheetId="13">'4. OU STROJARSTVO'!$A$1:$F$52</definedName>
    <definedName name="_xlnm.Print_Area" localSheetId="14">'4. STROJARSKE INSTALACIJE'!$A$1:$F$964</definedName>
    <definedName name="_xlnm.Print_Area" localSheetId="17">'5. ELEKTROINSTALACIJE'!$A$1:$F$1615</definedName>
    <definedName name="_xlnm.Print_Area" localSheetId="15">'5. NASLOVNICA'!$A$1:$C$49</definedName>
    <definedName name="_xlnm.Print_Area" localSheetId="16">'5. OU ELEKTRO'!$A$1:$F$19</definedName>
    <definedName name="_xlnm.Print_Area" localSheetId="0">NASLOVNICA!$A$1:$C$47</definedName>
    <definedName name="_xlnm.Print_Area" localSheetId="3">'OU GRAĐENJA'!$B$1:$H$166</definedName>
    <definedName name="_xlnm.Print_Area" localSheetId="1">SADRŽAJ!$A$1:$C$49</definedName>
    <definedName name="_xlnm.Print_Titles" localSheetId="6">'1. GOR'!$1:$3</definedName>
    <definedName name="_xlnm.Print_Titles" localSheetId="8">'2. KRAJOBRAZNO UREĐENJE'!$1:$3</definedName>
    <definedName name="_xlnm.Print_Titles" localSheetId="11">'3. VODOVOD I KANALIZACIJA'!$1:$3</definedName>
    <definedName name="_xlnm.Print_Titles" localSheetId="14">'4. STROJARSKE INSTALACIJE'!$1:$3</definedName>
    <definedName name="_xlnm.Print_Titles" localSheetId="17">'5. ELEKTROINSTALACIJE'!$1:$3</definedName>
    <definedName name="_xlnm.Print_Titles" localSheetId="20">'6. DIZALO'!$1:$3</definedName>
    <definedName name="pult">#REF!</definedName>
    <definedName name="rebrojm">#REF!</definedName>
    <definedName name="regal">#REF!</definedName>
    <definedName name="rešetka">#REF!</definedName>
    <definedName name="tura">#REF!</definedName>
    <definedName name="tuš">#REF!</definedName>
    <definedName name="umivalnik">#REF!</definedName>
    <definedName name="ura">#REF!</definedName>
    <definedName name="zamrz">#REF!</definedName>
  </definedNames>
  <calcPr calcId="152511" fullPrecision="0"/>
</workbook>
</file>

<file path=xl/calcChain.xml><?xml version="1.0" encoding="utf-8"?>
<calcChain xmlns="http://schemas.openxmlformats.org/spreadsheetml/2006/main">
  <c r="F2146" i="29" l="1"/>
  <c r="F2138" i="29"/>
  <c r="F2129" i="29"/>
  <c r="F2050" i="29" l="1"/>
  <c r="F2049" i="29"/>
  <c r="F1671" i="29" l="1"/>
  <c r="F1679" i="29"/>
  <c r="F1235" i="29" l="1"/>
  <c r="F1098" i="29"/>
  <c r="F1001" i="44" l="1"/>
  <c r="F1002" i="44"/>
  <c r="F1006" i="44"/>
  <c r="F996" i="44"/>
  <c r="F997" i="44"/>
  <c r="F998" i="44"/>
  <c r="F989" i="44"/>
  <c r="F990" i="44"/>
  <c r="F991" i="44"/>
  <c r="F992" i="44"/>
  <c r="F993" i="44"/>
  <c r="F981" i="44"/>
  <c r="F982" i="44"/>
  <c r="F983" i="44"/>
  <c r="F986" i="44"/>
  <c r="F987" i="44"/>
  <c r="F988" i="44"/>
  <c r="F976" i="44"/>
  <c r="F977" i="44"/>
  <c r="F978" i="44"/>
  <c r="F964" i="44"/>
  <c r="F967" i="44"/>
  <c r="F968" i="44"/>
  <c r="F971" i="44"/>
  <c r="F972" i="44"/>
  <c r="F973" i="44"/>
  <c r="F956" i="44"/>
  <c r="F959" i="44"/>
  <c r="F960" i="44"/>
  <c r="F963" i="44"/>
  <c r="F855" i="44"/>
  <c r="F823" i="44"/>
  <c r="F818" i="44"/>
  <c r="F819" i="44"/>
  <c r="F808" i="44"/>
  <c r="F809" i="44"/>
  <c r="F810" i="44"/>
  <c r="F813" i="44"/>
  <c r="F814" i="44"/>
  <c r="F815" i="44"/>
  <c r="F803" i="44"/>
  <c r="F804" i="44"/>
  <c r="F805" i="44"/>
  <c r="F798" i="44"/>
  <c r="F799" i="44"/>
  <c r="F800" i="44"/>
  <c r="F789" i="44"/>
  <c r="F790" i="44"/>
  <c r="F793" i="44"/>
  <c r="F794" i="44"/>
  <c r="F795" i="44"/>
  <c r="F780" i="44"/>
  <c r="F781" i="44"/>
  <c r="F784" i="44"/>
  <c r="F785" i="44"/>
  <c r="F788" i="44"/>
  <c r="F773" i="44"/>
  <c r="F774" i="44"/>
  <c r="F776" i="44"/>
  <c r="F777" i="44"/>
  <c r="F831" i="29"/>
  <c r="F832" i="29"/>
  <c r="F833" i="29"/>
  <c r="B25" i="5" l="1"/>
  <c r="F1591" i="44"/>
  <c r="F1582" i="44"/>
  <c r="F1580" i="44"/>
  <c r="F1578" i="44"/>
  <c r="F1570" i="44"/>
  <c r="F1568" i="44"/>
  <c r="F1566" i="44"/>
  <c r="F1564" i="44"/>
  <c r="F1562" i="44"/>
  <c r="F1560" i="44"/>
  <c r="F1558" i="44"/>
  <c r="F1556" i="44"/>
  <c r="F1554" i="44"/>
  <c r="F1552" i="44"/>
  <c r="F1550" i="44"/>
  <c r="F1548" i="44"/>
  <c r="F1546" i="44"/>
  <c r="F1544" i="44"/>
  <c r="F1542" i="44"/>
  <c r="F1540" i="44"/>
  <c r="F1538" i="44"/>
  <c r="F1536" i="44"/>
  <c r="F1534" i="44"/>
  <c r="F1532" i="44"/>
  <c r="F1530" i="44"/>
  <c r="F1528" i="44"/>
  <c r="F1525" i="44"/>
  <c r="F1522" i="44"/>
  <c r="F1519" i="44"/>
  <c r="F1509" i="44"/>
  <c r="F1504" i="44"/>
  <c r="F1502" i="44"/>
  <c r="F1501" i="44"/>
  <c r="F1491" i="44"/>
  <c r="F1485" i="44"/>
  <c r="F1480" i="44"/>
  <c r="F1479" i="44"/>
  <c r="F1478" i="44"/>
  <c r="F1477" i="44"/>
  <c r="F1476" i="44"/>
  <c r="F1474" i="44"/>
  <c r="F1473" i="44"/>
  <c r="F1466" i="44"/>
  <c r="F1465" i="44"/>
  <c r="F1464" i="44"/>
  <c r="F1463" i="44"/>
  <c r="F1462" i="44"/>
  <c r="F1461" i="44"/>
  <c r="F1460" i="44"/>
  <c r="F1459" i="44"/>
  <c r="F1458" i="44"/>
  <c r="F1454" i="44"/>
  <c r="F1453" i="44"/>
  <c r="F1452" i="44"/>
  <c r="F1451" i="44"/>
  <c r="F1450" i="44"/>
  <c r="F1441" i="44"/>
  <c r="F1440" i="44"/>
  <c r="F1439" i="44"/>
  <c r="F1438" i="44"/>
  <c r="F1437" i="44"/>
  <c r="F1436" i="44"/>
  <c r="F1435" i="44"/>
  <c r="F1431" i="44"/>
  <c r="F1430" i="44"/>
  <c r="F1429" i="44"/>
  <c r="F1425" i="44"/>
  <c r="F1424" i="44"/>
  <c r="F1423" i="44"/>
  <c r="F1422" i="44"/>
  <c r="F1421" i="44"/>
  <c r="F1414" i="44"/>
  <c r="F1413" i="44"/>
  <c r="F1412" i="44"/>
  <c r="F1411" i="44"/>
  <c r="F1410" i="44"/>
  <c r="F1409" i="44"/>
  <c r="F1408" i="44"/>
  <c r="F1407" i="44"/>
  <c r="F1406" i="44"/>
  <c r="F1405" i="44"/>
  <c r="F1404" i="44"/>
  <c r="F1403" i="44"/>
  <c r="F1402" i="44"/>
  <c r="F1401" i="44"/>
  <c r="F1400" i="44"/>
  <c r="F1399" i="44"/>
  <c r="F1398" i="44"/>
  <c r="F1397" i="44"/>
  <c r="F1396" i="44"/>
  <c r="F1395" i="44"/>
  <c r="F1394" i="44"/>
  <c r="F1393" i="44"/>
  <c r="F1387" i="44"/>
  <c r="F1386" i="44"/>
  <c r="F1384" i="44"/>
  <c r="F1379" i="44"/>
  <c r="F1378" i="44"/>
  <c r="F1377" i="44"/>
  <c r="F1376" i="44"/>
  <c r="F1375" i="44"/>
  <c r="F1374" i="44"/>
  <c r="F1373" i="44"/>
  <c r="F1372" i="44"/>
  <c r="F1371" i="44"/>
  <c r="F1370" i="44"/>
  <c r="F1364" i="44"/>
  <c r="F1363" i="44"/>
  <c r="F1362" i="44"/>
  <c r="F1361" i="44"/>
  <c r="F1360" i="44"/>
  <c r="F1359" i="44"/>
  <c r="F1358" i="44"/>
  <c r="F1357" i="44"/>
  <c r="F1356" i="44"/>
  <c r="F1355" i="44"/>
  <c r="F1354" i="44"/>
  <c r="F1353" i="44"/>
  <c r="F1352" i="44"/>
  <c r="F1351" i="44"/>
  <c r="F1350" i="44"/>
  <c r="F1345" i="44"/>
  <c r="F1337" i="44"/>
  <c r="F1335" i="44"/>
  <c r="F1333" i="44"/>
  <c r="F1331" i="44"/>
  <c r="F1329" i="44"/>
  <c r="F1327" i="44"/>
  <c r="F1325" i="44"/>
  <c r="F1318" i="44"/>
  <c r="F1316" i="44"/>
  <c r="F1314" i="44"/>
  <c r="F1312" i="44"/>
  <c r="F1310" i="44"/>
  <c r="F1308" i="44"/>
  <c r="F1306" i="44"/>
  <c r="F1304" i="44"/>
  <c r="F1302" i="44"/>
  <c r="F1300" i="44"/>
  <c r="F1298" i="44"/>
  <c r="F1288" i="44"/>
  <c r="F1286" i="44"/>
  <c r="F1284" i="44"/>
  <c r="F1276" i="44"/>
  <c r="F1274" i="44"/>
  <c r="F1272" i="44"/>
  <c r="F1270" i="44"/>
  <c r="F1268" i="44"/>
  <c r="F1267" i="44"/>
  <c r="F1266" i="44"/>
  <c r="F1265" i="44"/>
  <c r="F1262" i="44"/>
  <c r="F1260" i="44"/>
  <c r="F1258" i="44"/>
  <c r="F1256" i="44"/>
  <c r="F1254" i="44"/>
  <c r="F1252" i="44"/>
  <c r="F1250" i="44"/>
  <c r="F1248" i="44"/>
  <c r="F1246" i="44"/>
  <c r="F1244" i="44"/>
  <c r="F1242" i="44"/>
  <c r="F1240" i="44"/>
  <c r="F1238" i="44"/>
  <c r="F1236" i="44"/>
  <c r="F1234" i="44"/>
  <c r="F1232" i="44"/>
  <c r="F1224" i="44"/>
  <c r="F1222" i="44"/>
  <c r="F1220" i="44"/>
  <c r="F1218" i="44"/>
  <c r="F1216" i="44"/>
  <c r="F1214" i="44"/>
  <c r="F1212" i="44"/>
  <c r="F1210" i="44"/>
  <c r="F1208" i="44"/>
  <c r="F1206" i="44"/>
  <c r="F1204" i="44"/>
  <c r="F1196" i="44"/>
  <c r="F1194" i="44"/>
  <c r="F1192" i="44"/>
  <c r="F1190" i="44"/>
  <c r="A1189" i="44"/>
  <c r="F1188" i="44"/>
  <c r="A1186" i="44"/>
  <c r="F1185" i="44"/>
  <c r="A1184" i="44"/>
  <c r="F1183" i="44"/>
  <c r="F1175" i="44"/>
  <c r="F1173" i="44"/>
  <c r="F1171" i="44"/>
  <c r="F1169" i="44"/>
  <c r="F1167" i="44"/>
  <c r="F1165" i="44"/>
  <c r="F1163" i="44"/>
  <c r="F1161" i="44"/>
  <c r="F1159" i="44"/>
  <c r="F1156" i="44"/>
  <c r="F1155" i="44"/>
  <c r="F1146" i="44"/>
  <c r="F1144" i="44"/>
  <c r="F1142" i="44"/>
  <c r="F1140" i="44"/>
  <c r="F1138" i="44"/>
  <c r="F1136" i="44"/>
  <c r="F1133" i="44"/>
  <c r="F1130" i="44"/>
  <c r="F1128" i="44"/>
  <c r="F1126" i="44"/>
  <c r="F1124" i="44"/>
  <c r="F1122" i="44"/>
  <c r="F1120" i="44"/>
  <c r="F1118" i="44"/>
  <c r="F1116" i="44"/>
  <c r="F1114" i="44"/>
  <c r="F1112" i="44"/>
  <c r="F1104" i="44"/>
  <c r="F1102" i="44"/>
  <c r="F1100" i="44"/>
  <c r="F1098" i="44"/>
  <c r="F1096" i="44"/>
  <c r="F1094" i="44"/>
  <c r="F1092" i="44"/>
  <c r="F1090" i="44"/>
  <c r="F1088" i="44"/>
  <c r="F1086" i="44"/>
  <c r="F1083" i="44"/>
  <c r="F1081" i="44"/>
  <c r="F1079" i="44"/>
  <c r="F1077" i="44"/>
  <c r="F1075" i="44"/>
  <c r="F1074" i="44"/>
  <c r="F1071" i="44"/>
  <c r="F1069" i="44"/>
  <c r="F1067" i="44"/>
  <c r="F1065" i="44"/>
  <c r="F1064" i="44"/>
  <c r="F1063" i="44"/>
  <c r="F1060" i="44"/>
  <c r="F1059" i="44"/>
  <c r="F1058" i="44"/>
  <c r="F1055" i="44"/>
  <c r="F1013" i="44"/>
  <c r="F1012" i="44"/>
  <c r="F1011" i="44"/>
  <c r="F1008" i="44"/>
  <c r="F954" i="44"/>
  <c r="F953" i="44"/>
  <c r="F950" i="44"/>
  <c r="F949" i="44"/>
  <c r="F948" i="44"/>
  <c r="F945" i="44"/>
  <c r="F944" i="44"/>
  <c r="F943" i="44"/>
  <c r="F942" i="44"/>
  <c r="F941" i="44"/>
  <c r="F938" i="44"/>
  <c r="F937" i="44"/>
  <c r="F936" i="44"/>
  <c r="F935" i="44"/>
  <c r="F934" i="44"/>
  <c r="F931" i="44"/>
  <c r="F930" i="44"/>
  <c r="F929" i="44"/>
  <c r="F928" i="44"/>
  <c r="F927" i="44"/>
  <c r="F924" i="44"/>
  <c r="F923" i="44"/>
  <c r="F922" i="44"/>
  <c r="F921" i="44"/>
  <c r="F918" i="44"/>
  <c r="F917" i="44"/>
  <c r="F916" i="44"/>
  <c r="F915" i="44"/>
  <c r="F912" i="44"/>
  <c r="F911" i="44"/>
  <c r="F910" i="44"/>
  <c r="F909" i="44"/>
  <c r="F908" i="44"/>
  <c r="F907" i="44"/>
  <c r="F906" i="44"/>
  <c r="F903" i="44"/>
  <c r="F902" i="44"/>
  <c r="F901" i="44"/>
  <c r="F900" i="44"/>
  <c r="F899" i="44"/>
  <c r="F898" i="44"/>
  <c r="F897" i="44"/>
  <c r="F894" i="44"/>
  <c r="F893" i="44"/>
  <c r="F892" i="44"/>
  <c r="F891" i="44"/>
  <c r="F890" i="44"/>
  <c r="F889" i="44"/>
  <c r="F888" i="44"/>
  <c r="F887" i="44"/>
  <c r="F886" i="44"/>
  <c r="F883" i="44"/>
  <c r="F882" i="44"/>
  <c r="F881" i="44"/>
  <c r="F880" i="44"/>
  <c r="F879" i="44"/>
  <c r="F878" i="44"/>
  <c r="F877" i="44"/>
  <c r="F876" i="44"/>
  <c r="F873" i="44"/>
  <c r="F872" i="44"/>
  <c r="F871" i="44"/>
  <c r="F870" i="44"/>
  <c r="F869" i="44"/>
  <c r="F868" i="44"/>
  <c r="F865" i="44"/>
  <c r="F864" i="44"/>
  <c r="F863" i="44"/>
  <c r="F862" i="44"/>
  <c r="F861" i="44"/>
  <c r="F834" i="44"/>
  <c r="F833" i="44"/>
  <c r="F830" i="44"/>
  <c r="F829" i="44"/>
  <c r="F828" i="44"/>
  <c r="F825" i="44"/>
  <c r="F771" i="44"/>
  <c r="F770" i="44"/>
  <c r="F767" i="44"/>
  <c r="F766" i="44"/>
  <c r="F765" i="44"/>
  <c r="F762" i="44"/>
  <c r="F761" i="44"/>
  <c r="F760" i="44"/>
  <c r="F759" i="44"/>
  <c r="F758" i="44"/>
  <c r="F755" i="44"/>
  <c r="F754" i="44"/>
  <c r="F753" i="44"/>
  <c r="F752" i="44"/>
  <c r="F751" i="44"/>
  <c r="F750" i="44"/>
  <c r="F749" i="44"/>
  <c r="F746" i="44"/>
  <c r="F745" i="44"/>
  <c r="F744" i="44"/>
  <c r="F743" i="44"/>
  <c r="F742" i="44"/>
  <c r="F739" i="44"/>
  <c r="F738" i="44"/>
  <c r="F737" i="44"/>
  <c r="F736" i="44"/>
  <c r="F735" i="44"/>
  <c r="F732" i="44"/>
  <c r="F731" i="44"/>
  <c r="F730" i="44"/>
  <c r="F729" i="44"/>
  <c r="F728" i="44"/>
  <c r="F725" i="44"/>
  <c r="F724" i="44"/>
  <c r="F723" i="44"/>
  <c r="F722" i="44"/>
  <c r="F721" i="44"/>
  <c r="F718" i="44"/>
  <c r="F717" i="44"/>
  <c r="F716" i="44"/>
  <c r="F715" i="44"/>
  <c r="F712" i="44"/>
  <c r="F711" i="44"/>
  <c r="F710" i="44"/>
  <c r="F709" i="44"/>
  <c r="F706" i="44"/>
  <c r="F705" i="44"/>
  <c r="F704" i="44"/>
  <c r="F703" i="44"/>
  <c r="F702" i="44"/>
  <c r="F701" i="44"/>
  <c r="F700" i="44"/>
  <c r="F697" i="44"/>
  <c r="F696" i="44"/>
  <c r="F695" i="44"/>
  <c r="F694" i="44"/>
  <c r="F693" i="44"/>
  <c r="F692" i="44"/>
  <c r="F691" i="44"/>
  <c r="F688" i="44"/>
  <c r="F687" i="44"/>
  <c r="F686" i="44"/>
  <c r="F685" i="44"/>
  <c r="F684" i="44"/>
  <c r="F683" i="44"/>
  <c r="F682" i="44"/>
  <c r="F681" i="44"/>
  <c r="F680" i="44"/>
  <c r="F677" i="44"/>
  <c r="F676" i="44"/>
  <c r="F675" i="44"/>
  <c r="F674" i="44"/>
  <c r="F673" i="44"/>
  <c r="F672" i="44"/>
  <c r="F671" i="44"/>
  <c r="F670" i="44"/>
  <c r="F667" i="44"/>
  <c r="F666" i="44"/>
  <c r="F665" i="44"/>
  <c r="F664" i="44"/>
  <c r="F663" i="44"/>
  <c r="F662" i="44"/>
  <c r="F659" i="44"/>
  <c r="F658" i="44"/>
  <c r="F657" i="44"/>
  <c r="F656" i="44"/>
  <c r="F655" i="44"/>
  <c r="F649" i="44"/>
  <c r="F624" i="44"/>
  <c r="F622" i="44"/>
  <c r="F620" i="44"/>
  <c r="F618" i="44"/>
  <c r="F616" i="44"/>
  <c r="F615" i="44"/>
  <c r="F614" i="44"/>
  <c r="F613" i="44"/>
  <c r="F612" i="44"/>
  <c r="F611" i="44"/>
  <c r="F610" i="44"/>
  <c r="F607" i="44"/>
  <c r="F606" i="44"/>
  <c r="F605" i="44"/>
  <c r="F604" i="44"/>
  <c r="F603" i="44"/>
  <c r="F602" i="44"/>
  <c r="F601" i="44"/>
  <c r="F587" i="44"/>
  <c r="F565" i="44"/>
  <c r="F543" i="44"/>
  <c r="F521" i="44"/>
  <c r="F499" i="44"/>
  <c r="F495" i="44"/>
  <c r="F473" i="44"/>
  <c r="F452" i="44"/>
  <c r="F451" i="44"/>
  <c r="F450" i="44"/>
  <c r="F446" i="44"/>
  <c r="F426" i="44"/>
  <c r="F425" i="44"/>
  <c r="F421" i="44"/>
  <c r="F401" i="44"/>
  <c r="F397" i="44"/>
  <c r="F377" i="44"/>
  <c r="F373" i="44"/>
  <c r="F353" i="44"/>
  <c r="F349" i="44"/>
  <c r="F327" i="44"/>
  <c r="F324" i="44"/>
  <c r="F323" i="44"/>
  <c r="F319" i="44"/>
  <c r="F316" i="44"/>
  <c r="F315" i="44"/>
  <c r="F312" i="44"/>
  <c r="F311" i="44"/>
  <c r="F308" i="44"/>
  <c r="F307" i="44"/>
  <c r="F304" i="44"/>
  <c r="F303" i="44"/>
  <c r="F300" i="44"/>
  <c r="F299" i="44"/>
  <c r="F296" i="44"/>
  <c r="F295" i="44"/>
  <c r="F292" i="44"/>
  <c r="F291" i="44"/>
  <c r="F288" i="44"/>
  <c r="F287" i="44"/>
  <c r="F284" i="44"/>
  <c r="F283" i="44"/>
  <c r="F280" i="44"/>
  <c r="F277" i="44"/>
  <c r="F274" i="44"/>
  <c r="F271" i="44"/>
  <c r="F268" i="44"/>
  <c r="F265" i="44"/>
  <c r="F262" i="44"/>
  <c r="F259" i="44"/>
  <c r="F256" i="44"/>
  <c r="F253" i="44"/>
  <c r="F250" i="44"/>
  <c r="F247" i="44"/>
  <c r="F244" i="44"/>
  <c r="F241" i="44"/>
  <c r="F238" i="44"/>
  <c r="F235" i="44"/>
  <c r="F221" i="44"/>
  <c r="F219" i="44"/>
  <c r="F217" i="44"/>
  <c r="F215" i="44"/>
  <c r="F213" i="44"/>
  <c r="F211" i="44"/>
  <c r="F209" i="44"/>
  <c r="F208" i="44"/>
  <c r="F207" i="44"/>
  <c r="F204" i="44"/>
  <c r="F203" i="44"/>
  <c r="F202" i="44"/>
  <c r="F199" i="44"/>
  <c r="F197" i="44"/>
  <c r="F196" i="44"/>
  <c r="F193" i="44"/>
  <c r="F191" i="44"/>
  <c r="F189" i="44"/>
  <c r="F188" i="44"/>
  <c r="F185" i="44"/>
  <c r="F183" i="44"/>
  <c r="F182" i="44"/>
  <c r="F181" i="44"/>
  <c r="F180" i="44"/>
  <c r="F177" i="44"/>
  <c r="F176" i="44"/>
  <c r="F175" i="44"/>
  <c r="F174" i="44"/>
  <c r="F173" i="44"/>
  <c r="F172" i="44"/>
  <c r="F171" i="44"/>
  <c r="F170" i="44"/>
  <c r="F169" i="44"/>
  <c r="F168" i="44"/>
  <c r="F167" i="44"/>
  <c r="F166" i="44"/>
  <c r="F165" i="44"/>
  <c r="F164" i="44"/>
  <c r="F163" i="44"/>
  <c r="F162" i="44"/>
  <c r="F161" i="44"/>
  <c r="F160" i="44"/>
  <c r="F159" i="44"/>
  <c r="F156" i="44"/>
  <c r="F155" i="44"/>
  <c r="F152" i="44"/>
  <c r="F151" i="44"/>
  <c r="F150" i="44"/>
  <c r="F149" i="44"/>
  <c r="F146" i="44"/>
  <c r="F145" i="44"/>
  <c r="F142" i="44"/>
  <c r="F141" i="44"/>
  <c r="F138" i="44"/>
  <c r="F137" i="44"/>
  <c r="F136" i="44"/>
  <c r="F133" i="44"/>
  <c r="F131" i="44"/>
  <c r="F129" i="44"/>
  <c r="F127" i="44"/>
  <c r="F125" i="44"/>
  <c r="F123" i="44"/>
  <c r="F121" i="44"/>
  <c r="F119" i="44"/>
  <c r="F111" i="44"/>
  <c r="F109" i="44"/>
  <c r="F103" i="44"/>
  <c r="F102" i="44"/>
  <c r="F98" i="44"/>
  <c r="F81" i="44"/>
  <c r="F50" i="44"/>
  <c r="E1366" i="44" l="1"/>
  <c r="F1106" i="44"/>
  <c r="F1602" i="44" s="1"/>
  <c r="F1015" i="44"/>
  <c r="F1019" i="44" s="1"/>
  <c r="F836" i="44"/>
  <c r="F840" i="44" s="1"/>
  <c r="F1601" i="44" s="1"/>
  <c r="F626" i="44"/>
  <c r="F1600" i="44" s="1"/>
  <c r="F590" i="44"/>
  <c r="F1599" i="44" s="1"/>
  <c r="E1389" i="44"/>
  <c r="E1432" i="44"/>
  <c r="E1467" i="44"/>
  <c r="E1482" i="44"/>
  <c r="F223" i="44"/>
  <c r="F1598" i="44" s="1"/>
  <c r="F113" i="44"/>
  <c r="F1597" i="44" s="1"/>
  <c r="F1177" i="44"/>
  <c r="F1604" i="44" s="1"/>
  <c r="F1226" i="44"/>
  <c r="F1606" i="44" s="1"/>
  <c r="F1278" i="44"/>
  <c r="F1607" i="44" s="1"/>
  <c r="F1290" i="44"/>
  <c r="F1608" i="44" s="1"/>
  <c r="F1593" i="44"/>
  <c r="F1612" i="44" s="1"/>
  <c r="F1198" i="44"/>
  <c r="F1605" i="44" s="1"/>
  <c r="F1339" i="44"/>
  <c r="F1609" i="44" s="1"/>
  <c r="E1426" i="44"/>
  <c r="E1442" i="44"/>
  <c r="E1455" i="44"/>
  <c r="E1511" i="44"/>
  <c r="F1148" i="44"/>
  <c r="F1603" i="44" s="1"/>
  <c r="E1381" i="44"/>
  <c r="E1415" i="44"/>
  <c r="F1572" i="44"/>
  <c r="F1611" i="44" s="1"/>
  <c r="F1021" i="44" l="1"/>
  <c r="E1469" i="44"/>
  <c r="E1444" i="44"/>
  <c r="F748" i="29"/>
  <c r="F1229" i="29"/>
  <c r="F1222" i="29"/>
  <c r="F1215" i="29"/>
  <c r="F1208" i="29"/>
  <c r="F1184" i="29"/>
  <c r="F849" i="29"/>
  <c r="F1513" i="44" l="1"/>
  <c r="F1610" i="44" s="1"/>
  <c r="F1614" i="44" s="1"/>
  <c r="E25" i="5" s="1"/>
  <c r="F1199" i="29"/>
  <c r="F1191" i="29" l="1"/>
  <c r="F1177" i="29"/>
  <c r="F844" i="29"/>
  <c r="F2251" i="29" l="1"/>
  <c r="F2250" i="29"/>
  <c r="F2249" i="29"/>
  <c r="F878" i="39" l="1"/>
  <c r="F877" i="39"/>
  <c r="F876" i="39"/>
  <c r="F588" i="39"/>
  <c r="F586" i="39"/>
  <c r="F2247" i="29" l="1"/>
  <c r="F2242" i="29"/>
  <c r="F2226" i="29"/>
  <c r="F752" i="29"/>
  <c r="F753" i="29"/>
  <c r="F1704" i="29" l="1"/>
  <c r="F1693" i="29"/>
  <c r="F2222" i="29"/>
  <c r="F2123" i="29"/>
  <c r="F2122" i="29"/>
  <c r="F2120" i="29"/>
  <c r="F2119" i="29"/>
  <c r="F2118" i="29"/>
  <c r="F2117" i="29"/>
  <c r="F2116" i="29"/>
  <c r="F2115" i="29"/>
  <c r="F1092" i="29"/>
  <c r="F1651" i="29"/>
  <c r="F1563" i="29"/>
  <c r="F1549" i="29"/>
  <c r="F1534" i="29"/>
  <c r="F1520" i="29"/>
  <c r="F1506" i="29"/>
  <c r="F1490" i="29"/>
  <c r="F1561" i="29"/>
  <c r="F1559" i="29"/>
  <c r="F1558" i="29"/>
  <c r="F1556" i="29"/>
  <c r="F1555" i="29"/>
  <c r="F1554" i="29"/>
  <c r="F1553" i="29"/>
  <c r="F1552" i="29"/>
  <c r="F1551" i="29"/>
  <c r="F655" i="29"/>
  <c r="F654" i="29"/>
  <c r="F653" i="29"/>
  <c r="F652" i="29"/>
  <c r="F650" i="29"/>
  <c r="F649" i="29"/>
  <c r="F647" i="29"/>
  <c r="B2282" i="29"/>
  <c r="A2282" i="29"/>
  <c r="F1866" i="29"/>
  <c r="F1808" i="29"/>
  <c r="F1804" i="29"/>
  <c r="F1803" i="29"/>
  <c r="F1794" i="29"/>
  <c r="F1780" i="29"/>
  <c r="F1772" i="29"/>
  <c r="F1771" i="29"/>
  <c r="F1769" i="29"/>
  <c r="F2004" i="29"/>
  <c r="F1997" i="29"/>
  <c r="F1996" i="29"/>
  <c r="F1995" i="29"/>
  <c r="F1988" i="29"/>
  <c r="F1981" i="29"/>
  <c r="B2006" i="29"/>
  <c r="A2006" i="29"/>
  <c r="F2113" i="29"/>
  <c r="F2106" i="29"/>
  <c r="F2105" i="29"/>
  <c r="F2098" i="29"/>
  <c r="F2080" i="29"/>
  <c r="F2091" i="29"/>
  <c r="F2090" i="29"/>
  <c r="F2089" i="29"/>
  <c r="F2088" i="29"/>
  <c r="F2087" i="29"/>
  <c r="F2079" i="29"/>
  <c r="F1383" i="29"/>
  <c r="F1410" i="29"/>
  <c r="F1409" i="29"/>
  <c r="F1436" i="29"/>
  <c r="F1451" i="29"/>
  <c r="F1462" i="29"/>
  <c r="F721" i="29"/>
  <c r="F609" i="29"/>
  <c r="F1595" i="29"/>
  <c r="F1594" i="29"/>
  <c r="F1592" i="29"/>
  <c r="F1591" i="29"/>
  <c r="F1589" i="29"/>
  <c r="F1588" i="29"/>
  <c r="F1587" i="29"/>
  <c r="F1585" i="29"/>
  <c r="F1582" i="29"/>
  <c r="F1581" i="29"/>
  <c r="F1580" i="29"/>
  <c r="F1578" i="29"/>
  <c r="F1576" i="29"/>
  <c r="F1574" i="29"/>
  <c r="F1573" i="29"/>
  <c r="F1568" i="29"/>
  <c r="F1567" i="29"/>
  <c r="F1566" i="29"/>
  <c r="F1565" i="29"/>
  <c r="F1547" i="29"/>
  <c r="F1545" i="29"/>
  <c r="F1544" i="29"/>
  <c r="F1539" i="29"/>
  <c r="F1538" i="29"/>
  <c r="F1537" i="29"/>
  <c r="F1536" i="29"/>
  <c r="F1532" i="29"/>
  <c r="F1530" i="29"/>
  <c r="F1529" i="29"/>
  <c r="F1525" i="29"/>
  <c r="F1524" i="29"/>
  <c r="F1523" i="29"/>
  <c r="F1522" i="29"/>
  <c r="F1518" i="29"/>
  <c r="F1516" i="29"/>
  <c r="F1515" i="29"/>
  <c r="F1513" i="29"/>
  <c r="F1511" i="29"/>
  <c r="F1510" i="29"/>
  <c r="F1509" i="29"/>
  <c r="F1508" i="29"/>
  <c r="D28" i="41"/>
  <c r="D27" i="41"/>
  <c r="D26" i="41"/>
  <c r="D25" i="41"/>
  <c r="D24" i="41"/>
  <c r="D23" i="41"/>
  <c r="D22" i="41"/>
  <c r="D21" i="41"/>
  <c r="D20" i="41"/>
  <c r="D19" i="41"/>
  <c r="D18" i="41"/>
  <c r="D17" i="41"/>
  <c r="D16" i="41"/>
  <c r="D15" i="41"/>
  <c r="D14" i="41"/>
  <c r="D13" i="41"/>
  <c r="D12" i="41"/>
  <c r="D11" i="41"/>
  <c r="D10" i="41"/>
  <c r="D9" i="41"/>
  <c r="D8" i="41"/>
  <c r="F1336" i="29"/>
  <c r="F1335" i="29"/>
  <c r="F1338" i="29"/>
  <c r="F1333" i="29"/>
  <c r="F1332" i="29"/>
  <c r="F1254" i="29"/>
  <c r="F2006" i="29" l="1"/>
  <c r="F2282" i="29" s="1"/>
  <c r="F1323" i="29" l="1"/>
  <c r="F1322" i="29"/>
  <c r="F1312" i="29"/>
  <c r="F1311" i="29"/>
  <c r="F1292" i="29"/>
  <c r="F1291" i="29"/>
  <c r="F1302" i="29"/>
  <c r="F1301" i="29"/>
  <c r="F1282" i="29"/>
  <c r="F1281" i="29"/>
  <c r="F1272" i="29"/>
  <c r="F1271" i="29"/>
  <c r="F1263" i="29"/>
  <c r="F1262" i="29"/>
  <c r="F1253" i="29"/>
  <c r="F1252" i="29"/>
  <c r="F1162" i="29"/>
  <c r="F1147" i="29"/>
  <c r="B2276" i="29"/>
  <c r="A2276" i="29"/>
  <c r="F1237" i="29"/>
  <c r="F2276" i="29" s="1"/>
  <c r="B1237" i="29"/>
  <c r="A1237" i="29"/>
  <c r="F535" i="39"/>
  <c r="F898" i="39"/>
  <c r="B24" i="5"/>
  <c r="B950" i="39"/>
  <c r="E962" i="39" s="1"/>
  <c r="A950" i="39"/>
  <c r="F47" i="39"/>
  <c r="F49" i="39"/>
  <c r="F56" i="39"/>
  <c r="F63" i="39"/>
  <c r="F67" i="39"/>
  <c r="F68" i="39"/>
  <c r="F71" i="39"/>
  <c r="F74" i="39"/>
  <c r="F78" i="39"/>
  <c r="F81" i="39"/>
  <c r="F84" i="39"/>
  <c r="F85" i="39"/>
  <c r="F86" i="39"/>
  <c r="F89" i="39"/>
  <c r="F111" i="39"/>
  <c r="F114" i="39"/>
  <c r="F117" i="39"/>
  <c r="F120" i="39"/>
  <c r="F128" i="39"/>
  <c r="F136" i="39"/>
  <c r="F144" i="39"/>
  <c r="F152" i="39"/>
  <c r="F160" i="39"/>
  <c r="F169" i="39"/>
  <c r="F178" i="39"/>
  <c r="F181" i="39"/>
  <c r="F182" i="39"/>
  <c r="F183" i="39"/>
  <c r="F184" i="39"/>
  <c r="F185" i="39"/>
  <c r="F186" i="39"/>
  <c r="F187" i="39"/>
  <c r="F188" i="39"/>
  <c r="F189" i="39"/>
  <c r="F190" i="39"/>
  <c r="F191" i="39"/>
  <c r="F192" i="39"/>
  <c r="F193" i="39"/>
  <c r="F194" i="39"/>
  <c r="F195" i="39"/>
  <c r="F198" i="39"/>
  <c r="F199" i="39"/>
  <c r="F200" i="39"/>
  <c r="F201" i="39"/>
  <c r="F205" i="39"/>
  <c r="F209" i="39"/>
  <c r="F212" i="39"/>
  <c r="F213" i="39"/>
  <c r="F214" i="39"/>
  <c r="F215" i="39"/>
  <c r="F216" i="39"/>
  <c r="F219" i="39"/>
  <c r="F220" i="39"/>
  <c r="F221" i="39"/>
  <c r="F224" i="39"/>
  <c r="F225" i="39"/>
  <c r="F226" i="39"/>
  <c r="F227" i="39"/>
  <c r="F230" i="39"/>
  <c r="F231" i="39"/>
  <c r="F232" i="39"/>
  <c r="F233" i="39"/>
  <c r="F236" i="39"/>
  <c r="F239" i="39"/>
  <c r="F242" i="39"/>
  <c r="F243" i="39"/>
  <c r="F246" i="39"/>
  <c r="F250" i="39"/>
  <c r="F251" i="39"/>
  <c r="F252" i="39"/>
  <c r="F255" i="39"/>
  <c r="F258" i="39"/>
  <c r="F261" i="39"/>
  <c r="F262" i="39"/>
  <c r="F263" i="39"/>
  <c r="F264" i="39"/>
  <c r="F265" i="39"/>
  <c r="F268" i="39"/>
  <c r="F269" i="39"/>
  <c r="F272" i="39"/>
  <c r="F275" i="39"/>
  <c r="F277" i="39"/>
  <c r="F281" i="39"/>
  <c r="F282" i="39"/>
  <c r="F286" i="39"/>
  <c r="F287" i="39"/>
  <c r="F289" i="39"/>
  <c r="F290" i="39"/>
  <c r="F292" i="39"/>
  <c r="F293" i="39"/>
  <c r="F295" i="39"/>
  <c r="F296" i="39"/>
  <c r="F299" i="39"/>
  <c r="F300" i="39"/>
  <c r="F302" i="39"/>
  <c r="F305" i="39"/>
  <c r="F306" i="39"/>
  <c r="F309" i="39"/>
  <c r="F312" i="39"/>
  <c r="F315" i="39"/>
  <c r="F318" i="39"/>
  <c r="F322" i="39"/>
  <c r="F325" i="39"/>
  <c r="F328" i="39"/>
  <c r="F331" i="39"/>
  <c r="F334" i="39"/>
  <c r="F337" i="39"/>
  <c r="F338" i="39"/>
  <c r="F341" i="39"/>
  <c r="F344" i="39"/>
  <c r="F352" i="39"/>
  <c r="F359" i="39"/>
  <c r="F360" i="39"/>
  <c r="F368" i="39"/>
  <c r="F377" i="39"/>
  <c r="F383" i="39"/>
  <c r="F384" i="39"/>
  <c r="F387" i="39"/>
  <c r="F391" i="39"/>
  <c r="F395" i="39"/>
  <c r="F399" i="39"/>
  <c r="F403" i="39"/>
  <c r="F408" i="39"/>
  <c r="F414" i="39"/>
  <c r="F420" i="39"/>
  <c r="F427" i="39"/>
  <c r="F428" i="39"/>
  <c r="F429" i="39"/>
  <c r="F432" i="39"/>
  <c r="F434" i="39"/>
  <c r="F435" i="39"/>
  <c r="F436" i="39"/>
  <c r="F437" i="39"/>
  <c r="F438" i="39"/>
  <c r="F439" i="39"/>
  <c r="F440" i="39"/>
  <c r="F443" i="39"/>
  <c r="F444" i="39"/>
  <c r="F445" i="39"/>
  <c r="F446" i="39"/>
  <c r="F447" i="39"/>
  <c r="F449" i="39"/>
  <c r="F451" i="39"/>
  <c r="F452" i="39"/>
  <c r="F453" i="39"/>
  <c r="F454" i="39"/>
  <c r="F481" i="39"/>
  <c r="F496" i="39"/>
  <c r="F511" i="39"/>
  <c r="F526" i="39"/>
  <c r="F530" i="39"/>
  <c r="F532" i="39"/>
  <c r="F534" i="39"/>
  <c r="F536" i="39"/>
  <c r="F537" i="39"/>
  <c r="F538" i="39"/>
  <c r="F539" i="39"/>
  <c r="F540" i="39"/>
  <c r="F541" i="39"/>
  <c r="F543" i="39"/>
  <c r="F544" i="39"/>
  <c r="F558" i="39"/>
  <c r="F560" i="39"/>
  <c r="F567" i="39"/>
  <c r="F569" i="39"/>
  <c r="F570" i="39"/>
  <c r="F571" i="39"/>
  <c r="F572" i="39"/>
  <c r="F573" i="39"/>
  <c r="F575" i="39"/>
  <c r="F577" i="39"/>
  <c r="F591" i="39"/>
  <c r="F593" i="39"/>
  <c r="F596" i="39"/>
  <c r="F602" i="39"/>
  <c r="F605" i="39"/>
  <c r="F607" i="39"/>
  <c r="F608" i="39"/>
  <c r="F609" i="39"/>
  <c r="F610" i="39"/>
  <c r="F611" i="39"/>
  <c r="F612" i="39"/>
  <c r="F613" i="39"/>
  <c r="F614" i="39"/>
  <c r="F615" i="39"/>
  <c r="F616" i="39"/>
  <c r="F618" i="39"/>
  <c r="F619" i="39"/>
  <c r="F620" i="39"/>
  <c r="F621" i="39"/>
  <c r="F622" i="39"/>
  <c r="F623" i="39"/>
  <c r="F624" i="39"/>
  <c r="F625" i="39"/>
  <c r="F632" i="39"/>
  <c r="F633" i="39"/>
  <c r="F634" i="39"/>
  <c r="F635" i="39"/>
  <c r="F637" i="39"/>
  <c r="F639" i="39"/>
  <c r="F641" i="39"/>
  <c r="F642" i="39"/>
  <c r="F643" i="39"/>
  <c r="F644" i="39"/>
  <c r="F645" i="39"/>
  <c r="F646" i="39"/>
  <c r="F647" i="39"/>
  <c r="F648" i="39"/>
  <c r="F649" i="39"/>
  <c r="F651" i="39"/>
  <c r="F652" i="39"/>
  <c r="F653" i="39"/>
  <c r="F660" i="39"/>
  <c r="F661" i="39"/>
  <c r="F663" i="39"/>
  <c r="F665" i="39"/>
  <c r="F666" i="39"/>
  <c r="F667" i="39"/>
  <c r="F669" i="39"/>
  <c r="F671" i="39"/>
  <c r="F674" i="39"/>
  <c r="F675" i="39"/>
  <c r="A677" i="39"/>
  <c r="A955" i="39" s="1"/>
  <c r="B677" i="39"/>
  <c r="B955" i="39" s="1"/>
  <c r="F809" i="39"/>
  <c r="F812" i="39"/>
  <c r="F815" i="39"/>
  <c r="F816" i="39"/>
  <c r="F819" i="39"/>
  <c r="F820" i="39"/>
  <c r="F821" i="39"/>
  <c r="F822" i="39"/>
  <c r="F823" i="39"/>
  <c r="F833" i="39"/>
  <c r="F841" i="39"/>
  <c r="F847" i="39"/>
  <c r="F851" i="39"/>
  <c r="F852" i="39"/>
  <c r="F857" i="39"/>
  <c r="F861" i="39"/>
  <c r="F865" i="39"/>
  <c r="F870" i="39"/>
  <c r="F871" i="39"/>
  <c r="F872" i="39"/>
  <c r="F873" i="39"/>
  <c r="F881" i="39"/>
  <c r="F882" i="39"/>
  <c r="F883" i="39"/>
  <c r="F895" i="39"/>
  <c r="F909" i="39"/>
  <c r="F910" i="39"/>
  <c r="F914" i="39"/>
  <c r="F915" i="39"/>
  <c r="F916" i="39"/>
  <c r="F917" i="39"/>
  <c r="F918" i="39"/>
  <c r="F919" i="39"/>
  <c r="F920" i="39"/>
  <c r="F921" i="39"/>
  <c r="F922" i="39"/>
  <c r="F925" i="39"/>
  <c r="F932" i="39"/>
  <c r="F934" i="39"/>
  <c r="F943" i="39"/>
  <c r="A945" i="39"/>
  <c r="A959" i="39" s="1"/>
  <c r="B945" i="39"/>
  <c r="B959" i="39" s="1"/>
  <c r="A953" i="39"/>
  <c r="B953" i="39"/>
  <c r="A957" i="39"/>
  <c r="B957" i="39"/>
  <c r="B23" i="5"/>
  <c r="A13" i="36"/>
  <c r="A20" i="36"/>
  <c r="A63" i="36"/>
  <c r="A101" i="36"/>
  <c r="B574" i="36"/>
  <c r="E609" i="36" s="1"/>
  <c r="A574" i="36"/>
  <c r="B188" i="11"/>
  <c r="E197" i="11" s="1"/>
  <c r="A188" i="11"/>
  <c r="F945" i="39" l="1"/>
  <c r="F959" i="39" s="1"/>
  <c r="F677" i="39"/>
  <c r="F955" i="39" s="1"/>
  <c r="F808" i="29"/>
  <c r="B605" i="36"/>
  <c r="B606" i="36" s="1"/>
  <c r="A605" i="36"/>
  <c r="A606" i="36" s="1"/>
  <c r="B597" i="36"/>
  <c r="B598" i="36" s="1"/>
  <c r="A597" i="36"/>
  <c r="A598" i="36" s="1"/>
  <c r="B593" i="36"/>
  <c r="A593" i="36"/>
  <c r="B592" i="36"/>
  <c r="A592" i="36"/>
  <c r="B591" i="36"/>
  <c r="B594" i="36" s="1"/>
  <c r="A591" i="36"/>
  <c r="A594" i="36" s="1"/>
  <c r="B587" i="36"/>
  <c r="A587" i="36"/>
  <c r="B586" i="36"/>
  <c r="A586" i="36"/>
  <c r="B585" i="36"/>
  <c r="B588" i="36" s="1"/>
  <c r="A585" i="36"/>
  <c r="A588" i="36" s="1"/>
  <c r="B581" i="36"/>
  <c r="A581" i="36"/>
  <c r="B580" i="36"/>
  <c r="A580" i="36"/>
  <c r="B579" i="36"/>
  <c r="A579" i="36"/>
  <c r="B578" i="36"/>
  <c r="A578" i="36"/>
  <c r="B577" i="36"/>
  <c r="B582" i="36" s="1"/>
  <c r="A577" i="36"/>
  <c r="A582" i="36" s="1"/>
  <c r="B568" i="36"/>
  <c r="A568" i="36"/>
  <c r="F566" i="36"/>
  <c r="F568" i="36" s="1"/>
  <c r="F606" i="36" s="1"/>
  <c r="B561" i="36"/>
  <c r="B601" i="36" s="1"/>
  <c r="B602" i="36" s="1"/>
  <c r="A561" i="36"/>
  <c r="A601" i="36" s="1"/>
  <c r="A602" i="36" s="1"/>
  <c r="F559" i="36"/>
  <c r="F557" i="36"/>
  <c r="F556" i="36"/>
  <c r="F555" i="36"/>
  <c r="F554" i="36"/>
  <c r="F553" i="36"/>
  <c r="F548" i="36"/>
  <c r="F547" i="36"/>
  <c r="F546" i="36"/>
  <c r="F545" i="36"/>
  <c r="F544" i="36"/>
  <c r="F541" i="36"/>
  <c r="F540" i="36"/>
  <c r="F539" i="36"/>
  <c r="F537" i="36"/>
  <c r="F533" i="36"/>
  <c r="F532" i="36"/>
  <c r="F531" i="36"/>
  <c r="A531" i="36"/>
  <c r="F529" i="36"/>
  <c r="A529" i="36"/>
  <c r="F525" i="36"/>
  <c r="F524" i="36"/>
  <c r="F523" i="36"/>
  <c r="A523" i="36"/>
  <c r="F521" i="36"/>
  <c r="A521" i="36"/>
  <c r="F519" i="36"/>
  <c r="A519" i="36"/>
  <c r="F517" i="36"/>
  <c r="A517" i="36"/>
  <c r="A513" i="36"/>
  <c r="F512" i="36"/>
  <c r="F511" i="36"/>
  <c r="F510" i="36"/>
  <c r="F509" i="36"/>
  <c r="F508" i="36"/>
  <c r="F507" i="36"/>
  <c r="F506" i="36"/>
  <c r="F505" i="36"/>
  <c r="F504" i="36"/>
  <c r="A502" i="36"/>
  <c r="F501" i="36"/>
  <c r="F500" i="36"/>
  <c r="F499" i="36"/>
  <c r="F497" i="36"/>
  <c r="F493" i="36"/>
  <c r="F492" i="36"/>
  <c r="F490" i="36"/>
  <c r="F489" i="36"/>
  <c r="F487" i="36"/>
  <c r="F486" i="36"/>
  <c r="F481" i="36"/>
  <c r="F480" i="36"/>
  <c r="F478" i="36"/>
  <c r="F477" i="36"/>
  <c r="F475" i="36"/>
  <c r="F474" i="36"/>
  <c r="B460" i="36"/>
  <c r="A460" i="36"/>
  <c r="F458" i="36"/>
  <c r="A457" i="36"/>
  <c r="F456" i="36"/>
  <c r="A455" i="36"/>
  <c r="F454" i="36"/>
  <c r="F451" i="36"/>
  <c r="F450" i="36"/>
  <c r="F448" i="36"/>
  <c r="F447" i="36"/>
  <c r="A446" i="36"/>
  <c r="F445" i="36"/>
  <c r="A444" i="36"/>
  <c r="F443" i="36"/>
  <c r="F442" i="36"/>
  <c r="F441" i="36"/>
  <c r="F440" i="36"/>
  <c r="F439" i="36"/>
  <c r="F438" i="36"/>
  <c r="F437" i="36"/>
  <c r="F436" i="36"/>
  <c r="F435" i="36"/>
  <c r="F434" i="36"/>
  <c r="A433" i="36"/>
  <c r="F432" i="36"/>
  <c r="A430" i="36"/>
  <c r="F429" i="36"/>
  <c r="F428" i="36"/>
  <c r="A428" i="36"/>
  <c r="F427" i="36"/>
  <c r="F426" i="36"/>
  <c r="F425" i="36"/>
  <c r="F424" i="36"/>
  <c r="F423" i="36"/>
  <c r="F422" i="36"/>
  <c r="A422" i="36"/>
  <c r="K421" i="36"/>
  <c r="J421" i="36"/>
  <c r="I421" i="36"/>
  <c r="F421" i="36"/>
  <c r="A421" i="36"/>
  <c r="K420" i="36"/>
  <c r="J420" i="36"/>
  <c r="I420" i="36"/>
  <c r="K419" i="36"/>
  <c r="J419" i="36"/>
  <c r="I419" i="36"/>
  <c r="K418" i="36"/>
  <c r="J418" i="36"/>
  <c r="I418" i="36"/>
  <c r="K417" i="36"/>
  <c r="J417" i="36"/>
  <c r="I417" i="36"/>
  <c r="K416" i="36"/>
  <c r="J416" i="36"/>
  <c r="I416" i="36"/>
  <c r="F416" i="36"/>
  <c r="K415" i="36"/>
  <c r="J415" i="36"/>
  <c r="I415" i="36"/>
  <c r="F415" i="36"/>
  <c r="A415" i="36"/>
  <c r="K414" i="36"/>
  <c r="J414" i="36"/>
  <c r="I414" i="36"/>
  <c r="F414" i="36"/>
  <c r="K413" i="36"/>
  <c r="J413" i="36"/>
  <c r="I413" i="36"/>
  <c r="F413" i="36"/>
  <c r="K412" i="36"/>
  <c r="J412" i="36"/>
  <c r="I412" i="36"/>
  <c r="F412" i="36"/>
  <c r="K411" i="36"/>
  <c r="J411" i="36"/>
  <c r="I411" i="36"/>
  <c r="F411" i="36"/>
  <c r="K410" i="36"/>
  <c r="J410" i="36"/>
  <c r="I410" i="36"/>
  <c r="F410" i="36"/>
  <c r="K409" i="36"/>
  <c r="J409" i="36"/>
  <c r="I409" i="36"/>
  <c r="F409" i="36"/>
  <c r="K408" i="36"/>
  <c r="J408" i="36"/>
  <c r="I408" i="36"/>
  <c r="F408" i="36"/>
  <c r="F407" i="36"/>
  <c r="A407" i="36"/>
  <c r="F406" i="36"/>
  <c r="A405" i="36"/>
  <c r="F404" i="36"/>
  <c r="A403" i="36"/>
  <c r="F401" i="36"/>
  <c r="A401" i="36"/>
  <c r="F400" i="36"/>
  <c r="F399" i="36"/>
  <c r="A399" i="36"/>
  <c r="F398" i="36"/>
  <c r="F397" i="36"/>
  <c r="A397" i="36"/>
  <c r="F396" i="36"/>
  <c r="B389" i="36"/>
  <c r="A389" i="36"/>
  <c r="B387" i="36"/>
  <c r="A387" i="36"/>
  <c r="A386" i="36"/>
  <c r="F385" i="36"/>
  <c r="A383" i="36"/>
  <c r="F382" i="36"/>
  <c r="F380" i="36"/>
  <c r="A379" i="36"/>
  <c r="F378" i="36"/>
  <c r="A377" i="36"/>
  <c r="F376" i="36"/>
  <c r="D375" i="36"/>
  <c r="F375" i="36" s="1"/>
  <c r="F374" i="36"/>
  <c r="A373" i="36"/>
  <c r="F372" i="36"/>
  <c r="A371" i="36"/>
  <c r="F370" i="36"/>
  <c r="A370" i="36"/>
  <c r="A368" i="36"/>
  <c r="F367" i="36"/>
  <c r="A367" i="36"/>
  <c r="A365" i="36"/>
  <c r="F364" i="36"/>
  <c r="A364" i="36"/>
  <c r="A362" i="36"/>
  <c r="F361" i="36"/>
  <c r="F360" i="36"/>
  <c r="F359" i="36"/>
  <c r="A358" i="36"/>
  <c r="F357" i="36"/>
  <c r="F356" i="36"/>
  <c r="A355" i="36"/>
  <c r="A353" i="36"/>
  <c r="F352" i="36"/>
  <c r="F351" i="36"/>
  <c r="F350" i="36"/>
  <c r="F349" i="36"/>
  <c r="F348" i="36"/>
  <c r="A347" i="36"/>
  <c r="F344" i="36"/>
  <c r="F343" i="36"/>
  <c r="D342" i="36"/>
  <c r="F342" i="36" s="1"/>
  <c r="A340" i="36"/>
  <c r="F339" i="36"/>
  <c r="A338" i="36"/>
  <c r="F337" i="36"/>
  <c r="A336" i="36"/>
  <c r="F335" i="36"/>
  <c r="A334" i="36"/>
  <c r="F333" i="36"/>
  <c r="F332" i="36"/>
  <c r="A331" i="36"/>
  <c r="F330" i="36"/>
  <c r="A329" i="36"/>
  <c r="A326" i="36"/>
  <c r="F325" i="36"/>
  <c r="F324" i="36"/>
  <c r="F323" i="36"/>
  <c r="F322" i="36"/>
  <c r="F321" i="36"/>
  <c r="A320" i="36"/>
  <c r="F319" i="36"/>
  <c r="F318" i="36"/>
  <c r="F317" i="36"/>
  <c r="F316" i="36"/>
  <c r="F315" i="36"/>
  <c r="A314" i="36"/>
  <c r="F313" i="36"/>
  <c r="A313" i="36"/>
  <c r="A311" i="36"/>
  <c r="F310" i="36"/>
  <c r="A310" i="36"/>
  <c r="A308" i="36"/>
  <c r="F307" i="36"/>
  <c r="A307" i="36"/>
  <c r="A305" i="36"/>
  <c r="F304" i="36"/>
  <c r="A303" i="36"/>
  <c r="F302" i="36"/>
  <c r="F301" i="36"/>
  <c r="F300" i="36"/>
  <c r="A299" i="36"/>
  <c r="F298" i="36"/>
  <c r="F297" i="36"/>
  <c r="B290" i="36"/>
  <c r="A290" i="36"/>
  <c r="A289" i="36"/>
  <c r="F288" i="36"/>
  <c r="F287" i="36"/>
  <c r="A287" i="36"/>
  <c r="F286" i="36"/>
  <c r="A284" i="36"/>
  <c r="F283" i="36"/>
  <c r="A283" i="36"/>
  <c r="F282" i="36"/>
  <c r="F281" i="36"/>
  <c r="A281" i="36"/>
  <c r="F280" i="36"/>
  <c r="A279" i="36"/>
  <c r="F278" i="36"/>
  <c r="F275" i="36"/>
  <c r="F274" i="36"/>
  <c r="F273" i="36"/>
  <c r="F272" i="36"/>
  <c r="A270" i="36"/>
  <c r="F269" i="36"/>
  <c r="F268" i="36"/>
  <c r="A266" i="36"/>
  <c r="F265" i="36"/>
  <c r="F264" i="36"/>
  <c r="F263" i="36"/>
  <c r="F262" i="36"/>
  <c r="A261" i="36"/>
  <c r="A259" i="36"/>
  <c r="F258" i="36"/>
  <c r="A257" i="36"/>
  <c r="A255" i="36"/>
  <c r="F254" i="36"/>
  <c r="A253" i="36"/>
  <c r="A251" i="36"/>
  <c r="F250" i="36"/>
  <c r="F249" i="36"/>
  <c r="F248" i="36"/>
  <c r="F247" i="36"/>
  <c r="F246" i="36"/>
  <c r="F245" i="36"/>
  <c r="F244" i="36"/>
  <c r="F243" i="36"/>
  <c r="F242" i="36"/>
  <c r="F241" i="36"/>
  <c r="F240" i="36"/>
  <c r="F239" i="36"/>
  <c r="F238" i="36"/>
  <c r="F237" i="36"/>
  <c r="A236" i="36"/>
  <c r="B227" i="36"/>
  <c r="A227" i="36"/>
  <c r="B225" i="36"/>
  <c r="A225" i="36"/>
  <c r="A224" i="36"/>
  <c r="F223" i="36"/>
  <c r="A222" i="36"/>
  <c r="F221" i="36"/>
  <c r="A220" i="36"/>
  <c r="F219" i="36"/>
  <c r="F216" i="36"/>
  <c r="F215" i="36"/>
  <c r="F214" i="36"/>
  <c r="F213" i="36"/>
  <c r="F212" i="36"/>
  <c r="F211" i="36"/>
  <c r="F210" i="36"/>
  <c r="A208" i="36"/>
  <c r="F207" i="36"/>
  <c r="F206" i="36"/>
  <c r="A204" i="36"/>
  <c r="F203" i="36"/>
  <c r="A201" i="36"/>
  <c r="F200" i="36"/>
  <c r="A198" i="36"/>
  <c r="F197" i="36"/>
  <c r="A196" i="36"/>
  <c r="F195" i="36"/>
  <c r="A194" i="36"/>
  <c r="F193" i="36"/>
  <c r="F192" i="36"/>
  <c r="A190" i="36"/>
  <c r="F189" i="36"/>
  <c r="A187" i="36"/>
  <c r="F186" i="36"/>
  <c r="F185" i="36"/>
  <c r="A183" i="36"/>
  <c r="F182" i="36"/>
  <c r="F181" i="36"/>
  <c r="F180" i="36"/>
  <c r="F179" i="36"/>
  <c r="F178" i="36"/>
  <c r="A176" i="36"/>
  <c r="F175" i="36"/>
  <c r="F174" i="36"/>
  <c r="A172" i="36"/>
  <c r="F171" i="36"/>
  <c r="F170" i="36"/>
  <c r="A168" i="36"/>
  <c r="D167" i="36"/>
  <c r="F167" i="36" s="1"/>
  <c r="D166" i="36"/>
  <c r="F166" i="36" s="1"/>
  <c r="D165" i="36"/>
  <c r="F165" i="36" s="1"/>
  <c r="D164" i="36"/>
  <c r="F164" i="36" s="1"/>
  <c r="D163" i="36"/>
  <c r="F163" i="36" s="1"/>
  <c r="D162" i="36"/>
  <c r="F162" i="36" s="1"/>
  <c r="F159" i="36"/>
  <c r="F158" i="36"/>
  <c r="F157" i="36"/>
  <c r="F156" i="36"/>
  <c r="F155" i="36"/>
  <c r="F154" i="36"/>
  <c r="F153" i="36"/>
  <c r="B146" i="36"/>
  <c r="A146" i="36"/>
  <c r="A145" i="36"/>
  <c r="F144" i="36"/>
  <c r="F143" i="36"/>
  <c r="F142" i="36"/>
  <c r="F141" i="36"/>
  <c r="F140" i="36"/>
  <c r="A140" i="36"/>
  <c r="F139" i="36"/>
  <c r="F138" i="36"/>
  <c r="A138" i="36"/>
  <c r="F137" i="36"/>
  <c r="F136" i="36"/>
  <c r="F135" i="36"/>
  <c r="A133" i="36"/>
  <c r="F132" i="36"/>
  <c r="A131" i="36"/>
  <c r="A129" i="36"/>
  <c r="F128" i="36"/>
  <c r="A127" i="36"/>
  <c r="F126" i="36"/>
  <c r="F125" i="36"/>
  <c r="A124" i="36"/>
  <c r="A122" i="36"/>
  <c r="F121" i="36"/>
  <c r="B113" i="36"/>
  <c r="A113" i="36"/>
  <c r="B111" i="36"/>
  <c r="A111" i="36"/>
  <c r="A110" i="36"/>
  <c r="F109" i="36"/>
  <c r="A108" i="36"/>
  <c r="F107" i="36"/>
  <c r="F106" i="36"/>
  <c r="F105" i="36"/>
  <c r="A104" i="36"/>
  <c r="F103" i="36"/>
  <c r="F102" i="36"/>
  <c r="B96" i="36"/>
  <c r="A96" i="36"/>
  <c r="A95" i="36"/>
  <c r="F94" i="36"/>
  <c r="F93" i="36"/>
  <c r="F92" i="36"/>
  <c r="A92" i="36"/>
  <c r="F91" i="36"/>
  <c r="A91" i="36"/>
  <c r="A86" i="36"/>
  <c r="K85" i="36"/>
  <c r="J85" i="36"/>
  <c r="I85" i="36"/>
  <c r="F85" i="36"/>
  <c r="A85" i="36"/>
  <c r="K84" i="36"/>
  <c r="J84" i="36"/>
  <c r="I84" i="36"/>
  <c r="K83" i="36"/>
  <c r="J83" i="36"/>
  <c r="I83" i="36"/>
  <c r="K82" i="36"/>
  <c r="J82" i="36"/>
  <c r="I82" i="36"/>
  <c r="A80" i="36"/>
  <c r="F79" i="36"/>
  <c r="A77" i="36"/>
  <c r="F76" i="36"/>
  <c r="A76" i="36"/>
  <c r="A66" i="36"/>
  <c r="F65" i="36"/>
  <c r="A64" i="36"/>
  <c r="F63" i="36"/>
  <c r="B58" i="36"/>
  <c r="A58" i="36"/>
  <c r="A57" i="36"/>
  <c r="F56" i="36"/>
  <c r="F55" i="36"/>
  <c r="A55" i="36"/>
  <c r="F54" i="36"/>
  <c r="F51" i="36"/>
  <c r="F49" i="36"/>
  <c r="F48" i="36"/>
  <c r="A47" i="36"/>
  <c r="F46" i="36"/>
  <c r="A45" i="36"/>
  <c r="F44" i="36"/>
  <c r="F43" i="36"/>
  <c r="F42" i="36"/>
  <c r="F41" i="36"/>
  <c r="A39" i="36"/>
  <c r="F38" i="36"/>
  <c r="F37" i="36"/>
  <c r="F36" i="36"/>
  <c r="F35" i="36"/>
  <c r="A33" i="36"/>
  <c r="F32" i="36"/>
  <c r="F31" i="36"/>
  <c r="F30" i="36"/>
  <c r="F29" i="36"/>
  <c r="F28" i="36"/>
  <c r="A27" i="36"/>
  <c r="F26" i="36"/>
  <c r="A25" i="36"/>
  <c r="F24" i="36"/>
  <c r="F23" i="36"/>
  <c r="F22" i="36"/>
  <c r="F21" i="36"/>
  <c r="F20" i="36"/>
  <c r="B15" i="36"/>
  <c r="A15" i="36"/>
  <c r="A14" i="36"/>
  <c r="F13" i="36"/>
  <c r="F15" i="36" s="1"/>
  <c r="F578" i="36" s="1"/>
  <c r="F962" i="39" l="1"/>
  <c r="E24" i="5" s="1"/>
  <c r="F111" i="36"/>
  <c r="F581" i="36" s="1"/>
  <c r="F58" i="36"/>
  <c r="F579" i="36" s="1"/>
  <c r="F96" i="36"/>
  <c r="F580" i="36" s="1"/>
  <c r="F146" i="36"/>
  <c r="F586" i="36" s="1"/>
  <c r="F561" i="36"/>
  <c r="F602" i="36" s="1"/>
  <c r="F460" i="36"/>
  <c r="F598" i="36" s="1"/>
  <c r="F290" i="36"/>
  <c r="F592" i="36" s="1"/>
  <c r="F225" i="36"/>
  <c r="F387" i="36"/>
  <c r="F582" i="36" l="1"/>
  <c r="F113" i="36"/>
  <c r="F593" i="36"/>
  <c r="F594" i="36" s="1"/>
  <c r="F389" i="36"/>
  <c r="F227" i="36"/>
  <c r="F587" i="36"/>
  <c r="F588" i="36" s="1"/>
  <c r="F609" i="36" l="1"/>
  <c r="E23" i="5" s="1"/>
  <c r="F816" i="29" l="1"/>
  <c r="F1083" i="29"/>
  <c r="F1091" i="29"/>
  <c r="F1072" i="29"/>
  <c r="F1061" i="29"/>
  <c r="F800" i="29" l="1"/>
  <c r="F863" i="29"/>
  <c r="F826" i="29"/>
  <c r="F1128" i="29" l="1"/>
  <c r="F1116" i="29"/>
  <c r="F1049" i="29"/>
  <c r="F1038" i="29"/>
  <c r="F1037" i="29"/>
  <c r="F1028" i="29"/>
  <c r="F1017" i="29"/>
  <c r="F1016" i="29"/>
  <c r="F1005" i="29"/>
  <c r="F1004" i="29"/>
  <c r="F1003" i="29"/>
  <c r="F644" i="29"/>
  <c r="B2269" i="29"/>
  <c r="A2269" i="29"/>
  <c r="B2268" i="29"/>
  <c r="A2268" i="29"/>
  <c r="F987" i="29"/>
  <c r="F977" i="29"/>
  <c r="F967" i="29"/>
  <c r="F957" i="29"/>
  <c r="F945" i="29"/>
  <c r="F934" i="29"/>
  <c r="F923" i="29"/>
  <c r="F911" i="29"/>
  <c r="F900" i="29"/>
  <c r="F888" i="29"/>
  <c r="F793" i="29"/>
  <c r="F785" i="29"/>
  <c r="F761" i="29"/>
  <c r="F740" i="29"/>
  <c r="F719" i="29"/>
  <c r="F717" i="29"/>
  <c r="F694" i="29"/>
  <c r="F669" i="29"/>
  <c r="F527" i="29"/>
  <c r="F525" i="29"/>
  <c r="F500" i="29"/>
  <c r="F1100" i="29" l="1"/>
  <c r="F818" i="29"/>
  <c r="F2268" i="29" s="1"/>
  <c r="F347" i="29" l="1"/>
  <c r="F348" i="29"/>
  <c r="F102" i="29"/>
  <c r="F101" i="29"/>
  <c r="F100" i="29"/>
  <c r="F99" i="29"/>
  <c r="F98" i="29"/>
  <c r="F97" i="29"/>
  <c r="F95" i="29"/>
  <c r="F93" i="29"/>
  <c r="F91" i="29"/>
  <c r="F90" i="29"/>
  <c r="F89" i="29"/>
  <c r="F80" i="29" l="1"/>
  <c r="F78" i="29"/>
  <c r="F77" i="29"/>
  <c r="F76" i="29"/>
  <c r="F75" i="29"/>
  <c r="A2052" i="29" l="1"/>
  <c r="B2262" i="29"/>
  <c r="A2262" i="29"/>
  <c r="B2261" i="29"/>
  <c r="A2261" i="29"/>
  <c r="A1653" i="29"/>
  <c r="B1653" i="29"/>
  <c r="A1464" i="29"/>
  <c r="B1464" i="29"/>
  <c r="B1349" i="29"/>
  <c r="B1164" i="29"/>
  <c r="A1130" i="29"/>
  <c r="B1130" i="29"/>
  <c r="B865" i="29"/>
  <c r="A865" i="29"/>
  <c r="F502" i="29"/>
  <c r="F407" i="29"/>
  <c r="F406" i="29"/>
  <c r="F395" i="29"/>
  <c r="F225" i="29"/>
  <c r="F220" i="29"/>
  <c r="F2216" i="29"/>
  <c r="F2186" i="29"/>
  <c r="F2185" i="29"/>
  <c r="A2263" i="29"/>
  <c r="A2264" i="29"/>
  <c r="A2265" i="29"/>
  <c r="A2266" i="29"/>
  <c r="B2286" i="29"/>
  <c r="A2286" i="29"/>
  <c r="B2253" i="29"/>
  <c r="A2253" i="29"/>
  <c r="F363" i="29"/>
  <c r="F356" i="29"/>
  <c r="F333" i="29"/>
  <c r="F332" i="29"/>
  <c r="F331" i="29"/>
  <c r="F211" i="29"/>
  <c r="F205" i="29"/>
  <c r="F2253" i="29" l="1"/>
  <c r="F2286" i="29" s="1"/>
  <c r="B172" i="29" l="1"/>
  <c r="F170" i="29"/>
  <c r="F160" i="29"/>
  <c r="F149" i="29"/>
  <c r="F138" i="29"/>
  <c r="F127" i="29"/>
  <c r="F116" i="29"/>
  <c r="F57" i="29"/>
  <c r="F73" i="29"/>
  <c r="F87" i="29"/>
  <c r="F64" i="29"/>
  <c r="A365" i="29"/>
  <c r="A172" i="29" l="1"/>
  <c r="F37" i="11" l="1"/>
  <c r="F36" i="11"/>
  <c r="F179" i="11"/>
  <c r="F170" i="11"/>
  <c r="F172" i="11" s="1"/>
  <c r="F155" i="11"/>
  <c r="F154" i="11"/>
  <c r="F153" i="11"/>
  <c r="F152" i="11"/>
  <c r="F151" i="11"/>
  <c r="F150" i="11"/>
  <c r="F149" i="11"/>
  <c r="F148" i="11"/>
  <c r="F147" i="11"/>
  <c r="F146" i="11"/>
  <c r="F145" i="11"/>
  <c r="F144" i="11"/>
  <c r="F143" i="11"/>
  <c r="F139" i="11"/>
  <c r="F138" i="11"/>
  <c r="F137" i="11"/>
  <c r="F136" i="11"/>
  <c r="F132" i="11"/>
  <c r="F131" i="11"/>
  <c r="F130" i="11"/>
  <c r="F129" i="11"/>
  <c r="F125" i="11"/>
  <c r="B118" i="11"/>
  <c r="A118" i="11"/>
  <c r="F114" i="11"/>
  <c r="F116" i="11" s="1"/>
  <c r="B116" i="11"/>
  <c r="A116" i="11"/>
  <c r="A103" i="11"/>
  <c r="B103" i="11"/>
  <c r="F101" i="11"/>
  <c r="F98" i="11"/>
  <c r="F95" i="11"/>
  <c r="A89" i="11"/>
  <c r="B89" i="11"/>
  <c r="F87" i="11"/>
  <c r="F84" i="11"/>
  <c r="B74" i="11"/>
  <c r="A74" i="11"/>
  <c r="F72" i="11"/>
  <c r="F69" i="11"/>
  <c r="F66" i="11"/>
  <c r="F63" i="11"/>
  <c r="F62" i="11"/>
  <c r="F58" i="11"/>
  <c r="F48" i="11"/>
  <c r="F45" i="11"/>
  <c r="F40" i="11"/>
  <c r="F32" i="11"/>
  <c r="F24" i="11"/>
  <c r="F20" i="11"/>
  <c r="F16" i="11"/>
  <c r="F157" i="11" l="1"/>
  <c r="F193" i="11" s="1"/>
  <c r="F89" i="11"/>
  <c r="F103" i="11"/>
  <c r="F74" i="11"/>
  <c r="F26" i="11"/>
  <c r="F118" i="11" l="1"/>
  <c r="F192" i="11" s="1"/>
  <c r="F1764" i="29" l="1"/>
  <c r="F1765" i="29"/>
  <c r="F1766" i="29"/>
  <c r="F1770" i="29"/>
  <c r="F1773" i="29"/>
  <c r="F1774" i="29"/>
  <c r="F1775" i="29"/>
  <c r="F1779" i="29"/>
  <c r="F1781" i="29"/>
  <c r="F1782" i="29"/>
  <c r="F1783" i="29"/>
  <c r="F1786" i="29"/>
  <c r="F1787" i="29"/>
  <c r="F1788" i="29"/>
  <c r="F1789" i="29"/>
  <c r="F1790" i="29"/>
  <c r="F1795" i="29"/>
  <c r="F1796" i="29"/>
  <c r="F1797" i="29"/>
  <c r="F1801" i="29"/>
  <c r="F1809" i="29"/>
  <c r="F1810" i="29"/>
  <c r="F1811" i="29"/>
  <c r="F1815" i="29"/>
  <c r="F1816" i="29"/>
  <c r="F1817" i="29"/>
  <c r="F1818" i="29"/>
  <c r="F1822" i="29"/>
  <c r="F1823" i="29"/>
  <c r="F1824" i="29"/>
  <c r="F1825" i="29"/>
  <c r="F1829" i="29"/>
  <c r="F1830" i="29"/>
  <c r="F1831" i="29"/>
  <c r="F1832" i="29"/>
  <c r="F1836" i="29"/>
  <c r="F1837" i="29"/>
  <c r="F1838" i="29"/>
  <c r="F1839" i="29"/>
  <c r="F1843" i="29"/>
  <c r="F1844" i="29"/>
  <c r="F1845" i="29"/>
  <c r="F1846" i="29"/>
  <c r="F1851" i="29"/>
  <c r="F1852" i="29"/>
  <c r="F1853" i="29"/>
  <c r="F1854" i="29"/>
  <c r="F1855" i="29"/>
  <c r="F1859" i="29"/>
  <c r="F1860" i="29"/>
  <c r="F1861" i="29"/>
  <c r="F1862" i="29"/>
  <c r="F1867" i="29"/>
  <c r="F1868" i="29"/>
  <c r="F1869" i="29"/>
  <c r="F1873" i="29"/>
  <c r="F1874" i="29"/>
  <c r="F1875" i="29"/>
  <c r="F1876" i="29"/>
  <c r="F1880" i="29"/>
  <c r="F1881" i="29"/>
  <c r="F1882" i="29"/>
  <c r="F1883" i="29"/>
  <c r="F1887" i="29"/>
  <c r="F1888" i="29"/>
  <c r="F1889" i="29"/>
  <c r="F1890" i="29"/>
  <c r="F1894" i="29"/>
  <c r="F1895" i="29"/>
  <c r="F1896" i="29"/>
  <c r="F1897" i="29"/>
  <c r="F1901" i="29"/>
  <c r="F1902" i="29"/>
  <c r="F1903" i="29"/>
  <c r="F1904" i="29"/>
  <c r="F1908" i="29"/>
  <c r="F1909" i="29"/>
  <c r="F1910" i="29"/>
  <c r="F1911" i="29"/>
  <c r="F1915" i="29"/>
  <c r="F1916" i="29"/>
  <c r="F1917" i="29"/>
  <c r="F1918" i="29"/>
  <c r="F1922" i="29"/>
  <c r="F1923" i="29"/>
  <c r="F1924" i="29"/>
  <c r="F1925" i="29"/>
  <c r="F1929" i="29"/>
  <c r="F1930" i="29"/>
  <c r="F1931" i="29"/>
  <c r="F1932" i="29"/>
  <c r="F1936" i="29"/>
  <c r="F1937" i="29"/>
  <c r="F1938" i="29"/>
  <c r="F1939" i="29"/>
  <c r="F1940" i="29"/>
  <c r="F1941" i="29"/>
  <c r="F1943" i="29"/>
  <c r="F1944" i="29"/>
  <c r="F1947" i="29"/>
  <c r="F1948" i="29"/>
  <c r="F1949" i="29"/>
  <c r="F1763" i="29" l="1"/>
  <c r="F1759" i="29"/>
  <c r="F1758" i="29"/>
  <c r="F349" i="29"/>
  <c r="F346" i="29"/>
  <c r="F345" i="29"/>
  <c r="F344" i="29"/>
  <c r="F343" i="29"/>
  <c r="F342" i="29"/>
  <c r="F340" i="29"/>
  <c r="F339" i="29"/>
  <c r="F338" i="29"/>
  <c r="F337" i="29"/>
  <c r="F336" i="29"/>
  <c r="F330" i="29"/>
  <c r="F329" i="29"/>
  <c r="F328" i="29"/>
  <c r="F327" i="29"/>
  <c r="F326" i="29"/>
  <c r="F325" i="29"/>
  <c r="F324" i="29"/>
  <c r="F323" i="29"/>
  <c r="F322" i="29"/>
  <c r="F321" i="29"/>
  <c r="F320" i="29"/>
  <c r="F319" i="29"/>
  <c r="F318" i="29"/>
  <c r="F1730" i="29" l="1"/>
  <c r="F1729" i="29"/>
  <c r="F1728" i="29"/>
  <c r="F1727" i="29"/>
  <c r="F1726" i="29"/>
  <c r="F1725" i="29"/>
  <c r="F1724" i="29"/>
  <c r="F1723" i="29"/>
  <c r="F1722" i="29"/>
  <c r="F582" i="29"/>
  <c r="F583" i="29"/>
  <c r="F584" i="29"/>
  <c r="F585" i="29"/>
  <c r="F586" i="29"/>
  <c r="F587" i="29"/>
  <c r="F588" i="29"/>
  <c r="F589" i="29"/>
  <c r="F590" i="29"/>
  <c r="F591" i="29"/>
  <c r="F592" i="29"/>
  <c r="F593" i="29"/>
  <c r="F594" i="29"/>
  <c r="F595" i="29"/>
  <c r="F610" i="29"/>
  <c r="F611" i="29"/>
  <c r="F612" i="29"/>
  <c r="F613" i="29"/>
  <c r="F614" i="29"/>
  <c r="F615" i="29"/>
  <c r="F616" i="29"/>
  <c r="F617" i="29"/>
  <c r="F618" i="29"/>
  <c r="F619" i="29"/>
  <c r="F620" i="29"/>
  <c r="F621" i="29"/>
  <c r="F622" i="29"/>
  <c r="F623" i="29"/>
  <c r="F624" i="29"/>
  <c r="F625" i="29"/>
  <c r="F626" i="29"/>
  <c r="F627" i="29"/>
  <c r="F628" i="29"/>
  <c r="F629" i="29"/>
  <c r="F630" i="29"/>
  <c r="F631" i="29"/>
  <c r="F632" i="29"/>
  <c r="F633" i="29"/>
  <c r="F634" i="29"/>
  <c r="F635" i="29"/>
  <c r="F636" i="29"/>
  <c r="F2178" i="29"/>
  <c r="F2177" i="29"/>
  <c r="F2176" i="29"/>
  <c r="F2175" i="29"/>
  <c r="F2174" i="29"/>
  <c r="F2173" i="29"/>
  <c r="F2172" i="29"/>
  <c r="F2171" i="29"/>
  <c r="F2170" i="29"/>
  <c r="F2169" i="29"/>
  <c r="F2168" i="29"/>
  <c r="F2167" i="29"/>
  <c r="F2165" i="29"/>
  <c r="F1692" i="29" l="1"/>
  <c r="F1691" i="29"/>
  <c r="F1689" i="29"/>
  <c r="F1688" i="29"/>
  <c r="F1687" i="29"/>
  <c r="F1686" i="29"/>
  <c r="F1685" i="29"/>
  <c r="F1684" i="29"/>
  <c r="F1683" i="29"/>
  <c r="F1682" i="29"/>
  <c r="F1681" i="29"/>
  <c r="F1435" i="29"/>
  <c r="F85" i="29"/>
  <c r="F84" i="29"/>
  <c r="F83" i="29"/>
  <c r="F82" i="29"/>
  <c r="F71" i="29"/>
  <c r="F70" i="29"/>
  <c r="F69" i="29"/>
  <c r="F67" i="29"/>
  <c r="B818" i="29"/>
  <c r="A818" i="29"/>
  <c r="F766" i="29"/>
  <c r="F1632" i="29" l="1"/>
  <c r="F1633" i="29"/>
  <c r="F1634" i="29"/>
  <c r="F1635" i="29"/>
  <c r="F1636" i="29"/>
  <c r="F1637" i="29"/>
  <c r="F1638" i="29"/>
  <c r="F1639" i="29"/>
  <c r="F1640" i="29"/>
  <c r="F1641" i="29"/>
  <c r="F1642" i="29"/>
  <c r="F572" i="29" l="1"/>
  <c r="F573" i="29"/>
  <c r="F574" i="29"/>
  <c r="F575" i="29"/>
  <c r="F576" i="29"/>
  <c r="F577" i="29"/>
  <c r="F578" i="29"/>
  <c r="F579" i="29"/>
  <c r="F580" i="29"/>
  <c r="F581" i="29"/>
  <c r="F53" i="27" l="1"/>
  <c r="F51" i="27"/>
  <c r="F54" i="27" l="1"/>
  <c r="E26" i="5" s="1"/>
  <c r="F238" i="29"/>
  <c r="F239" i="29"/>
  <c r="F240" i="29"/>
  <c r="F241" i="29"/>
  <c r="F242" i="29"/>
  <c r="F243" i="29"/>
  <c r="F244" i="29"/>
  <c r="F245" i="29"/>
  <c r="F246" i="29"/>
  <c r="F247" i="29"/>
  <c r="F248" i="29"/>
  <c r="F249" i="29"/>
  <c r="F250" i="29"/>
  <c r="F251" i="29"/>
  <c r="F252" i="29"/>
  <c r="F253" i="29"/>
  <c r="F254" i="29"/>
  <c r="F255" i="29"/>
  <c r="F256" i="29"/>
  <c r="F257" i="29"/>
  <c r="F258" i="29"/>
  <c r="F259" i="29"/>
  <c r="F260" i="29"/>
  <c r="F261" i="29"/>
  <c r="F262" i="29"/>
  <c r="F263" i="29"/>
  <c r="F264" i="29"/>
  <c r="F265" i="29"/>
  <c r="F266" i="29"/>
  <c r="F267" i="29"/>
  <c r="F268" i="29"/>
  <c r="F269" i="29"/>
  <c r="F270" i="29"/>
  <c r="F271" i="29"/>
  <c r="F272" i="29"/>
  <c r="F273" i="29"/>
  <c r="F274" i="29"/>
  <c r="F275" i="29"/>
  <c r="F276" i="29"/>
  <c r="F277" i="29"/>
  <c r="F278" i="29"/>
  <c r="F279" i="29"/>
  <c r="F280" i="29"/>
  <c r="F281" i="29"/>
  <c r="F282" i="29"/>
  <c r="F283" i="29"/>
  <c r="F284" i="29"/>
  <c r="F285" i="29"/>
  <c r="F286" i="29"/>
  <c r="F287" i="29"/>
  <c r="F288" i="29"/>
  <c r="F289" i="29"/>
  <c r="F290" i="29"/>
  <c r="F291" i="29"/>
  <c r="F292" i="29"/>
  <c r="F293" i="29"/>
  <c r="F294" i="29"/>
  <c r="F295" i="29"/>
  <c r="F296" i="29"/>
  <c r="F297" i="29"/>
  <c r="F298" i="29"/>
  <c r="F299" i="29"/>
  <c r="F308" i="29"/>
  <c r="F309" i="29"/>
  <c r="F310" i="29"/>
  <c r="F311" i="29"/>
  <c r="F312" i="29"/>
  <c r="F313" i="29"/>
  <c r="F314" i="29"/>
  <c r="F315" i="29"/>
  <c r="F316" i="29"/>
  <c r="F300" i="29"/>
  <c r="F301" i="29"/>
  <c r="F302" i="29"/>
  <c r="F303" i="29"/>
  <c r="F304" i="29"/>
  <c r="F305" i="29"/>
  <c r="F306" i="29"/>
  <c r="F307" i="29"/>
  <c r="F364" i="29"/>
  <c r="F237" i="29"/>
  <c r="F65" i="29"/>
  <c r="F63" i="29"/>
  <c r="F62" i="29"/>
  <c r="F61" i="29"/>
  <c r="F60" i="29"/>
  <c r="F59" i="29"/>
  <c r="F172" i="29" l="1"/>
  <c r="F2262" i="29" s="1"/>
  <c r="B2285" i="29"/>
  <c r="A2285" i="29"/>
  <c r="B2284" i="29"/>
  <c r="A2284" i="29"/>
  <c r="B2180" i="29" l="1"/>
  <c r="A2180" i="29" l="1"/>
  <c r="F2164" i="29"/>
  <c r="F2163" i="29"/>
  <c r="F2162" i="29"/>
  <c r="F2161" i="29"/>
  <c r="F2160" i="29"/>
  <c r="F2159" i="29"/>
  <c r="F2158" i="29"/>
  <c r="F2157" i="29"/>
  <c r="F2155" i="29"/>
  <c r="F2154" i="29"/>
  <c r="F2153" i="29"/>
  <c r="A2148" i="29"/>
  <c r="F2180" i="29" l="1"/>
  <c r="F2285" i="29" s="1"/>
  <c r="B2148" i="29" l="1"/>
  <c r="B1732" i="29"/>
  <c r="F1461" i="29"/>
  <c r="F2148" i="29" l="1"/>
  <c r="F2284" i="29" s="1"/>
  <c r="B2283" i="29"/>
  <c r="A2283" i="29"/>
  <c r="F2051" i="29"/>
  <c r="F2048" i="29"/>
  <c r="F2011" i="29"/>
  <c r="F2010" i="29"/>
  <c r="B2052" i="29"/>
  <c r="F2052" i="29" l="1"/>
  <c r="F2283" i="29" s="1"/>
  <c r="F1950" i="29" l="1"/>
  <c r="B21" i="5" l="1"/>
  <c r="A2281" i="29" l="1"/>
  <c r="A1732" i="29"/>
  <c r="F1672" i="29"/>
  <c r="F1680" i="29"/>
  <c r="F1695" i="29"/>
  <c r="F1696" i="29"/>
  <c r="F1698" i="29"/>
  <c r="F1699" i="29"/>
  <c r="F1700" i="29"/>
  <c r="F1701" i="29"/>
  <c r="F1702" i="29"/>
  <c r="F1703" i="29"/>
  <c r="F1705" i="29"/>
  <c r="F1706" i="29"/>
  <c r="F1707" i="29"/>
  <c r="F1708" i="29"/>
  <c r="F1709" i="29"/>
  <c r="F1711" i="29"/>
  <c r="F1712" i="29"/>
  <c r="F1713" i="29"/>
  <c r="F1714" i="29"/>
  <c r="F1715" i="29"/>
  <c r="F1716" i="29"/>
  <c r="F1717" i="29"/>
  <c r="F1718" i="29"/>
  <c r="F1719" i="29"/>
  <c r="F1720" i="29"/>
  <c r="F1721" i="29"/>
  <c r="F1731" i="29"/>
  <c r="B2280" i="29"/>
  <c r="A2280" i="29"/>
  <c r="B2279" i="29"/>
  <c r="A2279" i="29"/>
  <c r="B2278" i="29"/>
  <c r="A2278" i="29"/>
  <c r="A1349" i="29"/>
  <c r="B2277" i="29"/>
  <c r="A2277" i="29"/>
  <c r="A1164" i="29"/>
  <c r="A2275" i="29"/>
  <c r="B2275" i="29"/>
  <c r="A2274" i="29"/>
  <c r="B2274" i="29"/>
  <c r="F1340" i="29"/>
  <c r="F1341" i="29"/>
  <c r="F1342" i="29"/>
  <c r="F1343" i="29"/>
  <c r="F1344" i="29"/>
  <c r="F1345" i="29"/>
  <c r="F1346" i="29"/>
  <c r="F1347" i="29"/>
  <c r="F1348" i="29"/>
  <c r="F1670" i="29" l="1"/>
  <c r="F1669" i="29"/>
  <c r="F1667" i="29"/>
  <c r="F1666" i="29"/>
  <c r="F1665" i="29"/>
  <c r="F1664" i="29"/>
  <c r="F1663" i="29"/>
  <c r="F1662" i="29"/>
  <c r="F1661" i="29"/>
  <c r="F1660" i="29"/>
  <c r="F1659" i="29"/>
  <c r="F1658" i="29"/>
  <c r="F1652" i="29"/>
  <c r="F1631" i="29"/>
  <c r="F1630" i="29"/>
  <c r="F1629" i="29"/>
  <c r="F1628" i="29"/>
  <c r="F1627" i="29"/>
  <c r="F1626" i="29"/>
  <c r="F1625" i="29"/>
  <c r="F1624" i="29"/>
  <c r="F1623" i="29"/>
  <c r="F1622" i="29"/>
  <c r="F1621" i="29"/>
  <c r="F1620" i="29"/>
  <c r="F1619" i="29"/>
  <c r="F1618" i="29"/>
  <c r="F1617" i="29"/>
  <c r="F1616" i="29"/>
  <c r="F1615" i="29"/>
  <c r="F1614" i="29"/>
  <c r="F1613" i="29"/>
  <c r="F1611" i="29"/>
  <c r="F1610" i="29"/>
  <c r="F1609" i="29"/>
  <c r="F1608" i="29"/>
  <c r="F1607" i="29"/>
  <c r="F1606" i="29"/>
  <c r="F1605" i="29"/>
  <c r="F1604" i="29"/>
  <c r="F1603" i="29"/>
  <c r="F1602" i="29"/>
  <c r="F1601" i="29"/>
  <c r="F1600" i="29"/>
  <c r="F1598" i="29"/>
  <c r="F1597" i="29"/>
  <c r="F1596" i="29"/>
  <c r="F1504" i="29"/>
  <c r="F1502" i="29"/>
  <c r="F1501" i="29"/>
  <c r="F1499" i="29"/>
  <c r="F1498" i="29"/>
  <c r="F1497" i="29"/>
  <c r="F1496" i="29"/>
  <c r="F1495" i="29"/>
  <c r="F1494" i="29"/>
  <c r="F1493" i="29"/>
  <c r="F1492" i="29"/>
  <c r="F1487" i="29"/>
  <c r="F1485" i="29"/>
  <c r="F1484" i="29"/>
  <c r="F1482" i="29"/>
  <c r="F1481" i="29"/>
  <c r="F1480" i="29"/>
  <c r="F1478" i="29"/>
  <c r="F1477" i="29"/>
  <c r="F1476" i="29"/>
  <c r="F1475" i="29"/>
  <c r="F1450" i="29"/>
  <c r="F1449" i="29"/>
  <c r="F1448" i="29"/>
  <c r="F1447" i="29"/>
  <c r="F1446" i="29"/>
  <c r="F1445" i="29"/>
  <c r="F1444" i="29"/>
  <c r="F1382" i="29"/>
  <c r="F1163" i="29"/>
  <c r="F1653" i="29" l="1"/>
  <c r="F1732" i="29"/>
  <c r="F1464" i="29"/>
  <c r="F2278" i="29" s="1"/>
  <c r="F1349" i="29"/>
  <c r="F2277" i="29" s="1"/>
  <c r="F1164" i="29"/>
  <c r="F2275" i="29" s="1"/>
  <c r="F2280" i="29" l="1"/>
  <c r="F2279" i="29"/>
  <c r="F1130" i="29" l="1"/>
  <c r="F2274" i="29" s="1"/>
  <c r="F889" i="29" l="1"/>
  <c r="F365" i="29" l="1"/>
  <c r="F541" i="29"/>
  <c r="F491" i="29"/>
  <c r="F492" i="29"/>
  <c r="F493" i="29"/>
  <c r="F494" i="29"/>
  <c r="F514" i="29"/>
  <c r="F515" i="29"/>
  <c r="F516" i="29"/>
  <c r="F517" i="29"/>
  <c r="F518" i="29"/>
  <c r="F519" i="29"/>
  <c r="F520" i="29"/>
  <c r="F565" i="29"/>
  <c r="F566" i="29"/>
  <c r="F567" i="29"/>
  <c r="F571" i="29"/>
  <c r="F570" i="29"/>
  <c r="F569" i="29"/>
  <c r="F568" i="29"/>
  <c r="F564" i="29"/>
  <c r="F563" i="29"/>
  <c r="F562" i="29"/>
  <c r="F561" i="29"/>
  <c r="F560" i="29"/>
  <c r="F559" i="29"/>
  <c r="F558" i="29"/>
  <c r="F557" i="29"/>
  <c r="F556" i="29"/>
  <c r="F555" i="29"/>
  <c r="F554" i="29"/>
  <c r="F553" i="29"/>
  <c r="F552" i="29"/>
  <c r="F551" i="29"/>
  <c r="F550" i="29"/>
  <c r="F549" i="29"/>
  <c r="F548" i="29"/>
  <c r="F547" i="29"/>
  <c r="F546" i="29"/>
  <c r="F545" i="29"/>
  <c r="F544" i="29"/>
  <c r="F543" i="29"/>
  <c r="F542" i="29"/>
  <c r="F540" i="29"/>
  <c r="F539" i="29"/>
  <c r="F538" i="29"/>
  <c r="F537" i="29"/>
  <c r="F536" i="29"/>
  <c r="F535" i="29"/>
  <c r="F534" i="29"/>
  <c r="F533" i="29"/>
  <c r="F532" i="29"/>
  <c r="F531" i="29"/>
  <c r="F530" i="29"/>
  <c r="F528" i="29"/>
  <c r="F503" i="29"/>
  <c r="F504" i="29"/>
  <c r="F505" i="29"/>
  <c r="F506" i="29"/>
  <c r="F507" i="29"/>
  <c r="F508" i="29"/>
  <c r="F509" i="29"/>
  <c r="F510" i="29"/>
  <c r="F511" i="29"/>
  <c r="F512" i="29"/>
  <c r="F513" i="29"/>
  <c r="F526" i="29"/>
  <c r="F524" i="29"/>
  <c r="F523" i="29"/>
  <c r="F522" i="29"/>
  <c r="F521" i="29"/>
  <c r="F501" i="29"/>
  <c r="F499" i="29"/>
  <c r="F498" i="29"/>
  <c r="F497" i="29"/>
  <c r="F495" i="29"/>
  <c r="F490" i="29"/>
  <c r="F489" i="29"/>
  <c r="F488" i="29"/>
  <c r="F487" i="29"/>
  <c r="F486" i="29"/>
  <c r="F485" i="29"/>
  <c r="F484" i="29"/>
  <c r="F483" i="29"/>
  <c r="F482" i="29"/>
  <c r="F481" i="29"/>
  <c r="F480" i="29"/>
  <c r="F479" i="29"/>
  <c r="F474" i="29" l="1"/>
  <c r="F475" i="29"/>
  <c r="F476" i="29"/>
  <c r="F477" i="29"/>
  <c r="F443" i="29"/>
  <c r="F459" i="29"/>
  <c r="F460" i="29"/>
  <c r="F397" i="29"/>
  <c r="F398" i="29"/>
  <c r="F399" i="29"/>
  <c r="F400" i="29"/>
  <c r="F401" i="29"/>
  <c r="F402" i="29"/>
  <c r="F403" i="29"/>
  <c r="F408" i="29"/>
  <c r="F409" i="29"/>
  <c r="F410" i="29"/>
  <c r="F411" i="29"/>
  <c r="F412" i="29"/>
  <c r="F413" i="29"/>
  <c r="F414" i="29"/>
  <c r="F415" i="29"/>
  <c r="F416" i="29"/>
  <c r="F417" i="29"/>
  <c r="F418" i="29"/>
  <c r="F419" i="29"/>
  <c r="F420" i="29"/>
  <c r="F421" i="29"/>
  <c r="F422" i="29"/>
  <c r="F423" i="29"/>
  <c r="F424" i="29"/>
  <c r="F425" i="29"/>
  <c r="F426" i="29"/>
  <c r="F427" i="29"/>
  <c r="F428" i="29"/>
  <c r="F429" i="29"/>
  <c r="F430" i="29"/>
  <c r="F431" i="29"/>
  <c r="F432" i="29"/>
  <c r="F448" i="29" l="1"/>
  <c r="F449" i="29"/>
  <c r="F450" i="29"/>
  <c r="F451" i="29"/>
  <c r="F452" i="29"/>
  <c r="F453" i="29"/>
  <c r="F454" i="29"/>
  <c r="F473" i="29"/>
  <c r="F472" i="29"/>
  <c r="F471" i="29"/>
  <c r="F470" i="29"/>
  <c r="F469" i="29"/>
  <c r="F468" i="29"/>
  <c r="F467" i="29"/>
  <c r="F466" i="29"/>
  <c r="F465" i="29"/>
  <c r="F464" i="29"/>
  <c r="F463" i="29"/>
  <c r="F462" i="29"/>
  <c r="F461" i="29"/>
  <c r="F458" i="29"/>
  <c r="F457" i="29"/>
  <c r="F456" i="29"/>
  <c r="F455" i="29"/>
  <c r="F447" i="29" l="1"/>
  <c r="F446" i="29"/>
  <c r="F445" i="29"/>
  <c r="F444" i="29"/>
  <c r="F442" i="29"/>
  <c r="F441" i="29"/>
  <c r="F440" i="29"/>
  <c r="F439" i="29"/>
  <c r="F438" i="29"/>
  <c r="F437" i="29"/>
  <c r="F436" i="29"/>
  <c r="F435" i="29"/>
  <c r="F434" i="29"/>
  <c r="F657" i="29" l="1"/>
  <c r="E2288" i="29"/>
  <c r="B2281" i="29"/>
  <c r="B2273" i="29"/>
  <c r="A2273" i="29"/>
  <c r="B2272" i="29"/>
  <c r="A2272" i="29"/>
  <c r="B2271" i="29"/>
  <c r="A2271" i="29"/>
  <c r="B2267" i="29"/>
  <c r="A2267" i="29"/>
  <c r="B2266" i="29"/>
  <c r="B2265" i="29"/>
  <c r="B2264" i="29"/>
  <c r="B2263" i="29"/>
  <c r="B1950" i="29"/>
  <c r="A1950" i="29"/>
  <c r="F1735" i="29"/>
  <c r="B1100" i="29"/>
  <c r="A1100" i="29"/>
  <c r="F992" i="29"/>
  <c r="B989" i="29"/>
  <c r="A989" i="29"/>
  <c r="F876" i="29"/>
  <c r="F875" i="29"/>
  <c r="F871" i="29"/>
  <c r="F870" i="29"/>
  <c r="F869" i="29"/>
  <c r="F865" i="29"/>
  <c r="F2269" i="29" s="1"/>
  <c r="F821" i="29"/>
  <c r="B763" i="29"/>
  <c r="A763" i="29"/>
  <c r="F674" i="29"/>
  <c r="F673" i="29"/>
  <c r="B671" i="29"/>
  <c r="A671" i="29"/>
  <c r="F670" i="29"/>
  <c r="F660" i="29"/>
  <c r="B657" i="29"/>
  <c r="A657" i="29"/>
  <c r="B365" i="29"/>
  <c r="B227" i="29"/>
  <c r="A227" i="29"/>
  <c r="F209" i="29"/>
  <c r="F208" i="29"/>
  <c r="F207" i="29"/>
  <c r="F206" i="29"/>
  <c r="F187" i="29"/>
  <c r="F671" i="29" l="1"/>
  <c r="F2266" i="29" s="1"/>
  <c r="F227" i="29"/>
  <c r="F2263" i="29" s="1"/>
  <c r="F2264" i="29"/>
  <c r="F2265" i="29"/>
  <c r="F763" i="29"/>
  <c r="F2267" i="29" s="1"/>
  <c r="F989" i="29"/>
  <c r="F2272" i="29" s="1"/>
  <c r="F2273" i="29"/>
  <c r="F2281" i="29"/>
  <c r="F2261" i="29" l="1"/>
  <c r="F2271" i="29"/>
  <c r="F2288" i="29" l="1"/>
  <c r="E21" i="5" s="1"/>
  <c r="F25" i="11" l="1"/>
  <c r="F27" i="11"/>
  <c r="F28" i="11"/>
  <c r="F29" i="11"/>
  <c r="F30" i="11"/>
  <c r="F31" i="11"/>
  <c r="F33" i="11"/>
  <c r="F34" i="11"/>
  <c r="F38" i="11"/>
  <c r="F39" i="11"/>
  <c r="F49" i="11"/>
  <c r="F51" i="11"/>
  <c r="F52" i="11"/>
  <c r="F53" i="11"/>
  <c r="F180" i="11"/>
  <c r="F50" i="11" l="1"/>
  <c r="F181" i="11"/>
  <c r="B195" i="11" l="1"/>
  <c r="A195" i="11"/>
  <c r="B194" i="11"/>
  <c r="A194" i="11"/>
  <c r="B193" i="11"/>
  <c r="A193" i="11"/>
  <c r="B192" i="11"/>
  <c r="A192" i="11"/>
  <c r="B191" i="11"/>
  <c r="A191" i="11"/>
  <c r="B190" i="11"/>
  <c r="A190" i="11"/>
  <c r="B181" i="11"/>
  <c r="A181" i="11"/>
  <c r="B172" i="11"/>
  <c r="A172" i="11"/>
  <c r="B157" i="11"/>
  <c r="A157" i="11"/>
  <c r="B50" i="11"/>
  <c r="A50" i="11"/>
  <c r="B26" i="11"/>
  <c r="A26" i="11"/>
  <c r="F190" i="11"/>
  <c r="B26" i="5"/>
  <c r="B22" i="5"/>
  <c r="F194" i="11" l="1"/>
  <c r="F195" i="11"/>
  <c r="F191" i="11"/>
  <c r="F197" i="11" l="1"/>
  <c r="E22" i="5" s="1"/>
  <c r="E27" i="5" l="1"/>
  <c r="E28" i="5" l="1"/>
  <c r="E30" i="5" s="1"/>
  <c r="A105" i="36" l="1"/>
  <c r="A109" i="36" s="1"/>
  <c r="A26" i="36"/>
  <c r="A28" i="36" l="1"/>
  <c r="A34" i="36" l="1"/>
  <c r="A40" i="36" s="1"/>
  <c r="A46" i="36" l="1"/>
  <c r="A48" i="36" s="1"/>
  <c r="A51" i="36" s="1"/>
  <c r="A54" i="36" l="1"/>
  <c r="A56" i="36" s="1"/>
</calcChain>
</file>

<file path=xl/sharedStrings.xml><?xml version="1.0" encoding="utf-8"?>
<sst xmlns="http://schemas.openxmlformats.org/spreadsheetml/2006/main" count="9477" uniqueCount="4481">
  <si>
    <t>GRAĐEVINA</t>
  </si>
  <si>
    <t>INVESTITOR</t>
  </si>
  <si>
    <t>PROJEKTNA TVRTKA</t>
  </si>
  <si>
    <r>
      <t xml:space="preserve">MIKELIĆ VREŠ ARHITEKTI d.o.o.
</t>
    </r>
    <r>
      <rPr>
        <sz val="9"/>
        <color theme="1"/>
        <rFont val="Arial"/>
        <family val="2"/>
      </rPr>
      <t>Martićeva 38, HR-10000 Zagreb, OIB: 79873237024</t>
    </r>
  </si>
  <si>
    <t>ZOP</t>
  </si>
  <si>
    <t>RAZINA RAZRADE</t>
  </si>
  <si>
    <t>IZVEDBENI PROJEKT</t>
  </si>
  <si>
    <t>VRSTA PROJEKTA</t>
  </si>
  <si>
    <t>TROŠKOVNIK PROJEKTIRANIH RADOVA</t>
  </si>
  <si>
    <t>SADRŽAJ</t>
  </si>
  <si>
    <t>GLAVNI PROJEKTANT</t>
  </si>
  <si>
    <t>SURADNICI</t>
  </si>
  <si>
    <t>DIREKTOR</t>
  </si>
  <si>
    <t>MJESTO I DATUM IZRADE</t>
  </si>
  <si>
    <t>PROJEKTNA
TVRTKA</t>
  </si>
  <si>
    <t xml:space="preserve">Projektant: </t>
  </si>
  <si>
    <t>MIKELIĆ VREŠ ARHITEKTI d.o.o.</t>
  </si>
  <si>
    <r>
      <t xml:space="preserve">MIKELIĆ VREŠ ARHITEKTI d.o.o.
</t>
    </r>
    <r>
      <rPr>
        <sz val="9"/>
        <color theme="1"/>
        <rFont val="Arial"/>
        <family val="2"/>
      </rPr>
      <t>Martićeva 38, HR-10000 Zagreb, OIB: 79873237024</t>
    </r>
  </si>
  <si>
    <t>SVEUKUPNA REKAPITULACIJA</t>
  </si>
  <si>
    <t>OPĆI UVJETI GRAĐENJA</t>
  </si>
  <si>
    <t>TROŠKOVNIK I</t>
  </si>
  <si>
    <t>GRAĐEVINSKO – OBRTNIČKI RADOVI</t>
  </si>
  <si>
    <t>TROŠKOVNIK II</t>
  </si>
  <si>
    <t>KRAJOBRAZNO UREĐENJE</t>
  </si>
  <si>
    <t>TROŠKOVNIK III</t>
  </si>
  <si>
    <t>TROŠKOVNIK IV</t>
  </si>
  <si>
    <t>Projektant:</t>
  </si>
  <si>
    <t>TROŠKOVNIK V</t>
  </si>
  <si>
    <t>INSTALACIJE VODOVODA I KANALIZACIJE</t>
  </si>
  <si>
    <t>TT INŽENJERING d.o.o.</t>
  </si>
  <si>
    <t>TROŠKOVNIK VI</t>
  </si>
  <si>
    <t>STROJARSKE INSTALACIJE</t>
  </si>
  <si>
    <t>OTIS DIZALA d.o.o.</t>
  </si>
  <si>
    <t>PROJEKTNA 
TVRTKA</t>
  </si>
  <si>
    <r>
      <t xml:space="preserve">MIKELIĆ VREŠ ARHITEKTI d.o.o.
</t>
    </r>
    <r>
      <rPr>
        <sz val="9"/>
        <color theme="1"/>
        <rFont val="Arial"/>
        <family val="2"/>
      </rPr>
      <t>Martićeva 38, HR-10000 Zagreb, OIB: 79873237024</t>
    </r>
  </si>
  <si>
    <t xml:space="preserve">                   PDV:</t>
  </si>
  <si>
    <t>SVEUKUPNO S PDV-om:</t>
  </si>
  <si>
    <t>IZGRADNJA GRAĐEVINE</t>
  </si>
  <si>
    <t>Ove opće napomene odnose se na sve vrste radova.</t>
  </si>
  <si>
    <t>Nepoznavanje grafičkog dijela projekta i tehničkog opisa neće se prihvatiti kao razlog za povišenje jediničnih cijena</t>
  </si>
  <si>
    <t>ili greške u izvedbi.</t>
  </si>
  <si>
    <t>Izvođač je dužan pridržavati se važećih zakona i propisa i to naročito:</t>
  </si>
  <si>
    <t>►</t>
  </si>
  <si>
    <t>Zakona o gradnji,</t>
  </si>
  <si>
    <t>Zakona o prostornom uređenju,</t>
  </si>
  <si>
    <t>Zakona o građevnim proizvodima,</t>
  </si>
  <si>
    <t>Zakona o zaštiti na radu (ZNR),</t>
  </si>
  <si>
    <t>Uredbe i odluke EU.</t>
  </si>
  <si>
    <t>koji su i dio ugovorne dokumentacije. Izvođač je dužan pridržavati se svih navedenih zakona i uvjeta, osim ako</t>
  </si>
  <si>
    <t xml:space="preserve">projektom nije drugačije navedeno. Svi radovi moraju se izvesti solidno i stručno prema važećim propisima i </t>
  </si>
  <si>
    <t xml:space="preserve">Izvođač je dužan prilikom uvođenja u posao, u okviru ugovorene cijene, preuzeti parcelu, te obavijestiti nadležne </t>
  </si>
  <si>
    <t xml:space="preserve">službe o otvaranju gradilišta. Od tog trenutka pa do primopredaje zgrade izvođač je odgovoran za stvari i osobe </t>
  </si>
  <si>
    <t>koje se nalaze unutar gradilišta. Od ulaska na gradilište izvođač je dužan voditi građevinski dnevnik i građevinsku</t>
  </si>
  <si>
    <t xml:space="preserve">knjigu. U građevinski dnevnik se unose svi bitni podaci i događaji tijekom građenja (npr. meteorološke prilike, </t>
  </si>
  <si>
    <t>temperatura zraka,  eventualne nepogode i sl.), upisuju se primjedbe Projektanta, nalozi nadzornog inženjera i</t>
  </si>
  <si>
    <t xml:space="preserve">građevinske inspekcije. Tako registrirani zahtjevi obavezni su za Izvođača radova, s tim da je za svaku nepredviđenu </t>
  </si>
  <si>
    <t>višu radnju, koja bi povećala ukupne troškove predviđene za izgradnju po ovom troškovniku, potrebna pisana</t>
  </si>
  <si>
    <t>suglasnost investitora. U građevinsku knjigu bilježe se i dokumentiraju mjerenja i kalkulacije svih faza izvršenih</t>
  </si>
  <si>
    <t>radova i ostali podaci bitni za obračune prema stavkama troškovnika i projektu.</t>
  </si>
  <si>
    <t>Količine radova, koje nakon izvršenja čitavog posla nije moguće mjeriti neposrednom izmjerom, treba po izvršenju</t>
  </si>
  <si>
    <t xml:space="preserve">takvog posla preuzeti i ovjeriti nadzorni inženjer. Nadzorni inženjer i predstavnik Izvođača radova upisivat će u </t>
  </si>
  <si>
    <t>Građevnu knjigu količine pojedinih takvih radova, sa svim potrebnim skicama i izmjerom, te će svojim potpisima</t>
  </si>
  <si>
    <t>jamčiti njihovu točnost. Samo tako utvrđeni radovi mogu se uzeti u obzir kod izrade privremenog ili konačnog</t>
  </si>
  <si>
    <t>obračuna radova. Izvođač je dužan na gradilištu čuvati Građevinsku dozvolu, Glavni i Izvedbeni projekt i dati ih po</t>
  </si>
  <si>
    <t>Radovi se izvode prema Izvedbenom projektu, a u svim slučajevima potrebne izmjene ili dopune projekta ili njegovih</t>
  </si>
  <si>
    <t xml:space="preserve">dijelova, odluku o tome donosit će sporazumno Projektant i Nadzorni inženjer (kao predstavnik Investitora) i </t>
  </si>
  <si>
    <t>predstavnik Izvođača radova, a tu svoju odluku unijeti će u Građevinski dnevnik. Sve izmjene ili dopune projekta</t>
  </si>
  <si>
    <t xml:space="preserve">ili njegovih dijelova, za koje se po Građevinskom dnevniku ne može dokazati da su uslijedile po opisanom postupku, </t>
  </si>
  <si>
    <t>neće se obračunavati ni po privremenom, ni po konačnom obračunu. Da bi izmjena bila pravovaljana mora je</t>
  </si>
  <si>
    <t>odobriti i potpisati Projektant. Svaka izmjena bez suglasnosti Projektanta neće se smatrati pravovaljanom i za sobom</t>
  </si>
  <si>
    <t>povlači narušavanje autorskog djela Projektanta.</t>
  </si>
  <si>
    <t>Izražene cijene odnose se na jediničnu mjeru izvršenog rada. Prema tome, jedinične cijene obuhvaćaju: sav rad,</t>
  </si>
  <si>
    <t xml:space="preserve">opremu, materijal, prijevoz, režiju gradilišta i poduzeća, puteve na gradilištu, sva davanja i dobitak poduzeća. Stavke </t>
  </si>
  <si>
    <t>troškovnika obuhvaćaju u cijelosti dovršene radove, ispitane po količini i kvaliteti, te preuzete po nadzornoj službi.</t>
  </si>
  <si>
    <t>Za sve naknadne radove izvođač je dužan izraditi analize cijena koje moraju sadržavati:</t>
  </si>
  <si>
    <t>a)</t>
  </si>
  <si>
    <t>sav materijal fco radilište (A)</t>
  </si>
  <si>
    <t>b)</t>
  </si>
  <si>
    <t>sve brutto plaće na izvedbi radova date po grupama i kvalifikacijama (B)</t>
  </si>
  <si>
    <t>c)</t>
  </si>
  <si>
    <t>razradu faktora poduzeća (opravdanje veličina) (F)</t>
  </si>
  <si>
    <t>d)</t>
  </si>
  <si>
    <t>važeće normative za izvedbu radova</t>
  </si>
  <si>
    <t>Sav rad i materijal vezan za organizaciju građevinske proizvodnje: ograde, vrata gradilišta, putevi na gradilištu,</t>
  </si>
  <si>
    <t>prilazi do gradilišta s lokalnih prometnica, privremena regulacija prometa, uredi, blagovaonice, svlačionice,</t>
  </si>
  <si>
    <t>sanitarije gradilišta, spremišta materijala i alata, telefonski, električni, vodovodni i sl. priključci gradilišta kao i</t>
  </si>
  <si>
    <t>cijena priključaka uključeni su u ugovorenu sumu.</t>
  </si>
  <si>
    <t xml:space="preserve">U jedinične cijene ulaze svi troškovi za izradu građevine s dobavom predviđenih materijala, pomoćnim radovima, </t>
  </si>
  <si>
    <t>pomoćnim napravama i drugim sredstvima koja su potrebna za ispravnu izvedbu ili bi se mogla tijekom rada ukazati</t>
  </si>
  <si>
    <t>potrebnim. U stavkama su uračunati i sporedni radovi potrebni za ispravno dovršenje pojedinih radova, a sve na</t>
  </si>
  <si>
    <t>osnovi norma, propisa, priznatih pravila tehničke nauke i prakse. Tako su u stavkama obračunata gradiva, troškovi</t>
  </si>
  <si>
    <t>nabavke gradiva, nadzorni i rukovodeći poslovi poduzeća, troškovi skela, alata, strojeva i sprava, sav sitan i pomoćni</t>
  </si>
  <si>
    <t>materijal potreban za izvođenje radova, osiguranje odvijanja prometa, njega betona i ostalih dijelova konstrukcije,</t>
  </si>
  <si>
    <t xml:space="preserve">crpljenje vode, signalizacija gradilišta danju i noću, čuvanje, dovodi sve potrebne infrastrukture i sl. ukratko, sve </t>
  </si>
  <si>
    <t>što je posredno i neposredno potrebno za kvalitetno izvođenje radova po ovom projektu.</t>
  </si>
  <si>
    <t>Ovisno vrsti radova sastavni dio jediničnih cijena su i: donošenje na uvid i izrada oglednih primjeraka, izrada</t>
  </si>
  <si>
    <t>tražene izvedbene i radioničke dokumentacije, te nacrti polaganja pojedinih elemenata.</t>
  </si>
  <si>
    <t>Svi materijali i složeni sustavi moraju se izvesti u skladi s tehničkim listovima (uputi ili slično) izvođača, te ukoliko</t>
  </si>
  <si>
    <t>je potrebno konzultirati tehnologa za određeni sustav. Izvođač je dužan složeni sustav (kao npr. pod, spušteni</t>
  </si>
  <si>
    <t>strop, krov,  fasadu i sl.) izvesti sa svim potrebnim slojevima prema tehničkim listovina izvođača sustava, bez</t>
  </si>
  <si>
    <t xml:space="preserve">obzira dali su u troškovniku specificirani svi potrebni slojevi. Izostanak bilo kojeg potrebnog sloja složenih </t>
  </si>
  <si>
    <t>sustava smatrat će se greškom u izvođenju, a cijenu popravka u cijelosti snosi izvođač.</t>
  </si>
  <si>
    <t xml:space="preserve">Vrsta i kvaliteta građe za skele, vrsta i kvaliteta čeličnih elemenata, način temeljenja skele, moraju odgovarati </t>
  </si>
  <si>
    <t>statičkom proračunu i projektu skele i moraju biti usklađeni s važećim propisima i standardima za čelične</t>
  </si>
  <si>
    <t xml:space="preserve">konstrukcije. Skele za pojedinačne radove se ne obračunavaju posebno, već su sadržane u jediničnim cijenama </t>
  </si>
  <si>
    <t>ostalih radova. Posebno se obračunava samo glavna fasadna skela.</t>
  </si>
  <si>
    <t xml:space="preserve">Sastavni dio jediničnih cijena za pojedine radove su: razne priručne skele, poduporne konstrukcije, razupore </t>
  </si>
  <si>
    <t>kanala i raznih elemenata, pristupne rampe i sve pomoćne oplate koje proizlaze iz tehnologije građenja, a nisu</t>
  </si>
  <si>
    <t xml:space="preserve">sastavni dio konstrukcije. Ovisno o vremenskim utjecajima (vrućina, zima, kiša, vjetar i sl.) izvođač je dužan </t>
  </si>
  <si>
    <t>zaštititi konstrukciju od oštećenja. Ako dođe do oštećenja građevine ili pojedinog elementa izvođač se obvezan</t>
  </si>
  <si>
    <t>sve popravke izvesti o svom trošku.</t>
  </si>
  <si>
    <t>Također je dužan u okviru ugovorene cijene postaviti nanosnu skelu u skladu s izvedbenim projektom i projektom</t>
  </si>
  <si>
    <t>iskolčenja građevine, te je obvezan održavati iskolčene oznake na terenu od početka do završetka gradnje.</t>
  </si>
  <si>
    <t>Jediničnim cijenama obuhvaćeni su troškovi svih prethodnih i tekućih ispitivanja kako osnovnih materijala, tako i</t>
  </si>
  <si>
    <t>poluproizvoda, te konačno dovršenih radova, u skladu s važećim tehničkim propisima, pravilnicima i zakonima.</t>
  </si>
  <si>
    <t xml:space="preserve">O ispitivanjima i pregledima vodi se posebna evidencija. Ako Izvođač smatra da pojedinim prethodno navedenim </t>
  </si>
  <si>
    <t>zahtjevima dolazi do štetnih posljedica po stabilnost ili trajnost građevine ili su oni u protivnosti s ostalim podacima</t>
  </si>
  <si>
    <t>iskazanim u projektu, dužan je na iste upozoriti i zatražiti odluku u svezi s tim.</t>
  </si>
  <si>
    <t xml:space="preserve">materijal. Za svaki ugrađeni materijal Izvođač je dužan priložiti izjavu o sukladnosti proizvoda. Izvođač je dužan </t>
  </si>
  <si>
    <t>kod izrade konstrukcije, prema projektnom planu ispitivanja materijala, kontrolirati ugrađeni konstruktivni materijal.</t>
  </si>
  <si>
    <t>Također je obvezan izraditi Plan kvalitete izvedbe betonske konstrukcije tzv. 'Projekt betona'.</t>
  </si>
  <si>
    <t>Ponuđač je dužan uz ponudu priložiti obavezne priloge kojima dokazuje kompetentnost i obilježja koje materijal,</t>
  </si>
  <si>
    <t>proizvod ili usluga mora imati, a to su:</t>
  </si>
  <si>
    <t>potvrda o sukladnosti (certifikat) kojom se potvrđuje sukladnost opreme sa zahtijevanim standardima,</t>
  </si>
  <si>
    <t>tehničke specifikacije kojima se određuje ukupnost tehničkih uvjeta, a koja određuju obilježja koje</t>
  </si>
  <si>
    <t>materijal, proizvod, oprema ili usluga mora imati</t>
  </si>
  <si>
    <t>Tehničke specifikacije moraju biti određene u suglasju sa Zakonom o javnoj nabavi, a sastavni dio</t>
  </si>
  <si>
    <t>specifikacija su norme koje je odobrilo priznato tijelo za normizaciju, a mogu se koristiti:</t>
  </si>
  <si>
    <t>●</t>
  </si>
  <si>
    <t>europska norma,</t>
  </si>
  <si>
    <t>europska tehnička odobrenja,</t>
  </si>
  <si>
    <t>međunarodna norma,</t>
  </si>
  <si>
    <t>nacionalna tehnička odobrenja</t>
  </si>
  <si>
    <t>Za instalacijske sustave izvođač je dužan, u okviru ugovorene cijene, osim izjava o sukladnosti za pojedine materijale</t>
  </si>
  <si>
    <t xml:space="preserve">priložiti ateste za kompletne instalacijske sustave, te u okviru ugovorene cijene iskolčiti trase instalacija prije </t>
  </si>
  <si>
    <t>izvođenja istih.</t>
  </si>
  <si>
    <t>Izvođač je dužan u okviru ugovorene cijene koordinirati radove svih kooperanata, tako da omogući kontinuirano</t>
  </si>
  <si>
    <t>odvijanje posla i zaštitu već izvedenih radova. Sva oštećenja nastala u tijeku gradnje otklonit će Izvođač o svom</t>
  </si>
  <si>
    <t>trošku. Izvođač je dužan, u okviru ugovorene cijene, osigurati gradilište od djelovanja više sile i krađe.</t>
  </si>
  <si>
    <t xml:space="preserve">Izvođač je dužan u suradnji s nadzornim inženjerom Investitora izraditi vremenski plan (gantogram) aktivnosti na </t>
  </si>
  <si>
    <t>gradilištu i njime odrediti: dinamiku izvođenja, dobave materijala, financiranja, uključivanja pojedinih kooperanata,</t>
  </si>
  <si>
    <t>te konačni rok završetka građevine.</t>
  </si>
  <si>
    <t>Izvođač je dužan čistiti gradilište minimalno tri puta u tijeku građenja, a na kraju treba izvesti završno fino čišćenja</t>
  </si>
  <si>
    <t xml:space="preserve">zidova, podova, vrata, prozora, stijena, stakala i dr. što se neće posebno opisivati u stavkama. Nakon dovršenja </t>
  </si>
  <si>
    <t>gradnje Izvođač radova predaje posve uređenu građevinu i pripadajući okoliš predstavniku Investitora, a uz obaveznu</t>
  </si>
  <si>
    <t>prisutnost Projektanta. Eventualne primjedbe Projektanta imaju istu težinu kao primjedbe nadzornog inženjera i</t>
  </si>
  <si>
    <t xml:space="preserve">Izvođač je dužan postupiti po njima. Sve tri strane u preuzimanju sastavljaju pismeni zapisnik o primopredaji </t>
  </si>
  <si>
    <t>građevine, s popisom nedostataka i definiranim vremenskim periodom za njihovo otklanjanje, te ga potpisuju.</t>
  </si>
  <si>
    <t xml:space="preserve">Nakon otklanjanja svih eventualnih nedostataka Investitor i Izvođač je napraviti okončani obračun, odrediti </t>
  </si>
  <si>
    <t>instrumente garancije prema zakonskom roku, te u pisanom obliku izvršiti predaju građevine Investitoru na korištenje.</t>
  </si>
  <si>
    <t>Prijenos i transport</t>
  </si>
  <si>
    <t>Prijenos građevinskog materijala obuhvaća ručni prijenos, prijenos kolicima, transporterom, dizalicom, kranom i sl.</t>
  </si>
  <si>
    <t>Prijenos materijala vrši se horizontalno, po kosini (do 30%) i vertikalno. Za svaki radni proces treba unaprijed odrediti</t>
  </si>
  <si>
    <t xml:space="preserve">vrstu horizontalnog i vertikalnog transporta. Uz vrstu transporta treba definirati i vrstu utovara / istovara. </t>
  </si>
  <si>
    <t>Prijenosi i transporti mogu biti iskazani kao zasebni rad (stavka) ili prijenos i transport mogu biti uključeni u</t>
  </si>
  <si>
    <t>obračunati rad.</t>
  </si>
  <si>
    <t xml:space="preserve">Izbor transportnih sredstava i način transporta ovisi o vrsti i količini materijala, način utovara i istovara, duljine </t>
  </si>
  <si>
    <t xml:space="preserve">prijevoza i mjesnih terenskih prilika. </t>
  </si>
  <si>
    <t xml:space="preserve">PROJEKTNA
TVRTKA
</t>
  </si>
  <si>
    <r>
      <t xml:space="preserve">MIKELIĆ VREŠ ARHITEKTI d.o.o.
</t>
    </r>
    <r>
      <rPr>
        <sz val="9"/>
        <color theme="1"/>
        <rFont val="Arial"/>
        <family val="2"/>
      </rPr>
      <t>Martićeva 38, HR-10000 Zagreb, OIB: 79873237024</t>
    </r>
  </si>
  <si>
    <t>TD</t>
  </si>
  <si>
    <t>GRAĐEVINSKO OBRTNIČKI RADOVI</t>
  </si>
  <si>
    <t>PROJEKTANT</t>
  </si>
  <si>
    <t>OPĆI UVJETI TROŠKOVNIKA</t>
  </si>
  <si>
    <t>RUŠENJE</t>
  </si>
  <si>
    <t>Opći uvjeti:</t>
  </si>
  <si>
    <t>Prilikom uklanjanja građevine ili njezinog izvođač radova mora se pridržavati svih uvjeta i opisa u projektnoj</t>
  </si>
  <si>
    <t>dokumentaciji kao i važećih propisa i normi.</t>
  </si>
  <si>
    <t>Pravilnik o zaštiti na radu za građevinarstvo (Sl. br.: 42/68, 45/68), Rušenje objekta, čl. 135 - 141</t>
  </si>
  <si>
    <t>Zakon o zaštiti na radu (NN 71/14, 118/14, 154/14, 94/18 i 96/18)</t>
  </si>
  <si>
    <t>Pravilnik o građevnom otpadu i otpadu koji sadrži azbest (NN 69/16),</t>
  </si>
  <si>
    <t>Pravilnik o gospodarenju otpadnim električnim i elektroničkim uređajima i opremom (NN42/14,</t>
  </si>
  <si>
    <t xml:space="preserve">Za rušenje objekta ili nekog njegovog dijela, bez obzira da li se rušenje vrši ručno, pomoću strojeva ili miniranjem, </t>
  </si>
  <si>
    <t xml:space="preserve">mora se prethodno izraditi odgovarajući program radova i mjera zaštite na radu, zavisno od vrste objekta i stupnja </t>
  </si>
  <si>
    <t>opasnosti koje pri tom radu prijete.</t>
  </si>
  <si>
    <t>Prije rušenja mora se radno područje ograditi zaštitnom ogradom ili osigurati na odgovarajući način, ovisno o načinu</t>
  </si>
  <si>
    <t>rušenja. Zaštita mora trajati do završetka radova na uklanjanju građevine.</t>
  </si>
  <si>
    <t xml:space="preserve">Pregledom cesta  i utvrđivanjem njihove nosivosti mora se odrediti transportni put do odlagališta građevinskog </t>
  </si>
  <si>
    <t>otpada.</t>
  </si>
  <si>
    <t>Rušenje objekta smije se vršiti samo s radnicima stručno osposobljenim i obučenim za odnosni način rušenja i pod</t>
  </si>
  <si>
    <t xml:space="preserve"> neposrednim i stalnim nadzorom određene stručne osobe na radilištu.</t>
  </si>
  <si>
    <t>Ručno rušenje objekta mora se izvoditi postepeno odozgo naniže. Pojedini dijelovi zidova i dimnjaci ne smiju se</t>
  </si>
  <si>
    <t>ostavljati neporušeni, nego se moraju rušiti istovremeno s ostalim dijelovima objekta.</t>
  </si>
  <si>
    <t xml:space="preserve">Rušenje međukatne odnosno tavanske konstrukcije smije otpočeti tek po rušenju i uklanjanju svih porušenih dijelova </t>
  </si>
  <si>
    <t>iznad nivoa te konstrukcije.</t>
  </si>
  <si>
    <t xml:space="preserve">Ručno rušenje slobodno stojećeg zida (obimni i pregradni zid, ograda, stup i slično) smije se izvoditi samo pomoću </t>
  </si>
  <si>
    <t xml:space="preserve">odgovarajućih radnih skela. </t>
  </si>
  <si>
    <t>Rušenje zidova potkopavanjem, zabranjeno je.</t>
  </si>
  <si>
    <t xml:space="preserve">Demontirane grede, nosači i drugi teški ili glomazni dijelovi konstrukcije smiju se s građevine uklanjati odnosno </t>
  </si>
  <si>
    <t>spuštati samo uz pomoć dizalica određenih nosivosti.</t>
  </si>
  <si>
    <t>Građevinska šuta mora se polijevati tijekom rušenja i utovara, da se okoliš osigura od onečišćenja.</t>
  </si>
  <si>
    <t>Ako se rušenje građevine obavlja pomoću strojeva isti mora biti udaljen najmanje 1.5 visine građevine koja se ruši.</t>
  </si>
  <si>
    <t xml:space="preserve">Kod uklanjanja građevina ne smije se utjecati na stabilnost okolnog i drugog zemljišta i/ili ispunjavanje bitnih zahtjeva </t>
  </si>
  <si>
    <t xml:space="preserve">okolnih i drugih građevina, niti ugroziti javni interes na drugi način, a s građevnim otpadom nastalim uklanjanjem građevine </t>
  </si>
  <si>
    <t>mora se postupati sukladno odredbama posebnog zakona.</t>
  </si>
  <si>
    <t>Nakon rušenja zgrade gradilište mora biti očišćeno od građevinskog materijala i smeća.</t>
  </si>
  <si>
    <t>Obračun rada:</t>
  </si>
  <si>
    <t>Rad se obračunava po metru kubnom, metru kvadratnom, komadu i izvršenom radu, sve kao je specificirano u</t>
  </si>
  <si>
    <t>pojedinoj stavci.</t>
  </si>
  <si>
    <t>POSTOJEĆE INSTALACIJE</t>
  </si>
  <si>
    <t xml:space="preserve">Prije početka rušenja izvođač mora naručiti od ovlaštenih komunalnih organizacija otpajanje i umrtvljivanje </t>
  </si>
  <si>
    <t>postojećih priključaka struje, telefona, vode, kanalizacije i drugih instalacija ako postoje.</t>
  </si>
  <si>
    <t xml:space="preserve">Otpajanje i umrtvljivanje instalacija obavezno izvodi ovlaštena komunalna organizacija, koja će o tome napisati zapisnik. </t>
  </si>
  <si>
    <t>Izvođač je dužan zapisnike predati investitoru kod obračuna radova.</t>
  </si>
  <si>
    <t>PRIJENOSI I TRANSPORTI</t>
  </si>
  <si>
    <t>PRIPREMNI RADOVI</t>
  </si>
  <si>
    <t>Prilikom uređenja terena izvođač radova mora se pridržavati svih uvjeta i opisa u projektnoj dokumentaciji kao i</t>
  </si>
  <si>
    <t>važećih propisa i normi.</t>
  </si>
  <si>
    <t>Pravilnik o zaštiti na radu za građevinarstvo (Sl. br.: 42/68, 45/68), Uređenje gradilišta, čl. 3 - 9</t>
  </si>
  <si>
    <t>Gradiva (materijali):</t>
  </si>
  <si>
    <t>Ovi radovi vezani su za uspostavljanje i osposobljavanje terena za građevinsku djelatnost, a odnose se na rezanje</t>
  </si>
  <si>
    <t>stabala, grana, čišćenje i sječenje šiblja, otkopavanje i vađenje panjeva i skidanje travnatih busena (humusni sloj) i</t>
  </si>
  <si>
    <t>čišćenje gradilišta od svih nečistoća.</t>
  </si>
  <si>
    <t>Na gradilištu se moraju, kako u pripremi tako i u izgradnji, organizirati i sprovoditi svi radovi tako da se ne ošteti</t>
  </si>
  <si>
    <t xml:space="preserve">prirodna slika okoline, da se ne oštete razni uređaji ili komunalna infrastruktura (vodovod, kanalizacija, elektrorazvod i sl.). </t>
  </si>
  <si>
    <t>Čišćenje terena sastoji se u vađenju šiblja, rušenju ograda, postojećih građevina i svih postrojenja koja bi ometala</t>
  </si>
  <si>
    <t>izvršenje radova i građenje. Čišćenje obuhvaća i uklanjanje svega nepotrebnog materijala zaostalog nakon tih radova.</t>
  </si>
  <si>
    <t>Obaranje drveća vrši se sječenjem drveća i vađenjem korijenja i panjeva. Poslije krčenja sve rupe treba ispuniti</t>
  </si>
  <si>
    <t>zemljom. Izvođač mora rušiti stabla uz punu primjenu higijensko - tehničkih zaštitnih mjera i bez nanošenja štete susjednim</t>
  </si>
  <si>
    <t>objektima i imovini uopće. Rušenjem stabala ne smiju se oštetiti stabla koja nisu predviđena za rušenje.</t>
  </si>
  <si>
    <t>Uklanjanje grmlja i šiblja (do ø10 cm) obračunava se po četvornom metru očišćene zarasle površine.</t>
  </si>
  <si>
    <t xml:space="preserve">Uklanjanje drveća i panjeva obračunava se po komadu, uzimajući u obzir debljinu (profil) stabla - mjereno na visini </t>
  </si>
  <si>
    <t>jedan metar od zemlje i to: profili ø10 - 30 cm i profil veći od ø30 cm.</t>
  </si>
  <si>
    <t>ZEMLJANI RADOVI</t>
  </si>
  <si>
    <t>ISKOPI</t>
  </si>
  <si>
    <t>Rad obuhvaća iskop zemlje raznih debljina i njegovo prebacivanje u stalno i privremeno odlagalište. Rad mora biti</t>
  </si>
  <si>
    <t xml:space="preserve">obavljen u skladu s projektom, propisima, programom kontrole i osiguranje kakvoće (PKOK), projektom organizacije </t>
  </si>
  <si>
    <t>Svi iskopi moraju se izvesti  prema planu iskolčenja, a radovi pojedine faze zemljanih radova moraju se obavezno</t>
  </si>
  <si>
    <t>snimiti i uvesti u građevinsku knjigu. Iskop zemlje izvodit će se ručno i strojno. Van profilski iskop ide na teret izvođača,</t>
  </si>
  <si>
    <t>te će se samo u iznimnim slučajevima nadzorni organ investitora priznati izvođaču vanprofilski iskop.</t>
  </si>
  <si>
    <t>Iskopanu zemlju treba upotrijebiti za nasipavanje između temeljnih stopa, zidova građevine, za zatrpavanje rovova,</t>
  </si>
  <si>
    <t>instalacijskih kanala, te za razna planiranja, a sve u skladu s projektom. Materijal koji se ugrađuje za nasipavanje treba</t>
  </si>
  <si>
    <t>propisno nabijati da se postigne potrebna zbijenost propisana projektom.</t>
  </si>
  <si>
    <r>
      <t xml:space="preserve">Norma EC8 ENV 1998-1-1 (ili jednakovrijedna) razlikuje </t>
    </r>
    <r>
      <rPr>
        <b/>
        <sz val="9"/>
        <rFont val="Arial CE"/>
      </rPr>
      <t>tri</t>
    </r>
    <r>
      <rPr>
        <sz val="9"/>
        <rFont val="Arial CE"/>
      </rPr>
      <t xml:space="preserve"> razreda tla :</t>
    </r>
  </si>
  <si>
    <t>A</t>
  </si>
  <si>
    <t>stjenovita tla, naslage krutog pijeska ili šljunka, prekonsolidirane gline,</t>
  </si>
  <si>
    <t>B</t>
  </si>
  <si>
    <t>duboke naslage srednje zbijenog pijeska, šljunka ili srednje krutih glina,</t>
  </si>
  <si>
    <t>C</t>
  </si>
  <si>
    <t>naslage rastresitog tla s mekim ili srednje krutim koherentnim slojevima.</t>
  </si>
  <si>
    <t>Kod izvedbe zemljanih radova izvođač se mora pridržavati svih uvjeta i opisa iz troškovnika kao i važećih propisa i to</t>
  </si>
  <si>
    <t>posebno:</t>
  </si>
  <si>
    <t>Pravilnik o zaštiti na radu za građevinarstvo (Sl. br.: 42/68, 45/68), Zemljani radovi, čl. 10 - 40</t>
  </si>
  <si>
    <t>Iskolčenje:</t>
  </si>
  <si>
    <t>Izvođač će izvesti sva potrebna iskolčenja, biti odgovoran za izmjere, te poduzeti potrebnu predostrožnost provjere</t>
  </si>
  <si>
    <t>dimenzija (širine, dubine, visinske kote, poprečni i uzdužni profili).</t>
  </si>
  <si>
    <t>Pri iskolčenju treba posebnu pažnju posvetiti da ne bi došlo do povreda tuđeg prava i vlasništva. Izvođač je odgovoran</t>
  </si>
  <si>
    <t>za eventualno diranje prava vlasništva susjeda.</t>
  </si>
  <si>
    <t>Iskop terena:</t>
  </si>
  <si>
    <t xml:space="preserve">Radove na otkopima i iskopima treba započeti po skidanju humusnog sloja i njegovog deponiranja na posebnu </t>
  </si>
  <si>
    <t>deponiju, ako je humusni sloj potreban i pogodan za kasniju uporabu.</t>
  </si>
  <si>
    <t>Iskop zemlje za kanalske rovove izvesti s pravilnim odsijecanjem bočnih strana i dna jame.</t>
  </si>
  <si>
    <t>Odbacivanje  iskopa minimalno 1,0 m od ruba iskopa. Ručno otkopavanje zemlje izvoditi obavezno odozgo na niže -</t>
  </si>
  <si>
    <t>bez potkopavanja. Kopanje zemlje na dubinama većim od 1,0 m izvoditi obavezno pod nadzorom ovlaštene osobe.</t>
  </si>
  <si>
    <t>Rovove i kanale izvoditi u širini koja osigurava nesmetan rad u njima. Pri strojnom iskopu treba voditi računa o</t>
  </si>
  <si>
    <t>stabilnosti zemlje ispod stroja kao i o odlaganju iskopanog materijala na razmak koji ne ugrožava stabilnost bočnih strana</t>
  </si>
  <si>
    <t>iskopa.</t>
  </si>
  <si>
    <t>Oplata za razupiranje bočnih strana iskopa treba izlaziti minimalno 20 cm iznad ruba iskopa, kako bi se spriječio pad</t>
  </si>
  <si>
    <t>i urušavanje materijala s terena u iskop (rov, kanal ili jamu). Eventualno ako je potrebno izvršiti osiguranje susjednih</t>
  </si>
  <si>
    <t>građevina podzidavanjem.</t>
  </si>
  <si>
    <t>Postojeće instalacije:</t>
  </si>
  <si>
    <t>Pravila i propisi koji se odnose na pojedine vrste instalacija moraju se poštivati za vrijeme izvođenja radova. Instalacije</t>
  </si>
  <si>
    <t>koje su u uporabi moraju se odgovarajući zaštititi od oštećenja, ukloniti ili premjestiti kako je naznačeno ili projektom</t>
  </si>
  <si>
    <t>specificirano. 'Mrtve' instalacije treba odstraniti ili zatvoriti.</t>
  </si>
  <si>
    <t>Izvođač radova dužan je izvijestiti nadzornog organa o položaju takvih instalacija.</t>
  </si>
  <si>
    <t>Privremeni pristupi:</t>
  </si>
  <si>
    <t>Svi pomoćni pristupi i prilazi, ceste i slično, za potrebe gradilišta uključeni su u jediničnu cijenu i neće se priznati kao</t>
  </si>
  <si>
    <t>posebni troškovi.</t>
  </si>
  <si>
    <r>
      <t xml:space="preserve">Rad se plaća po kubičnom metru iskopa u </t>
    </r>
    <r>
      <rPr>
        <b/>
        <sz val="9"/>
        <rFont val="Arial CE"/>
      </rPr>
      <t>sraslom</t>
    </r>
    <r>
      <rPr>
        <sz val="9"/>
        <rFont val="Arial CE"/>
      </rPr>
      <t xml:space="preserve"> stanju po jediničnim cijenama iz ugovora i to odvojeno za pojedine</t>
    </r>
  </si>
  <si>
    <t>kategorije materijala ("A", "B" i "C").</t>
  </si>
  <si>
    <t>Obračun iskopa: širina/dužina temelja + 50 cm radnog prostora + propisani nagib bočnih strana iskopa.</t>
  </si>
  <si>
    <t>-</t>
  </si>
  <si>
    <r>
      <t>nevezano tlo: 45</t>
    </r>
    <r>
      <rPr>
        <vertAlign val="superscript"/>
        <sz val="9"/>
        <rFont val="Arial CE"/>
      </rPr>
      <t>0</t>
    </r>
  </si>
  <si>
    <t>→</t>
  </si>
  <si>
    <t>kategorija tla: C</t>
  </si>
  <si>
    <r>
      <t>čvrsto i polučvrsto tlo: 60</t>
    </r>
    <r>
      <rPr>
        <vertAlign val="superscript"/>
        <sz val="9"/>
        <rFont val="Arial CE"/>
      </rPr>
      <t>0</t>
    </r>
  </si>
  <si>
    <t>kategorija tla: B</t>
  </si>
  <si>
    <r>
      <t>meka stijena: 80</t>
    </r>
    <r>
      <rPr>
        <vertAlign val="superscript"/>
        <sz val="9"/>
        <rFont val="Arial CE"/>
      </rPr>
      <t>0</t>
    </r>
  </si>
  <si>
    <t>kategorija tla: A</t>
  </si>
  <si>
    <r>
      <t>čvrsta stijena: 90</t>
    </r>
    <r>
      <rPr>
        <vertAlign val="superscript"/>
        <sz val="9"/>
        <rFont val="Arial CE"/>
      </rPr>
      <t>0</t>
    </r>
  </si>
  <si>
    <t xml:space="preserve">U jediničnu cijenu uračunati su svi radovi na uređenju i čišćenju građevinske jame, planiranje iskopanih i susjednih </t>
  </si>
  <si>
    <t>površina, eventualna manja razupiranja, odvod oborinske vode, kao i crpljenje podzemne vode, te izvođač nema pravo</t>
  </si>
  <si>
    <t>zahtijevati bilo kakvu dodatnu naknadu za taj rad.</t>
  </si>
  <si>
    <t>TRANSPORT</t>
  </si>
  <si>
    <t>Izbor transportnih sredstava i način transporta u zavisnosti je od vrste i količine iskopanog materijala, načina njegovog</t>
  </si>
  <si>
    <t>utovara i istovara, daljine prijevoza i mjesnih terenskih prilika.</t>
  </si>
  <si>
    <t>Vrstu transportnih sredstava bira izvoditelj radova i uračunava u svojoj jediničnoj cijeni.</t>
  </si>
  <si>
    <t>kategorije materijala ("A", "B" i "C") i to na stvarno prevezenu određenu udaljenost.</t>
  </si>
  <si>
    <t>TESARSKI RADOVI</t>
  </si>
  <si>
    <t>Kod izvedbe tesarskih radova izvođač se mora pridržavati svih uvjeta i opisa iz troškovnika kao i važećih propisa i to</t>
  </si>
  <si>
    <t>Pravilnik o zaštiti na radu za građevinarstvo (Sl. br.: 42/68, 45/68), Tesarski radovi, čl. 56 - 72., Skele, 73 - 112</t>
  </si>
  <si>
    <t>Tehnički propis o građevnim proizvodima (NN 35/18 i 104/19)</t>
  </si>
  <si>
    <t>OPLATA</t>
  </si>
  <si>
    <t>Svi ugrađeni materijali moraju biti u skladu sa smjernicama i zahtjevima iz normi koje su navedene u Tehničkom</t>
  </si>
  <si>
    <t>propisu o građevnim proizvodima, ili drugim važećim jednakovrijednim normama za to područje.</t>
  </si>
  <si>
    <t>Ako se u međuvremenu neka norma ili propis stavi van snage, vrijedi zamjenjujuća norma ili propis.</t>
  </si>
  <si>
    <t xml:space="preserve">Ovim uvjetima propisuje se način izrade i osobine materijala, čega se treba pridržavati kod izrade oplata, razupiranja </t>
  </si>
  <si>
    <t>i sličnih radova.</t>
  </si>
  <si>
    <t>Pri izradi oplata treba se pridržavati propisa iz Općih uvjeta (OU), te odredaba iz statičkog proračuna građevine.</t>
  </si>
  <si>
    <t>Oplate i razna podupiranja moraju imati takvu sigurnost i krutost da bez slijeganja i štetnih deformacija mogu primiti</t>
  </si>
  <si>
    <t>opterećenja i utjecaje koji nastaju za vrijeme izvedbe radova. Konstrukcije oplata moraju biti tako izvedene da osiguraju</t>
  </si>
  <si>
    <t xml:space="preserve">punu sigurnost radnika i sredstava rada, kao i sigurnost prolaznika, prometa, susjednih građevina i općenitu potpunu </t>
  </si>
  <si>
    <t>sigurnost gradilišta.</t>
  </si>
  <si>
    <t>Gradiva:</t>
  </si>
  <si>
    <t>Korištenje građe dopušteno je više puta osim na onim dijelovima konstrukcije gdje se projektom izričito traži glatka</t>
  </si>
  <si>
    <t>oplata. Kod normalne oporabe predviđa se:</t>
  </si>
  <si>
    <t>daske 48 mm, za oplatu</t>
  </si>
  <si>
    <t>puta</t>
  </si>
  <si>
    <t>gredice raznih veličina, za oplatu</t>
  </si>
  <si>
    <t>daske 24 mm, za podgrađu</t>
  </si>
  <si>
    <t>gredice raznih veličina, za podgrađu</t>
  </si>
  <si>
    <r>
      <t xml:space="preserve">blažuj </t>
    </r>
    <r>
      <rPr>
        <sz val="9"/>
        <rFont val="Arial CE"/>
      </rPr>
      <t>oplata, dobro održavana</t>
    </r>
  </si>
  <si>
    <t>tipske oplate (npr. Doka i sl)</t>
  </si>
  <si>
    <t>Sav materijal potreban za izradu oplate treba pravovremeno dostavljati na gradilište u dovoljnoj količini.</t>
  </si>
  <si>
    <t>Izrada:</t>
  </si>
  <si>
    <t xml:space="preserve">Oplate moraju biti stabilne, otporne i dovoljno poduprte da se ne bi izvile ili popustile u bilo kojem pravcu. Oplate </t>
  </si>
  <si>
    <t>moraju biti izgrađene točno prema mjerama označenim u crtežima plana oplate za pojedine dijelove konstrukcija koja će se</t>
  </si>
  <si>
    <t xml:space="preserve">betonirati, sa svim potrebnim podupiračima. Unutarnje plohe oplate moraju biti ravne, bilo da su vodoravne, okomite ili </t>
  </si>
  <si>
    <t>nagnute. Nastavci pojedinih dasaka ne smiju izlaziti iz ravnine, tako da nakon njihovog skidanja vidljive površine betona</t>
  </si>
  <si>
    <t>budu ravne i s oštrim rubovima, te da se osigura dobro brtvljenje i sprečavanje deformacija. Za oplatu se ne smiju koristiti</t>
  </si>
  <si>
    <t xml:space="preserve">materijali koji se ne bi mogli oprati s gotovog betona ili bi nakon pranja ostale mrlje na tim površinama. Oplatu za betonske </t>
  </si>
  <si>
    <t>posebnom nacrtu oblikovanja betona.</t>
  </si>
  <si>
    <t>Ako se u projektu traži blanjana oplate, onda treba koristiti daske istih širina, osim ako nije drugačije predviđeno,</t>
  </si>
  <si>
    <t xml:space="preserve">s vidljivom strukturom drveta, a slaganje dasaka prema projektu ili uputi projektanta. Kada su betonskim zidovima i drugim </t>
  </si>
  <si>
    <t>konstrukcijama predviđeni otvori i udubine za prolaz vodovodne i kanalizacijske cijevi, cijevi centralnog grijanja i sl., kao i</t>
  </si>
  <si>
    <t xml:space="preserve">dimovodni i ventilacijski kanali i otvori, treba prije betoniranja izvesti otvore ili postaviti cijevi većeg profila, tako da se </t>
  </si>
  <si>
    <t>predviđene instalacije mogu provući kroz konstrukciju i propisno zabrtviti.</t>
  </si>
  <si>
    <t xml:space="preserve">Kod nastavljanja betoniranja po visini, prilikom postavljanja oplate za tu konstrukciju treba izvesti zaštitu već izvedenih </t>
  </si>
  <si>
    <t>betonskih konstrukcija od procjeđivanja cementnog mlijeka. Neposredno prije početka ugrađivanja betona oplata se mora</t>
  </si>
  <si>
    <t>temeljito očistiti.</t>
  </si>
  <si>
    <t xml:space="preserve">Oplate moraju biti tako izvedene da se mogu skidati bez potresanja i oštećenja konstrukcije. Oplata se smije skinuti </t>
  </si>
  <si>
    <t>tek nakon što ugrađeni beton postigne propisanu čvrstoću.</t>
  </si>
  <si>
    <t>Pod skidanjem oplate podrazumijeva se odstranjivanje iste sa zidova ili konstrukcija, sa svim njenim elementima, te</t>
  </si>
  <si>
    <t xml:space="preserve">slaganje i sortiranje na za to predviđenim mjestima. Također je uključeno i čišćenje dasaka, gredica, podupora i sl., </t>
  </si>
  <si>
    <t>vađenje čavala i skidanja mogućih ostataka stvrdnutog betona.</t>
  </si>
  <si>
    <t>Oplata se obračunava u kvadratnim metrima razvijene širine, po ugovorenim jediničnim cijenama koje uključuju sav</t>
  </si>
  <si>
    <t>rad, prijevoz i sve ostalo što je potrebno za potpunu dovršetak rada.</t>
  </si>
  <si>
    <t>SKELE</t>
  </si>
  <si>
    <t>Svi opći uvjeti za materijal i osobine (karakteristike) konstrukcije za oplate vrijede i za skele.</t>
  </si>
  <si>
    <t>Izrada lakih pokretnih skela visine do 2,0 m uključena je u jediničnoj cijeni ostalih građevinskih radova i ne obračunava</t>
  </si>
  <si>
    <t>se posebno.</t>
  </si>
  <si>
    <t xml:space="preserve">Lake fasadne skele mogu se izrađivati od metalnih cijevi ili drveta, a sve prema tehnološkom projektu izvođača, </t>
  </si>
  <si>
    <t>projektom nije zadan tip skele, već se to prepušta izvođaču, koji je dužan izraditi projekt skele i osigurati statičku sigurnost.</t>
  </si>
  <si>
    <t xml:space="preserve"> Nosive skele izrađuju se da prenesu opterećenja od oplata kod betoniranja ili se pa služe za pridržavanje teških </t>
  </si>
  <si>
    <t>elemenata kod montaže.</t>
  </si>
  <si>
    <r>
      <t xml:space="preserve">Lake fasadne </t>
    </r>
    <r>
      <rPr>
        <sz val="9"/>
        <rFont val="Arial"/>
        <family val="2"/>
      </rPr>
      <t>skele od metalnih cijevi grade se od čeličnih cijevi vanjskog promjera ø48.25 mm, debljine stijenke</t>
    </r>
  </si>
  <si>
    <t>t=4.25 mm. Cijevi su dužine od 1.60 – 6.0 m. Povezivanje cijevi izvodi se pomoću nastavaka i spojnica. Skele se oslanjaju</t>
  </si>
  <si>
    <t>na podlogu pomoću podložnih ploča kružnog ili kvadratnog oblika površine veće od 250 cm2, debljine lima 3 – 10 mm.</t>
  </si>
  <si>
    <t>Podloga na koju se montira skela mora biti čvrsta i stabilna.</t>
  </si>
  <si>
    <t xml:space="preserve">Na podlogu se prvo postave talpe debljine 5 – 6 cm, a preko njih se postavljaju podložne ploče. Na podložne ploče </t>
  </si>
  <si>
    <t>postavljaju se vertikalni stupovi, koji se ukrućuju horizontalnim nosačima. Prvi horizontalni nosač postavlja se na visini od 30</t>
  </si>
  <si>
    <t xml:space="preserve"> cm od podloge. Poprečni nosači postavljaju se na razmaku od 100 – 150 cm, oni nose radnu platformu i održavaju širinu </t>
  </si>
  <si>
    <r>
      <t>skele. U uzdužnom smjeru obvezna su dijagonalna ukrućenja od podnožja do vrha skele pod kutem od 45</t>
    </r>
    <r>
      <rPr>
        <vertAlign val="superscript"/>
        <sz val="9"/>
        <rFont val="Arial CE"/>
      </rPr>
      <t>0</t>
    </r>
    <r>
      <rPr>
        <sz val="9"/>
        <rFont val="Arial CE"/>
      </rPr>
      <t xml:space="preserve">. Na krajevima </t>
    </r>
  </si>
  <si>
    <t xml:space="preserve">skele montiraju se dijagonalna ukrućenja u bočnom smjeru. </t>
  </si>
  <si>
    <t xml:space="preserve">Fasadne skele moraju se sidriti za građevinu. Razmak sidara u horizontalnom i vertikalnom smjeru mora biti manji od </t>
  </si>
  <si>
    <t xml:space="preserve">6.0 matara. Slobodna visina skele ne smije biti veća od 3.0 m. Svaka skela od čeličnih elemenata mora biti uzemljena i </t>
  </si>
  <si>
    <t>osigurana od udara munje.</t>
  </si>
  <si>
    <t xml:space="preserve">Fasadna skela mora biti najmanje širine 80 cm, razmak skele i fasadnog zida građevine ne smije biti veći od 20 cm </t>
  </si>
  <si>
    <t xml:space="preserve">(u protivnim se mora raditi i ograda s unutrašnje strane). Za izradu radnog poda upotrebljavaju se daske minimalnog </t>
  </si>
  <si>
    <t>presjeka 250/40 mm. Pod radne platforme mora biti postavljen po čitavoj širini skele. Visina zaštitne ograde ne smije biti</t>
  </si>
  <si>
    <t xml:space="preserve"> manja od 100 cm. </t>
  </si>
  <si>
    <r>
      <t xml:space="preserve">Izvođač je dužan izraditi </t>
    </r>
    <r>
      <rPr>
        <b/>
        <sz val="10"/>
        <rFont val="Arial"/>
        <family val="2"/>
      </rPr>
      <t>projekt skele</t>
    </r>
    <r>
      <rPr>
        <sz val="10"/>
        <rFont val="Arial"/>
        <family val="2"/>
      </rPr>
      <t xml:space="preserve"> koji sadrži statički proračun nosivih elementa, vrstu materijala i</t>
    </r>
  </si>
  <si>
    <t xml:space="preserve"> kvalitetu, dopušteno opterećenje, način sidrenja skele za građevinu, način oslanjanja na tlo, raspored nosivih elemenata i </t>
  </si>
  <si>
    <t xml:space="preserve">druge potrebne detalje. </t>
  </si>
  <si>
    <t>Svi elementi skela (metalni i drveni) moraju odgovarati važećim hrvatskim i europskim normama.</t>
  </si>
  <si>
    <t>Lake pokretne, lake nepokretne i konzolne skele obračunavaju se po kvadratnom metru horizontalne projekcije skele.</t>
  </si>
  <si>
    <t xml:space="preserve">Fasadne skele obračunavaju se po kvadratnom metru vertikalne projekcije skele mjerene po vanjskom rubu s </t>
  </si>
  <si>
    <t>dodatkom od 1,2 metra iznad njene ravne površine.</t>
  </si>
  <si>
    <t>Nosive skele obračunavaju s po metru kubnom zapremine skele, mjereno po vanjskim konturama skele.</t>
  </si>
  <si>
    <t>Visina skele do 6,0 m  ne obračunava se posebno već ulazi u cijenu oplate.</t>
  </si>
  <si>
    <t xml:space="preserve">Tamo gdje se pojavljuje visina podupiranja iznad 6,0 m kao i za skele iznad 3,0 m podupiranja kod kojih opterećenje </t>
  </si>
  <si>
    <r>
      <t>koje moraju nositi prelazi 1000 kg/m</t>
    </r>
    <r>
      <rPr>
        <vertAlign val="superscript"/>
        <sz val="9"/>
        <rFont val="Arial CE"/>
      </rPr>
      <t>2</t>
    </r>
    <r>
      <rPr>
        <sz val="9"/>
        <rFont val="Arial CE"/>
      </rPr>
      <t xml:space="preserve"> izradit će se skela čija cijena nije uračunata u cijenu oplate, već se posebno</t>
    </r>
  </si>
  <si>
    <t>obračunava, prema stvarnim troškovima izrade takvih skela.</t>
  </si>
  <si>
    <t>BETONSKI I ARMIRANO BETONSKI RADOVI</t>
  </si>
  <si>
    <t>BETON</t>
  </si>
  <si>
    <t xml:space="preserve">Kod izvedbe betonskih i armirano betonskih konstrukcija treba se u svemu pridržavati važećih propisa, statičkog </t>
  </si>
  <si>
    <t>računa, te odredaba iz:</t>
  </si>
  <si>
    <t>Pravilnik o zaštiti na radu za građevinarstvo (Sl. br.: 42/68, 45/68), Radovi na betoniranju, čl. 113 - 117</t>
  </si>
  <si>
    <t>propisu o građevnim proizvodima, te drugim važećim normama za to područje.</t>
  </si>
  <si>
    <t>Obračun betonskih presjeka:</t>
  </si>
  <si>
    <r>
      <t>mali presjek do 0,12 m</t>
    </r>
    <r>
      <rPr>
        <vertAlign val="superscript"/>
        <sz val="9"/>
        <rFont val="Arial CE"/>
      </rPr>
      <t>3</t>
    </r>
    <r>
      <rPr>
        <sz val="9"/>
        <rFont val="Arial CE"/>
      </rPr>
      <t>/m</t>
    </r>
    <r>
      <rPr>
        <vertAlign val="superscript"/>
        <sz val="9"/>
        <rFont val="Arial CE"/>
      </rPr>
      <t>2</t>
    </r>
    <r>
      <rPr>
        <sz val="9"/>
        <rFont val="Arial CE"/>
      </rPr>
      <t>,</t>
    </r>
  </si>
  <si>
    <r>
      <t>srednji presjek od 0,12 do 0,30 m</t>
    </r>
    <r>
      <rPr>
        <vertAlign val="superscript"/>
        <sz val="9"/>
        <rFont val="Arial CE"/>
      </rPr>
      <t>3</t>
    </r>
    <r>
      <rPr>
        <sz val="9"/>
        <rFont val="Arial CE"/>
      </rPr>
      <t>/m</t>
    </r>
    <r>
      <rPr>
        <vertAlign val="superscript"/>
        <sz val="9"/>
        <rFont val="Arial CE"/>
      </rPr>
      <t>2</t>
    </r>
    <r>
      <rPr>
        <sz val="9"/>
        <rFont val="Arial CE"/>
      </rPr>
      <t>,</t>
    </r>
  </si>
  <si>
    <r>
      <t>veliki presjek preko 0,30 m</t>
    </r>
    <r>
      <rPr>
        <vertAlign val="superscript"/>
        <sz val="9"/>
        <rFont val="Arial CE"/>
      </rPr>
      <t>3</t>
    </r>
    <r>
      <rPr>
        <sz val="9"/>
        <rFont val="Arial CE"/>
      </rPr>
      <t>/m</t>
    </r>
    <r>
      <rPr>
        <vertAlign val="superscript"/>
        <sz val="9"/>
        <rFont val="Arial CE"/>
      </rPr>
      <t>2</t>
    </r>
    <r>
      <rPr>
        <sz val="9"/>
        <rFont val="Arial CE"/>
      </rPr>
      <t>,</t>
    </r>
  </si>
  <si>
    <t xml:space="preserve">Prije početka izvedbe betonskih radova treba pregledati i zapisnički ustanoviti podatke (isprava o sukladnosti) o </t>
  </si>
  <si>
    <t>agregatu, cementu i vodi, odnosno faktorima koji će utjecati na kakvoću radova i ugrađenog betona.</t>
  </si>
  <si>
    <t>Cement:</t>
  </si>
  <si>
    <t xml:space="preserve">Prilikom isporuke cementa isporučitelj je dužan dostaviti ispravu o sukladnosti. Kod centralne pripreme betona </t>
  </si>
  <si>
    <t>isporučitelj betona mora dostaviti isprave o sukladnosti za isporučeni beton.</t>
  </si>
  <si>
    <t>Agregat:</t>
  </si>
  <si>
    <t>Za izradu betona predviđa se prirodno granuliran šljunak ili drobljeni agregat. Agregat za beton s gustoćom zrna</t>
  </si>
  <si>
    <r>
      <t>većom od 2000 kg/m</t>
    </r>
    <r>
      <rPr>
        <vertAlign val="superscript"/>
        <sz val="9"/>
        <rFont val="Arial CE"/>
      </rPr>
      <t>3</t>
    </r>
    <r>
      <rPr>
        <sz val="9"/>
        <rFont val="Arial CE"/>
      </rPr>
      <t xml:space="preserve"> (dalje: agregat za beton) i lagani agregat i punila s gustoćom zrna ne većom od 2000 kg/m</t>
    </r>
    <r>
      <rPr>
        <vertAlign val="superscript"/>
        <sz val="9"/>
        <rFont val="Arial CE"/>
      </rPr>
      <t>3</t>
    </r>
    <r>
      <rPr>
        <sz val="9"/>
        <rFont val="Arial CE"/>
      </rPr>
      <t xml:space="preserve"> (dalje: </t>
    </r>
  </si>
  <si>
    <t xml:space="preserve">lagani agregat za beton), proizveden (dobiven) preradom prirodnih, umjetnih (industrijski proizvedenih) ili recikliranih </t>
  </si>
  <si>
    <t>materijala i mješavina tih agregata u pogonima za proizvodnju agregata.</t>
  </si>
  <si>
    <t>Kameni agregat mora biti dovoljno čvrst i postojan, ne smije sadržavati zemljanih i organskih sastojaka, niti drugih</t>
  </si>
  <si>
    <t>primjesa štetnih za beton i armaturu.</t>
  </si>
  <si>
    <t>Provjera agregata provodi se u centralnoj betonari (tvornici betona), u betonari pogona za proizvodnju predgotovljenih</t>
  </si>
  <si>
    <t>betonskih elemenata i u betonari na radilištu, a sve prema tablici 22 i 24 norme HRN EN 206:2014 ili jednakovrijedne.</t>
  </si>
  <si>
    <t>Voda:</t>
  </si>
  <si>
    <t>Tehnička svojstva vode za spravljanje betona moraju zadovoljiti opće i posebne zahtjeve bitne za krajnju namjenu i</t>
  </si>
  <si>
    <t>moraju se specificirati prema normi HRH EN 1008:2002 ili jednakovrijednoj.</t>
  </si>
  <si>
    <t>Potvrđivanje sukladnosti vode je u skladu s odredbama norme HRN EN 1008:2002 ili jednakovrijedne.</t>
  </si>
  <si>
    <t>Količina štetnih primjesa za svojstva svježeg i očvrsnulog betona ne smije biti veća od količine specificirane normom</t>
  </si>
  <si>
    <t>HRN EN 1008:2002 ili jednakovrijednom.</t>
  </si>
  <si>
    <t>Reciklirana voda iz proizvodnje betona rabi se prema uvjetima iz norme HRN EN 1008:2002 ili jednakovrijedne.</t>
  </si>
  <si>
    <t>Voda iz nepouzdanih lokalnih izvora prije uporabe ispituje se na sadržaj štetnih primjesa prema normi HRN EN 1008 ili jednakovrijednoj.</t>
  </si>
  <si>
    <t>Pitka voda iz gradskih izvora može se rabiti bez provjere uporabljivosti ili potvrđivanja sukladnosti.</t>
  </si>
  <si>
    <t>Provjera vode provodi se u centralnoj betonari (tvornici betona), u betonari pogona za proizvodnju predgotovljenih</t>
  </si>
  <si>
    <t>betonskih elemenata i u betonari na radilištu, a sve prema odredbama norme HRN EN 206:2013+A1:2016 ili jednakovrijedne.</t>
  </si>
  <si>
    <t>Voda u pogledu kakvoće mora odgovarati sljedećem standardu:</t>
  </si>
  <si>
    <t>HRN EN 1008:2002 ili jednakovrijedna</t>
  </si>
  <si>
    <t>Voda za pripremu betona.</t>
  </si>
  <si>
    <t>Beton:</t>
  </si>
  <si>
    <t>Beton može biti obični, lagani ili teški beton proizveden u centralnoj betonari (u tvornici betona), u betonari pogona</t>
  </si>
  <si>
    <t>predgotovljenih betonskih elemenata ili u betonari na gradilištu.</t>
  </si>
  <si>
    <t>Tehnička svojstva, proizvodnja, dokazivanje uporabljivosti i potvrđivanje sukladnosti moraju biti u skladu s odredbama</t>
  </si>
  <si>
    <t>norme HRN EN 206:2013+A1:2016 ili jednakovrijedne.</t>
  </si>
  <si>
    <t>Beton se proizvodi kao:</t>
  </si>
  <si>
    <t>projektirani beton (beton sa specificiranim tehničkim svojstvima),</t>
  </si>
  <si>
    <t>beton zadanog sastava,</t>
  </si>
  <si>
    <t>beton normiranog zadanog sastava.</t>
  </si>
  <si>
    <t>Beton iz točke b) i c) proizvodi se samo do razreda tlačne čvrstoće C16/20.</t>
  </si>
  <si>
    <t>Tehnička svojstva očvrsnulog betona moraju biti specificirana u projektu betonske konstrukcije ovisno o uvjetima</t>
  </si>
  <si>
    <t>njezine uporabe. Kod projektiranog betona u projektu mora biti specificiran razred tlačne čvrstoće betona (marka betona)</t>
  </si>
  <si>
    <t>Sastavni materijali od kojih se beton proizvodi ili koji mu se u proizvodnji dodaju, moraju ispunjavati zahtjeve iz normi</t>
  </si>
  <si>
    <t>na koje upućuje HRN EN 206:2013+A1:2016 ili jednakovrijedna.</t>
  </si>
  <si>
    <t>Zahtjevi za isporuku betona i informacije proizvođača betona korisniku trebaju sadržavati podatke prema točki 7. iz</t>
  </si>
  <si>
    <t>Kontrola proizvodnje betona koja uključuje tvorničku kontrolu proizvodnje ili kontrolu proizvodnje na gradilištu</t>
  </si>
  <si>
    <t>(stalna unutarnja kontrola proizvodnje koju provodi proizvođač u tvornici betona, u betonari pogona za predgotovljene</t>
  </si>
  <si>
    <t>betonske elemente ili izvođač u betonari na gradilištu) i potvrđivanje sukladnosti provodi se u skladu s važećim</t>
  </si>
  <si>
    <t>Tlačnu čvrstoću betona iz projekta konstrukcije treba kontrolirati ocjenjivati prema sljedećem:</t>
  </si>
  <si>
    <r>
      <t>najmanje 1 uzorak na svakih 100 m</t>
    </r>
    <r>
      <rPr>
        <vertAlign val="superscript"/>
        <sz val="9"/>
        <rFont val="Arial CE"/>
      </rPr>
      <t>3</t>
    </r>
    <r>
      <rPr>
        <sz val="9"/>
        <rFont val="Arial CE"/>
      </rPr>
      <t xml:space="preserve"> ugrađenog betona s time da se uzima najmanje po jedan uzorak svaki dan</t>
    </r>
  </si>
  <si>
    <t>kada se betonira, a sve sukladno propisima prema razredu izloženosti betona,</t>
  </si>
  <si>
    <t>ocjenjivanje rezultata ispitivanja i dokazivanje karakteristične tlačne čvrstoće treba provoditi ovlašteno (priznato,</t>
  </si>
  <si>
    <t>uzimanju kontrolnih uzoraka, jednolično raspoređenih prema količinama ugrađenog betona i značaju (važnosti)</t>
  </si>
  <si>
    <t>konstrukcijskog elementa, obvezno prisustvuje i zapisnik potpisuje nadzorni inženjer i izvođač.</t>
  </si>
  <si>
    <t>S ugradnjom može se započeti tek kada je oplata i armatura u potpunosti zgotovljena i učvršćena. Sabijanje betona</t>
  </si>
  <si>
    <t>vrši se vibratorima i pri tome valja paziti da ne dođe do segregacije betona. Zaštita betonske konstrukcije vrši se</t>
  </si>
  <si>
    <t>polijevanjem vodom ili prekrivanjem vlažnim jutenim platnom, ovisno o temperaturi i osunčanju. Intenzivna zaštita betona</t>
  </si>
  <si>
    <t>od isušivanja mora se provoditi najmanje 7 dana. Temperatura vode za polijevanje mora biti približno ista temperaturi</t>
  </si>
  <si>
    <t>štićene betonske površine da ne bi došlo do diferencijalnih stezanja betona koje uzrokuje površinske pukotine.</t>
  </si>
  <si>
    <t xml:space="preserve">Ukoliko se betoniranje izvodi pri niskim temperaturama treba osigurati mogućnost zagrijavanja betonske mase i </t>
  </si>
  <si>
    <t>mogućnost zaštite svježeg betona za vrijeme manipuliranja.</t>
  </si>
  <si>
    <t>Tijekom transporta i manipulacije svježim betonom ne smije doći do promjene konzistencije betona.</t>
  </si>
  <si>
    <t>Transportna sredstva moraju biti takova da se spriječi segregacija beton tijekom transporta. Dopuštena visina</t>
  </si>
  <si>
    <t>slobodnog pada tijekom ugradnje betona je 1,0 m.</t>
  </si>
  <si>
    <t>Prekidi betoniranja dopušteni su samo na mjestima predviđenim u nacrtima i u projektu betona. Prekidi betoniranja</t>
  </si>
  <si>
    <t>(radne reške) moraju biti vodonepropusne. Radni spojevi moraju se očistiti ispiranjem ili ispuhivanjem smjesom zraka i</t>
  </si>
  <si>
    <t xml:space="preserve">vode neposredno prije nastavka betoniranja. Neposredno prije nastavka betoniranja na površinu radne reške nanosi se </t>
  </si>
  <si>
    <t>sloj mikrobetona debljine 3 mm koji je pomiješan sa sredstvom za povećanje prionljivosti i vlačne čvrstoće betona.</t>
  </si>
  <si>
    <t xml:space="preserve">Prekide betoniranja u vodonepropusnom betonu izvoditi prema tehnološkom projektu betona, a u sljubnice trebaju </t>
  </si>
  <si>
    <t>biti ugrađena spojna sredstva (gumene dilatacijske trake, plastične trake, aluminijski profili i sl.) na način kako je to</t>
  </si>
  <si>
    <t>predviđeno tehnološkim projektom. Spojna dilatacijska sredstva uključena su u cijenu betona.</t>
  </si>
  <si>
    <t>Za ugrađeni beton u skladu s propisima mora se dati Završna ocjena kvalitete betona koja obuhvaća:</t>
  </si>
  <si>
    <t xml:space="preserve">dokumentaciju o preuzimanju betona po grupama-rezultate nadzornih radnji i kontrolnih postupaka koji se </t>
  </si>
  <si>
    <t>sukladno propisu obavezno provode prije ugradnje građevnih proizvoda u betonsku konstrukciju</t>
  </si>
  <si>
    <t xml:space="preserve">dokaze uporabljivosti (rezultate ispitivanja, zapise o provedenim postupcima i dr.) koje je izvoditelj osigurao </t>
  </si>
  <si>
    <t>tijekom građenja betonske konstrukcije</t>
  </si>
  <si>
    <t xml:space="preserve">mišljenje o kvaliteti ugrađenog betona koje se donosi na temelju vizualnog pregleda konstrukcije, pregleda </t>
  </si>
  <si>
    <t>dokumentacije u tijeku izvođenja</t>
  </si>
  <si>
    <t>rezultate ispitivanja pokusnim opterećenjem betonske konstrukcije i njezinih dijelova</t>
  </si>
  <si>
    <t>uvjete građenja i druge okolnosti koje prema građevinskom dnevniku i drugoj dokumentaciji  izvoditelj mora i</t>
  </si>
  <si>
    <t xml:space="preserve">mati na gradilištu, te dokumentacija koju mora imati proizvođač građevinskog proizvoda, a mogu biti od utjecaja </t>
  </si>
  <si>
    <t>na tehnička svojstva betonske konstrukcije.</t>
  </si>
  <si>
    <t xml:space="preserve">Završnu ocjenu kvalitete betona u konstrukciji će dati zadužena stručna osoba naručitelja (nadzorni inženjer) ili po </t>
  </si>
  <si>
    <t xml:space="preserve">njemu angažirana pravna osoba za djelatnost kontrole i osiguranja kvalitete betona. Na osnovu ove ocjene se dokazuje </t>
  </si>
  <si>
    <t>uporabljivost i trajnost konstrukcije uvjetovana projektom konstrukcije i važećim propisima, ili se traži naknadni dokaz</t>
  </si>
  <si>
    <t>kvalitete betona.</t>
  </si>
  <si>
    <t>Armatura:</t>
  </si>
  <si>
    <t>Svaka stavka armiračkih radova mora sadržavati:</t>
  </si>
  <si>
    <t>pregled armature prije savijanja i sječenja, s čišćenjem i sortiranjem</t>
  </si>
  <si>
    <t>sječenje, ravnanje i savijanje armature na gradilištu, s horizontalnim i vertikalnim transportom gotove armature</t>
  </si>
  <si>
    <t>do mjesta ugradnje na gradilištu</t>
  </si>
  <si>
    <t>sječenje, ravnanje i savijanje armature u središnjem savijalištu, s horizontalnim i vertikalnim transportom gotove</t>
  </si>
  <si>
    <t>armature do mjesta ugradnje na gradilištu</t>
  </si>
  <si>
    <t>postavljanje i vezivanje armature točno prema nacrtima, s podmetanjem potrebnih podložaka i distancera, kako</t>
  </si>
  <si>
    <t>bi se osigurala propisana udaljenost između armature i oplate (zaštitni sloj)</t>
  </si>
  <si>
    <t>pregled i preuzimanje armature od strane nadzornog inženjera prije početka betoniranja</t>
  </si>
  <si>
    <t>Prije betoniranja nadzorni inženjer mora:</t>
  </si>
  <si>
    <t>provjeriti postoji li isprava o sukladnosti za čelik za armiranje i/ili čelik za prednapinjanje, odnosno armaturu,</t>
  </si>
  <si>
    <t>provjeriti dali je armatura izrađena, postavljena i povezana u skladu s projektom, odnosno tehničkom uputom,</t>
  </si>
  <si>
    <t>nalaze provedenih provjera dokumentirati zapisom u građevinski dnevnik.</t>
  </si>
  <si>
    <t>Prilikom transporta armature iz središnjeg savijališta na gradilište, armatura mora biti vezana i označena po stavkama</t>
  </si>
  <si>
    <t>i pozicijama iz nacrta savijanja armature. Armatura na gradilištu mora biti pregledno deponirana. Prije polaganja armatura</t>
  </si>
  <si>
    <t>mora biti očišćena od hrđe i nečistoće. Žica plastični i drugi ulošci koji se polažu radi održavanja razmaka kao i sav drugi</t>
  </si>
  <si>
    <t>pomoćni materijal uključeni su u jediničnu cijenu.</t>
  </si>
  <si>
    <r>
      <t xml:space="preserve">Obračun ugrađenog betona obračunava se po metru kubnom. Jedinična cijena obuhvaća </t>
    </r>
    <r>
      <rPr>
        <b/>
        <sz val="9"/>
        <rFont val="Arial CE"/>
      </rPr>
      <t>sve</t>
    </r>
    <r>
      <rPr>
        <sz val="9"/>
        <rFont val="Arial CE"/>
      </rPr>
      <t xml:space="preserve"> troškove rada, </t>
    </r>
  </si>
  <si>
    <t>materijala, prijevoza završne obrade, njegovanja i zaštite betona.</t>
  </si>
  <si>
    <t xml:space="preserve">Armatura se obračunava po kg (toni) ugrađene armature. Jedinična cijena obuhvaća nabavu čelika, pregled, </t>
  </si>
  <si>
    <t>čišćenje i razvrstavanje prije izrade, savijanje, sječenje i dopremu na gradilište te postavljanje na mjesto ugradnje.</t>
  </si>
  <si>
    <t>ZIDARSKI RADOVI</t>
  </si>
  <si>
    <t>ZIDANJE</t>
  </si>
  <si>
    <t xml:space="preserve">Pri izvedbi zidarskih radova izvođač je dužan pridržavati se svih uvjeta i opisa u troškovniku, kao i važećih propisa </t>
  </si>
  <si>
    <t>i to posebno:</t>
  </si>
  <si>
    <t>Pravilnik o zaštiti na radu za građevinarstvo (Sl. br.: 42/68, 45/68), Zidarski radovi, čl. 41 - 55</t>
  </si>
  <si>
    <t>Izvedba i proračun zidanih konstrukcija mora u svemu biti u skladu sa:</t>
  </si>
  <si>
    <r>
      <t>EUROCODE 6</t>
    </r>
    <r>
      <rPr>
        <sz val="9"/>
        <rFont val="Arial CE"/>
      </rPr>
      <t xml:space="preserve"> - Design of masonry structures - Part 1-1: General rules for buildings - Rule for reinforced and</t>
    </r>
  </si>
  <si>
    <r>
      <t>EUROCODE 8</t>
    </r>
    <r>
      <rPr>
        <sz val="9"/>
        <rFont val="Arial CE"/>
      </rPr>
      <t xml:space="preserve"> - Design provisions for earthquake resistance of structures - Part 1-1: General rules - Seismic</t>
    </r>
  </si>
  <si>
    <t>Materijali:</t>
  </si>
  <si>
    <t>Zidovi od opeke koji ostaju vidljivi izvode se od probrane pune jednolike i neoštećene dobro pečene fasadne opeke</t>
  </si>
  <si>
    <t>koja izgledom i kvalitetom odgovara željenom izgledu zida.</t>
  </si>
  <si>
    <t>Sve reške moraju biti potpuno vodoravne, odnosno okomite, jednakih debljina i uvučene za oko 10 mm od lica zida.</t>
  </si>
  <si>
    <t>U slučaju da na zidu nastane izlučivanje soli ili karbonata, izvođač je dužan te zidove očistiti i spriječiti daljnje</t>
  </si>
  <si>
    <t>izlučivanje o svom trošku.</t>
  </si>
  <si>
    <t>Zidanje zidova do debljine 12 cm uključujući i zid debljine 12 cm obračunava se po metru kvadratnom.</t>
  </si>
  <si>
    <t>Zidanje zidova debljine veće od 12 cm obračunava se po metru kubnom.</t>
  </si>
  <si>
    <t>ŽBUKANJA I GLAZURE</t>
  </si>
  <si>
    <t>Žbukanje zidova može se izvesti tek kada se utvrdi da su svi zidovi izvedeni u skladu s tehničkim uvjetima i propisima.</t>
  </si>
  <si>
    <t>Zidovi od opeke moraju se prije žbukanja očistiti kako bi se žbuka mogla dobro primiti.</t>
  </si>
  <si>
    <t>Uporabljeni dodaci mortu koji služe za poboljšanje ugradljivosti, za postizanje nepromočivosti ili za poboljšanje kemijskih</t>
  </si>
  <si>
    <t>mehaničkih svojstava moraju odgovarati utvrđenim standardima i moraju biti dokumentirani ispravom o sukladnosti.</t>
  </si>
  <si>
    <t xml:space="preserve">Žbukanje se izvodi na dobro očišćenoj, oprašenoj i vodom ispranom površini. Žbukanje izvoditi samo u povoljnim </t>
  </si>
  <si>
    <t>vremenskim uvjetima, uz odgovarajuće osiguranje i zaštitu svježe ožbukanih površina od štetnog djelovanja sunaca i</t>
  </si>
  <si>
    <t>oborina. Prije početka žbukanja plohu zida dobro navlažiti.</t>
  </si>
  <si>
    <t>Kvalitetu žbuke izvođač mora dokazati pribavljanjem stručnih nalaza (izjave o sukladnosti) od ovlaštene organizacije</t>
  </si>
  <si>
    <t>za ispitivanje građevinskog materijala.</t>
  </si>
  <si>
    <t>Žbukanje se obračunava po metru kvadratnom.</t>
  </si>
  <si>
    <t>UGRADNJE</t>
  </si>
  <si>
    <t>Smjernice za ugradnju:</t>
  </si>
  <si>
    <t>Stolariju ugraditi prema sljedećim smjernicama:</t>
  </si>
  <si>
    <t>građevinski otvor mora biti veći za 2-3 cm od veličine prozora po širini i po visini,</t>
  </si>
  <si>
    <t>postava prozora u predviđeni otvor,</t>
  </si>
  <si>
    <t>horizontalno i vertikalno namještanje prozora,</t>
  </si>
  <si>
    <t>učvršćivanje prozora vijcima i limovima za ugradnju,</t>
  </si>
  <si>
    <t>ispunjavanje zračnih razmaka poliuretanskom termo pjenom,</t>
  </si>
  <si>
    <t>spriječiti ulazak vode s vanjske strane na unutra (silikonskim kitanjem ili brtvenim letvicama),</t>
  </si>
  <si>
    <t>osigurati izlazak vodene pare iz prostora na van (vodonepropusnom paropropusnom folijom)</t>
  </si>
  <si>
    <t>Ugradnja vratiju:</t>
  </si>
  <si>
    <t>Za ugradnju standardnih vratiju od drveta vratni otvor - zidarske mjere, potrebno je pravilno dimenzionirati prema</t>
  </si>
  <si>
    <t>važećem standardu. Zidarske širine sa 'slijepim' dovratnikom trebaju biti:</t>
  </si>
  <si>
    <t>za vrata svijetlog otvora 61 cm</t>
  </si>
  <si>
    <t>za vrata svijetlog otvora 71 cm</t>
  </si>
  <si>
    <t>za vrata svijetlog otvora 81 cm</t>
  </si>
  <si>
    <t>za vrata svijetlog otvora 91 cm</t>
  </si>
  <si>
    <t>Visina vratiju od kote gotovog poda iznosi: 203,5 cm</t>
  </si>
  <si>
    <t>Širina dovratnika dimenzionirana je na debljinu zida 10+0,5 cm i 16+0,5 cm.</t>
  </si>
  <si>
    <t>Veličina zidarskog otvora nestandardne stolarije i bravarije određuje se u shemama dotičnih radova, gdje se određuje</t>
  </si>
  <si>
    <t>dali se element ugrađuje sa/bez 'slijepog' dovratnika, te broj sidara po elementu, ovisno o dizajnu elementa.</t>
  </si>
  <si>
    <t>Za ugradnju vrata (suha montaža) ugrađuje se slijepi dovratnik, koji se obično ugrađuje prilikom zidanja. Valja točno</t>
  </si>
  <si>
    <t>paziti na vertikalno i horizontalno podešavanje. Umjesto 'slijepog' dovratnika u zidarski otvor mogu se namjestiti i zidni</t>
  </si>
  <si>
    <t xml:space="preserve">ulošci. uz svaku vertikalnu stranu dovratnika moraju se postaviti barem (minimalno) po tri drvena uloška, koji se sidre u </t>
  </si>
  <si>
    <t xml:space="preserve">zid posebnim sidrima od plosnog željeza ili sidrenim vijcima </t>
  </si>
  <si>
    <t>Ugradnja prozora:</t>
  </si>
  <si>
    <t>Prozori se u zid ugrađuju na sljedeći način:</t>
  </si>
  <si>
    <t>a).</t>
  </si>
  <si>
    <t>mokra ugradnja:</t>
  </si>
  <si>
    <t>sa sidrima od plosnog željeza i kotvom, te obostranim žbukanjem cementnom žbukom nakon ugradnje,</t>
  </si>
  <si>
    <t>b).</t>
  </si>
  <si>
    <t>suha ugradnja sa slijepim doprozornikom:</t>
  </si>
  <si>
    <t>prethodna ugradnja slijepog doprozornika učvršćenog u zid, te naknadno pričvršćenje doprozornika s vijkom</t>
  </si>
  <si>
    <t>u slijepi doprozornik (okvir),</t>
  </si>
  <si>
    <t>c).</t>
  </si>
  <si>
    <t>suha ugradnja u neožbukane zidove:</t>
  </si>
  <si>
    <t>prekrivanje utora s drvenim letvicama, brtvljenje doprozornika s trajno plastičnim kitom i trakom za brtvljenje,</t>
  </si>
  <si>
    <t>brtvljenje doprozornika nakon ugradnje izvesti poliuretanom (pur pjena).</t>
  </si>
  <si>
    <t xml:space="preserve">Za utvrđivanje limarije potrebno je ugraditi drvene uloške u beton tijekom betoniranja ili držače sidriti pomoću </t>
  </si>
  <si>
    <t>posebnih sidrenih vijaka.</t>
  </si>
  <si>
    <r>
      <t>Ugradnje vrata i prozora obračunava se po metru kvadratnom i to zasebno do 2,0 m</t>
    </r>
    <r>
      <rPr>
        <vertAlign val="superscript"/>
        <sz val="9"/>
        <rFont val="Arial CE"/>
      </rPr>
      <t>2</t>
    </r>
    <r>
      <rPr>
        <sz val="9"/>
        <rFont val="Arial CE"/>
      </rPr>
      <t>, od 2,0 - 4,0 m</t>
    </r>
    <r>
      <rPr>
        <vertAlign val="superscript"/>
        <sz val="9"/>
        <rFont val="Arial CE"/>
      </rPr>
      <t>2</t>
    </r>
    <r>
      <rPr>
        <sz val="9"/>
        <rFont val="Arial CE"/>
      </rPr>
      <t xml:space="preserve"> i preko 4,0 m</t>
    </r>
    <r>
      <rPr>
        <vertAlign val="superscript"/>
        <sz val="9"/>
        <rFont val="Arial CE"/>
      </rPr>
      <t>2</t>
    </r>
    <r>
      <rPr>
        <sz val="9"/>
        <rFont val="Arial CE"/>
      </rPr>
      <t>.</t>
    </r>
  </si>
  <si>
    <t>PRIPOMOĆI I ČIŠĆENJE</t>
  </si>
  <si>
    <t xml:space="preserve">Obračun pripomoći građevinskih radnika kod izvedbe raznih obrtničkih i instalaterskih radova vrši se prema utrošku </t>
  </si>
  <si>
    <t>sati na pojedinim radovima, koji se evidentiraju u građevinskom dnevniku i ovjeravaju od strane nadzornog inženjera.</t>
  </si>
  <si>
    <t>Čišćenje koje se obavlja tijekom građenja, te završna čišćenja obračunavaju se po metru kvadratnom bruto površine.</t>
  </si>
  <si>
    <t>ASFALTERSKI RADOVI</t>
  </si>
  <si>
    <t xml:space="preserve">Pri izvedbi asfalterskih radova izvođač je dužan pridržavati se svih uvjeta i opisa u troškovniku, kao i važećih </t>
  </si>
  <si>
    <t>propisa i to posebno:</t>
  </si>
  <si>
    <t>Pravilnik o zaštiti na radu u građevinarstvu (Sl. br.: 42/68, 45/68), Građenje putova, čl. 142 - 159</t>
  </si>
  <si>
    <t>Zakon o zaštiti na radu (NN 71/14, NN 118/14 i NN 154/14.)</t>
  </si>
  <si>
    <r>
      <t>Asfalt po vrućem postupku</t>
    </r>
    <r>
      <rPr>
        <sz val="9"/>
        <rFont val="Arial CE"/>
      </rPr>
      <t xml:space="preserve"> dobiva se umješavanjem vrućeg bitumena u vrući kameni materijal.</t>
    </r>
  </si>
  <si>
    <r>
      <t>Asfalt po hladnom postupku</t>
    </r>
    <r>
      <rPr>
        <sz val="9"/>
        <rFont val="Arial CE"/>
      </rPr>
      <t xml:space="preserve"> dobiva se umješavanjem bitumenske emulzije ili razrijeđenog bitumena u kameni</t>
    </r>
  </si>
  <si>
    <t>materijal.</t>
  </si>
  <si>
    <r>
      <t xml:space="preserve">najveće nazivne veličine zrna 22 mm za </t>
    </r>
    <r>
      <rPr>
        <b/>
        <sz val="9"/>
        <rFont val="Arial CE"/>
      </rPr>
      <t>teško prometno opterećenje</t>
    </r>
    <r>
      <rPr>
        <sz val="9"/>
        <rFont val="Arial CE"/>
      </rPr>
      <t xml:space="preserve">, sastavljene prema načelu najgušćega pakiranja </t>
    </r>
  </si>
  <si>
    <t>zrna, a upotrebljava se za izvedbu nosivih asfaltnih slojeva kolničke konstrukcije.</t>
  </si>
  <si>
    <r>
      <t xml:space="preserve">najveće nazivne veličine zrna 16 mm za </t>
    </r>
    <r>
      <rPr>
        <b/>
        <sz val="9"/>
        <rFont val="Arial CE"/>
      </rPr>
      <t>teško prometno opterećenje</t>
    </r>
    <r>
      <rPr>
        <sz val="9"/>
        <rFont val="Arial CE"/>
      </rPr>
      <t xml:space="preserve">, sastavljene prema načelu najgušćega pakiranja </t>
    </r>
  </si>
  <si>
    <r>
      <t xml:space="preserve">najveće nazivne veličine zrna 11 mm za </t>
    </r>
    <r>
      <rPr>
        <b/>
        <sz val="9"/>
        <rFont val="Arial CE"/>
      </rPr>
      <t>srednje prometno opterećenje</t>
    </r>
    <r>
      <rPr>
        <sz val="9"/>
        <rFont val="Arial CE"/>
      </rPr>
      <t xml:space="preserve">, sastavljene prema načelu najgušćega pakiranja </t>
    </r>
  </si>
  <si>
    <r>
      <t xml:space="preserve">najveće nazivne veličine zrna 8 mm za </t>
    </r>
    <r>
      <rPr>
        <b/>
        <sz val="9"/>
        <rFont val="Arial CE"/>
      </rPr>
      <t>lako prometno opterećenje</t>
    </r>
    <r>
      <rPr>
        <sz val="9"/>
        <rFont val="Arial CE"/>
      </rPr>
      <t xml:space="preserve">, sastavljene prema načelu najgušćega pakiranja </t>
    </r>
  </si>
  <si>
    <t>Obračun hidroizolaterskih radova vrši se po metru kvadratnom ugrađenog asfalta.</t>
  </si>
  <si>
    <t>IZOLATERSKI RADOVI</t>
  </si>
  <si>
    <t>HIDROIZOLACIJE</t>
  </si>
  <si>
    <t xml:space="preserve">Pri izvedbi hidroizolaterskih radova izvođač je dužan pridržavati se svih uvjeta i opisa u troškovniku, kao i važećih </t>
  </si>
  <si>
    <t>Pravilnik o zaštiti na radu u građevinarstvu (Sl. br.: 42/68, 45/68), Radovi na krovovima, čl. 118 - 120</t>
  </si>
  <si>
    <t>propisu o građevnim proizvodima ili jednakovrijednim važećim normama za to područje.</t>
  </si>
  <si>
    <t>Sve radove treba izvoditi prema detaljnim nacrtima, opisima troškovnika, tehničkim propisima te uputama projektanta</t>
  </si>
  <si>
    <t>i nadzornog inženjera. Sav uporabljeni materijal mora zadovoljiti propise i mora imati odgovarajuće isprave o sukladnosti.</t>
  </si>
  <si>
    <t>Ukoliko opis neke od vrsta radova dovodi izvođača u sumnju o načinu izvedbe dužan je pravovremeno od projektanta</t>
  </si>
  <si>
    <t xml:space="preserve">tražiti objašnjenje. </t>
  </si>
  <si>
    <t>Prije početka radova izvođač mora ustanoviti kvalitetu podloge na kojoj se izvodi hidroizolacija i ako nije pogodna za</t>
  </si>
  <si>
    <t>rad mora se o tome pismeno obavijestiti naručitelj radova, kako bi se podloga na vrijeme popravila i pripremila za izvođenje.</t>
  </si>
  <si>
    <t>Izvođenje hidroizolacije mora biti tehnološki ispravno u svim fazama rada i mora se izvoditi propisanim redoslijedom.</t>
  </si>
  <si>
    <t>Obračun hidroizolaterskih radova vrši se po metru kvadratnom razvijene površine hidroizolacije.</t>
  </si>
  <si>
    <t>ZVUČNA I TOPLINSKA IZOLACIJA</t>
  </si>
  <si>
    <t xml:space="preserve">Pri izvedbi zvučnih i toplinskih izolacija izvođač je dužan pridržavati se svih uvjeta i opisa u troškovniku, kao i važećih </t>
  </si>
  <si>
    <t>propisu o građevnim proizvodima ili jednakovrijednim normama za to područje.</t>
  </si>
  <si>
    <t xml:space="preserve">Materijali za toplinsku izolaciju moraju zadovoljiti propise o proračunu elemenata na toplinsku otpornost i smiju se </t>
  </si>
  <si>
    <t>Obračun termoizolacijskih radova vrši se po metru kvadratnom ugrađene izolacije.</t>
  </si>
  <si>
    <t>KROVOPOKRIVAČKI RADOVI</t>
  </si>
  <si>
    <t xml:space="preserve">Pri izvedbi krovopokrivačkih radova izvođač je dužan pridržavati se svih uvjeta i opisa u troškovniku, kao i važećih </t>
  </si>
  <si>
    <t>Zakon o zaštiti na radu (NN 71/14, NN 118/14 i NN 154/14)</t>
  </si>
  <si>
    <t>Prije početka radova izvođač je dužan pregledati krovnu konstrukciju na kojoj leži pokrov, a o njenoj eventualnoj</t>
  </si>
  <si>
    <t xml:space="preserve">Izvođač je dužan na zahtjev investitora i nadzornog inženjera predočiti uzorke i prospekte za pojedine materijale </t>
  </si>
  <si>
    <t>koji se planiraju upotrijebiti, te predočiti izjave o sukladnosti, izdane od ovlaštene organizacije.</t>
  </si>
  <si>
    <t>Eventualne izmjene materijala i načina izvedbe tijekom gradnje moraju se definirati isključivo pisanim dogovorom sa</t>
  </si>
  <si>
    <t>projektantom i nadzornim inženjerom.</t>
  </si>
  <si>
    <t xml:space="preserve">Krovište mora biti pokriveno kvalitetnim materijalom, pravilnog oblika, traženih dimenzija, koje u potpunosti </t>
  </si>
  <si>
    <t>zadovoljavaju važeće propise i standarde, te ne smije propuštati vodu. Pokrivanje se izvodi prema propisima i pravilima</t>
  </si>
  <si>
    <t>zanata. Pokrivene plohe moraju biti ravne, bez uleknuća koje bi skupljalo vodu.</t>
  </si>
  <si>
    <t>Prije početka pokrivanja krova sva potrebna limarija mora biti postavljena.</t>
  </si>
  <si>
    <t>U jedinične cijene uračunati su svi radovi, dobava potrebnog materijala i građevnih dijelova s istovarom i skladištenjem</t>
  </si>
  <si>
    <t>na gradilištu, dopremom do mjesta ugradbe, sve potrebne skele, radna snaga i ostali troškovi ako troškovnikom nije</t>
  </si>
  <si>
    <t>drugačije određeno.</t>
  </si>
  <si>
    <t>Sav materijal za krovopokrivačke radove mora biti prvorazredan, čist, neupotrijebljen i mora odgovarati propisima i</t>
  </si>
  <si>
    <t>zahtjevima iz normi. Rabljeni materijal može se uporabiti samo uz izričitu pismenu privolu investitora i nadzornog inženjera.</t>
  </si>
  <si>
    <t>Obračun krovopokrivačkih radova vrši se po metru kvadratnom izvedenog krova.</t>
  </si>
  <si>
    <t>LIMARSKI RADOVI</t>
  </si>
  <si>
    <t xml:space="preserve">Pri izvedbi limarskih radova izvođač je dužan pridržavati se svih uvjeta i opisa u troškovniku, kao i važećih </t>
  </si>
  <si>
    <t>Limarske radove vezane za pokrov i izolaterske radove obavezno izvoditi paralelno. Ispod lima uvijek treba postavljati</t>
  </si>
  <si>
    <t>limenim opšavom povezivati prema detalju i pomoću spojnih sredstava, a sve ovisno o tipu uporabljene hidroizolacije.</t>
  </si>
  <si>
    <t>U principu se ne smije upotrijebiti više vrsta limova na istom elementu, a ako se iznimno upotrijebi, onda spojeve treba</t>
  </si>
  <si>
    <t>na pogodan način izolirati (premaz, izolacione trake i sl.) kako ne bi došlo do pojave galvanskog elektriciteta.</t>
  </si>
  <si>
    <t>Eventualne promjene detalja i vrste materijala obavezno dogovoriti s projektantom i nadzornim inženjerom.</t>
  </si>
  <si>
    <t>Mogu se upotrebljavati pocinčani, bakreni, olovni, cinkotit, čelični i aluminijski limovi.</t>
  </si>
  <si>
    <t>Svi materijali koji nisu obuhvaćeni važećim normama moraju obavezno imati izjave o sukladnosti od za to ovlaštene</t>
  </si>
  <si>
    <t>ustanove. Ako je opis stavke izvođaču nejasan treba prije početka radova ili predaje ponude tražiti objašnjenje od</t>
  </si>
  <si>
    <t>projektanta.</t>
  </si>
  <si>
    <t>Ne standardni materijal mora imati izjavu o sukladnosti kvalitete izdanu od ovlaštene organizacije za provođenje</t>
  </si>
  <si>
    <t>kontrole kvalitete materijala. Različite vrste metala, koje se uslijed elektrolitskih pojava međusobno razaraju, ne smiju</t>
  </si>
  <si>
    <t>se međusobno dodirivati. Sve željezne dijelove koje dolaze u dodir s cinkom ili pocinčanim limom treba preličiti asfaltnim</t>
  </si>
  <si>
    <t>lakom ili odgovarajućim sredstvima. Kod polaganja lima na masivne podloge potrebno je podlogu obložiti slojem krovne</t>
  </si>
  <si>
    <t>Sva potrebna učvršćenja i povezivanja limova moraju biti tako izvedena da konstrukcija bude osigurana od nevremena,</t>
  </si>
  <si>
    <t>atmosferilija, prodora vode u građevinu, te da pojedini dijelovi mogu nesmetano 'raditi' uslijed temperaturnih promjena bez</t>
  </si>
  <si>
    <t>bilo kakve štete na konstrukciji.</t>
  </si>
  <si>
    <t xml:space="preserve">Izvođač radova dužan je prije izrade limarije uzeti sve mjere u naravi, također je dužan prije početka montaže ispitati </t>
  </si>
  <si>
    <t>sve dijelove konstrukcije na kojoj se izvode limarski radovi i ako uoči određene nepravilnosti mora upozoriti nadzornog</t>
  </si>
  <si>
    <t>inženjera i tražiti otklanjanje nepravilnosti, a u slučaju da to ne učini svi eventualni naknadni popravci idu na teret izvođača</t>
  </si>
  <si>
    <t>limarskih radova.</t>
  </si>
  <si>
    <t>Pričvršćenje lima izvodi se mehaničkim alatima, vijcima, plastičnim čepovima i drugim nosačima (trakama).</t>
  </si>
  <si>
    <t xml:space="preserve">Obračun limarskih radova vrši se po metru kvadratnom ili po metru dužnom izvedenog rada, a sve ovisno o vrsti rada </t>
  </si>
  <si>
    <t>koji se obračunava. Kod vrste rada koja se obračunava po metru dužnom obavezno navesti razvijenu širinu elementa.</t>
  </si>
  <si>
    <t>STOLARSKI  RADOVI</t>
  </si>
  <si>
    <t xml:space="preserve">Pri izvedbi stolarskih radova izvođač je dužan pridržavati se svih uvjeta i opisa u troškovniku, kao i važećih </t>
  </si>
  <si>
    <t>Pravilnik o zaštiti na radu u građevinarstvu (Sl. br.: 42/68, 45/68), Građevinsko zanatski radovi, čl. 134</t>
  </si>
  <si>
    <t>Tehnički propis za prozore i vrata (NN 69/06)</t>
  </si>
  <si>
    <t>Prozori i vrata:</t>
  </si>
  <si>
    <t>Prozori i vrata moraju ispunjavati tehnička svojstva, specificiranje, potvrđivanje sukladnosti, dokazivanje uporabljivosti</t>
  </si>
  <si>
    <t>označavanje i ispitivanje prozora/vrata. Svi kontrolni postupci moraju biti u skladu s Tehničkim propisom za prozore i</t>
  </si>
  <si>
    <t>vrata i njegovim prilozima.</t>
  </si>
  <si>
    <t>Prozori i vrata moraju sljedeće uvjete propisane TP:</t>
  </si>
  <si>
    <t>otpornost na opterećenje vjetrom,</t>
  </si>
  <si>
    <t>vodonepropusnost,</t>
  </si>
  <si>
    <t>propusnost zraka (za prostorije koje moraju ispunjavati uvjete izmjene zraka),</t>
  </si>
  <si>
    <t>prolazak topline,</t>
  </si>
  <si>
    <t>zvučnu izolaciju</t>
  </si>
  <si>
    <t>otpornost na požar i propuštanje dima i vatre</t>
  </si>
  <si>
    <t xml:space="preserve">Obračun stolarskih radova vrši se po metru kvadratnom, po metru dužnom izvedenog rada ili po komadu, a sve </t>
  </si>
  <si>
    <t xml:space="preserve">ovisno o vrsti rada koji se obračunava. </t>
  </si>
  <si>
    <t>BRAVARSKI RADOVI</t>
  </si>
  <si>
    <t xml:space="preserve">Pri izvedbi bravarskih radova izvođač je dužan pridržavati se svih uvjeta i opisa u troškovniku, kao i važećih </t>
  </si>
  <si>
    <t>Površinska obrada:</t>
  </si>
  <si>
    <t>Antikorozivna zaštita čeličnih dijelova i konstrukcija mora biti u skladu s važećim propisima.</t>
  </si>
  <si>
    <t>Kompletna površinska obrada materijala mora biti u skladu s važećim propisima i uputama proizvođača primijenjenog</t>
  </si>
  <si>
    <t>materijala (zaštitnog sredstva).</t>
  </si>
  <si>
    <t>Prije početka izrade bravarije obavezno se moraju uskladiti mjere i količine iz nacrta prema stvarnom stanju na</t>
  </si>
  <si>
    <t>Svaki vijčani spoj mora biti tako riješen da na vidljivim vanjskim površinama nema vidljivih vijaka. Ovisno o vrsti</t>
  </si>
  <si>
    <t>materijala od kojih se izvode bravarski radovi, spojna sredstava moraju se odabrati iz iste grupe materijala. Posebni umetci</t>
  </si>
  <si>
    <t>od PVC materijala moraju osigurati kvalitetan i čist sastav dvaju elemenata.</t>
  </si>
  <si>
    <t xml:space="preserve">Radioničke nacrte i detalje izrađuje izvoditelj i obavezno ih daje na suglasnost projektantu. </t>
  </si>
  <si>
    <t xml:space="preserve">Svi tehnički i fizikalni zahtjevi trebaju biti ispunjeni prema propisima ili prema posebnim traženjima projektanta. </t>
  </si>
  <si>
    <t>Konstrukcija mora biti dimenzionirana tako da sigurno prihvaća opterećenje i funkcije elemenata. Svi nosivi dijelovi</t>
  </si>
  <si>
    <t>moraju biti statički provjereni.</t>
  </si>
  <si>
    <t>Ugradnja:</t>
  </si>
  <si>
    <r>
      <t xml:space="preserve">Svi bravarski elementi u pravilu trebaju se ugrađivati </t>
    </r>
    <r>
      <rPr>
        <i/>
        <sz val="9"/>
        <rFont val="Arial CE"/>
      </rPr>
      <t xml:space="preserve">suhim </t>
    </r>
    <r>
      <rPr>
        <sz val="9"/>
        <rFont val="Arial CE"/>
      </rPr>
      <t xml:space="preserve">postupkom bez uporabe morta, tj. na prethodno </t>
    </r>
  </si>
  <si>
    <t>postavljena sidra varenjem ili vijcima ili pak pomoću plastičnih ili metalnih čepova. Sve sudarnice između matala i betona</t>
  </si>
  <si>
    <t>Za sve predviđene bravarske radove izvođač je dužan pribaviti odgovarajuće ateste, izjave o sukladnosti.</t>
  </si>
  <si>
    <t xml:space="preserve">Obračun bravarskih radova vrši se po metru kvadratnom, po metru dužnom izvedenog rada, kilogramu ili po komadu, </t>
  </si>
  <si>
    <t xml:space="preserve">a sve ovisno o vrsti rada koji se obračunava. </t>
  </si>
  <si>
    <t>ALUMINIJSKI  RADOVI</t>
  </si>
  <si>
    <t>Pri izvedbi bravarskih radova od aluminija izvođač je dužan pridržavati se svih uvjeta i opisa u troškovniku, kao i</t>
  </si>
  <si>
    <t>važećih propisa i to posebno:</t>
  </si>
  <si>
    <t>Svi radovi moraju se izvoditi prema podacima iz projektne dokumentacije i prema važećim standardima.</t>
  </si>
  <si>
    <r>
      <t>Aluminijski profili izrađeni su od aluminijske legure AlMgSi 05, čvrstoće F=22 do 26 kg/mm</t>
    </r>
    <r>
      <rPr>
        <vertAlign val="superscript"/>
        <sz val="9"/>
        <rFont val="Arial CE"/>
      </rPr>
      <t>2</t>
    </r>
    <r>
      <rPr>
        <sz val="9"/>
        <rFont val="Arial CE"/>
      </rPr>
      <t>. Čelični okviri za sidrenje</t>
    </r>
  </si>
  <si>
    <t>aluminijskih stijena moraju se premazati radi zaštite od korozije s najmanje dva premaza cinkotitom ili drugom zaštitnom</t>
  </si>
  <si>
    <t>bojom. Sidra za pričvršćenje aluminijskih stijena od L profila moraju se pocinčati.</t>
  </si>
  <si>
    <t>Profili za brtvljenje i ostakljenje su iz plastične mase koja mora biti elastična i postojana na promjenu temperature.</t>
  </si>
  <si>
    <r>
      <t>Postojanost na temperaturu do -40</t>
    </r>
    <r>
      <rPr>
        <vertAlign val="superscript"/>
        <sz val="9"/>
        <rFont val="Arial CE"/>
      </rPr>
      <t>0</t>
    </r>
    <r>
      <rPr>
        <sz val="9"/>
        <rFont val="Arial CE"/>
      </rPr>
      <t>C i na toplinu do 110</t>
    </r>
    <r>
      <rPr>
        <vertAlign val="superscript"/>
        <sz val="9"/>
        <rFont val="Arial CE"/>
      </rPr>
      <t>0</t>
    </r>
    <r>
      <rPr>
        <sz val="9"/>
        <rFont val="Arial CE"/>
      </rPr>
      <t xml:space="preserve">C, a tvrdoća treba biti oko 60 SM. Vijci i ostala sredstva za </t>
    </r>
  </si>
  <si>
    <t>spajanje izrađeni su od nehrđajućeg čelika, aluminija ili nekog drugog antikorozivnog materijala.</t>
  </si>
  <si>
    <t>Konstrukcija:</t>
  </si>
  <si>
    <t>Svi dijelovi trebaju biti tako dimenzionirani da sigurno prihvaćaju sva opterećenja nastala od vjetra, vlastite težine</t>
  </si>
  <si>
    <t>i da pri tome ispune zahtjeve arhitektonskog oblikovanja.</t>
  </si>
  <si>
    <t>Primijenjena konstrukcija mora osigurati zvučnu izolaciju sukladno propisima za ograđenu konstrukciju i vrsti</t>
  </si>
  <si>
    <t>građevine.</t>
  </si>
  <si>
    <t>Konstrukcija mora zadovoljiti dilatiranje svake vertikale i horizontale posredstvom specijalnih umetaka od aluminija</t>
  </si>
  <si>
    <t>s dodatkom neoprenske brtve.</t>
  </si>
  <si>
    <t xml:space="preserve"> </t>
  </si>
  <si>
    <t>Ugaoni spojevi moraju biti izvedeni besprijekorno, mjesta koja su posebno osjetljiva na propuštanje treba dodatno</t>
  </si>
  <si>
    <t>brtviti.</t>
  </si>
  <si>
    <t>Svi dijelovi okova koji se ugrađuju u aluminijsku konstrukciju (vrata, prozori i dr.) moraju biti iz materijala otpornih na</t>
  </si>
  <si>
    <t>koroziju.</t>
  </si>
  <si>
    <t>Ostakljenje treba izvesti aluminijskim letvicama pomoću plastičnih profila i dvokomponentnog kita. Plastične profile</t>
  </si>
  <si>
    <t>treba na uglovima zavariti. Osigurati odgovarajuće provrte u staklu za odvođenje kondenzirane vode.</t>
  </si>
  <si>
    <t xml:space="preserve">Obračun aluminijskih radova vrši se po metru kvadratnom ili po metru dužnom izvedenog rada, a sve ovisno o vrsti </t>
  </si>
  <si>
    <t xml:space="preserve">rada koji se obračunava. </t>
  </si>
  <si>
    <t>STAKLARSKI RADOVI</t>
  </si>
  <si>
    <t xml:space="preserve">Pri izvedbi staklarskih radova izvođač je dužan pridržavati se svih uvjeta i opisa u troškovniku, kao i važećih </t>
  </si>
  <si>
    <t>Obrada:</t>
  </si>
  <si>
    <r>
      <t xml:space="preserve">IZO staklo </t>
    </r>
    <r>
      <rPr>
        <sz val="9"/>
        <rFont val="Arial CE"/>
      </rPr>
      <t>izrađuje se od dva stakla međusobno spojena okvirom u čvrstu cjelinu. Dimenzija stakla može biti 4+16+4</t>
    </r>
  </si>
  <si>
    <t>cm, međuprostor između stakala mogu biti 6, 9, 12 i 16 mm, a standardna debljina stakla iznosi 4, 5-6 i 8 mm.</t>
  </si>
  <si>
    <t xml:space="preserve">Izvođač treba odrediti minimalnu debljinu stakla ovisno o površini, sigurnosnim zahtjevima, te izloženosti </t>
  </si>
  <si>
    <t>površine stakla vjetru prema HRN EN 1991-2-4 ili jednakovrijednoj.</t>
  </si>
  <si>
    <r>
      <t xml:space="preserve">Termoizolacijsko staklo </t>
    </r>
    <r>
      <rPr>
        <sz val="9"/>
        <rFont val="Arial CE"/>
      </rPr>
      <t>reflektira sunčevu svjetlost i sprječava prodor vrućine u prostor, dok vidljivu svjetlost propušta</t>
    </r>
  </si>
  <si>
    <t>u prostor. Na staklo nanosi se tanak reflektirajući sloj koji djeluje kao reflektor (odbijač) štetne sunčeve svjetlosti. Tako</t>
  </si>
  <si>
    <t>obrađeno staklo može biti jedna od sastavnica IZO stakla.</t>
  </si>
  <si>
    <r>
      <t>Metaliziranje i nijansiranje stakla</t>
    </r>
    <r>
      <rPr>
        <sz val="9"/>
        <rFont val="Arial CE"/>
      </rPr>
      <t xml:space="preserve"> izvodi se prozirnim, mat ili transparentnim materijalom raznih nijansi i boja. Ovakva</t>
    </r>
  </si>
  <si>
    <t>obrada sprječava bliještanje i pregrijavanje u prostoru.</t>
  </si>
  <si>
    <r>
      <t>Pjeskarenje</t>
    </r>
    <r>
      <rPr>
        <sz val="9"/>
        <rFont val="Arial CE"/>
      </rPr>
      <t xml:space="preserve"> je nanošenje abrazivnog sredstva (aluminijski oksid) na staklo pod pritiskom. Može se pjeskariti cijela</t>
    </r>
  </si>
  <si>
    <t>površina ili dizajnirati samo određeni elementi.</t>
  </si>
  <si>
    <t>Aluminijski fasadni elementi ostakljuju se posebnim dvoslojnim reflektirajućim izolacijskim staklom iz float stakla</t>
  </si>
  <si>
    <t>debljine 6+16+5 mm, dvoslojno izolacijskim float staklom 6+16+5 mm.</t>
  </si>
  <si>
    <t>Izvođač je dužan sve mjere ostakljenja kontrolirati na gradilištu i na gotovim stolarskim i bravarskim elementima.</t>
  </si>
  <si>
    <t>Ugrađivanje stakla u fasadne elemente i prozorska krila mora biti izvedeno neoprenskom gumom i trajno elastičnim</t>
  </si>
  <si>
    <t>silikonskim prozorskim kitom, a sve prema normama i DIN 18056 ili jednakovrijednoj.</t>
  </si>
  <si>
    <t>Koso ugrađene izolacijske staklene ploče moraju biti izrađene iz kaljenih i lijepljenih stakala kvalitete float s faktorima</t>
  </si>
  <si>
    <t>provodljivosti koji su profilirani za pojedine vrste elemenata.</t>
  </si>
  <si>
    <t xml:space="preserve">Obračun staklarskih radova vrši se po metru kvadratnom ugrađenog stakla, uključujući sav spojni pribor i materijal </t>
  </si>
  <si>
    <t>za ugradnju.</t>
  </si>
  <si>
    <t>SOBOSLIKARSKI I LIČILAČKI RADOVI</t>
  </si>
  <si>
    <t xml:space="preserve">Pri izvedbi soboslikarskih i ličilačkih radova izvođač je dužan pridržavati se svih uvjeta i opisa u troškovniku, kao </t>
  </si>
  <si>
    <t>Posebna uputstva proizvođača</t>
  </si>
  <si>
    <t>Izvođač radova treba prije izvođenja radova izraditi sve uzorke, te iste dati projektantu na pismeno odobrenje.</t>
  </si>
  <si>
    <t>Izvođač radova treba uporabiti materijale koji u svemu (vrsti, boji i kvaliteti) jednak uzorku što ga odabere projektant</t>
  </si>
  <si>
    <t>od uzoraka predloženih od strane izvođača.</t>
  </si>
  <si>
    <t xml:space="preserve">Bojanje mora biti kvalitetno i stručno izvedeno. Na obojenim površinama ne smije biti mrlja, površine moraju biti </t>
  </si>
  <si>
    <t>jednolične i čiste i ne smiju se ljuštiti. Kit za ispunjavanje udubina i pukotina mora biti iz iste grupe proizvoda kao i boja.</t>
  </si>
  <si>
    <t>Izvođač mora prije početka radova ustanoviti kvalitetu podloge na koju se treba nanijeti boja i ako nije pogodna za</t>
  </si>
  <si>
    <t xml:space="preserve">rad mora o tome pismeno obavijestiti naručitelja radova kako bi se podloga na vrijeme mogla popraviti. Naknadno </t>
  </si>
  <si>
    <t>pozivanje na nekvalitetnu podlogu neće se uzeti u obzir.</t>
  </si>
  <si>
    <t>Nalič stolarije, bravarije, limarije i drugih podloga mora u svim fazama radova biti kvalitetno izveden.</t>
  </si>
  <si>
    <t>Ličenje bravarskih dijelova izvodi se nakon čišćenja od hrđe, premazom temeljne boje i potom ličenjem u dva sloja</t>
  </si>
  <si>
    <t>vanjskom bojom za metale.</t>
  </si>
  <si>
    <t>Ličenje drvenih proizvoda:</t>
  </si>
  <si>
    <t>Površinu lagano prebrusiti, a neravnine prekitati akrilnim kitom za drvo. Nakon sušenja kita površinu fino izbrusiti.</t>
  </si>
  <si>
    <t>Temeljni premaz brzo sušećom temeljnom bojom na bazi alkidnih smola visoke neprozirnosti. Boja mora dobro</t>
  </si>
  <si>
    <t xml:space="preserve">prianjati i prodirati u drvo. Nanosi se kistom ili valjkom u dva sloja. Nakon sušenja prvog sloja, lagano prebrusiti te </t>
  </si>
  <si>
    <t>nanijeti drugi sloj temeljne boje. Temperatura nanošenja +5°C do +30°C.</t>
  </si>
  <si>
    <t>Završni premaz emalj lakom za zaštitu metalnih i drvenih površina, za vanjske i unutarnje radove.</t>
  </si>
  <si>
    <t>Obračun soboslikarskih i  ličilačkih radova vrši se po metru kvadratnom, uključujući sav materijal, rad i pribor</t>
  </si>
  <si>
    <t>za izvođenje.</t>
  </si>
  <si>
    <t>FASADERSKI RADOVI</t>
  </si>
  <si>
    <t>Pri izvedbi fasaderskih radova izvođač je dužan pridržavati se svih uvjeta i opisa u troškovniku, kao i važećih</t>
  </si>
  <si>
    <t>Pravilnik o zaštiti na radu u građevinarstvu (Sl. br.: 42/68, 45/68), Zidarski radovi, čl. 41 -55 i Skele, čl. 73 -112</t>
  </si>
  <si>
    <t>Materijali za fasaderske radove u pogledu kakvoće moraju odgovarati svim važećim standardima i pojedinačnim</t>
  </si>
  <si>
    <t>standardima i normama za svaki ugrađeni materijal koji je sastavni dio fasadne žbuke</t>
  </si>
  <si>
    <t>Materijali za žbuke od poliakrilne mase sastoje se iz agregata, postojanih pigmenata, te akrilnog veziva.</t>
  </si>
  <si>
    <t>Materijali za vodoodbojne fasadne žbuke sastoje se iz žbuka na bazi cementa i vapna s dodatkom raznih aditiva</t>
  </si>
  <si>
    <t>za dobivanje vodoodbojnih svojstava žbuke.</t>
  </si>
  <si>
    <t>Svi nanosi žbuke i premazi moraju imati:</t>
  </si>
  <si>
    <t>dobra fizičko - mehanička svojstva</t>
  </si>
  <si>
    <t>dobra vlažnosna svojstva</t>
  </si>
  <si>
    <t>visoku rezidentnost i vremensko postojanje</t>
  </si>
  <si>
    <t>povoljnu i laganu ugradljivost</t>
  </si>
  <si>
    <t>Fizičko - mehanička svojstva:</t>
  </si>
  <si>
    <t>otpornost na habanje</t>
  </si>
  <si>
    <t>otpornost na udarce</t>
  </si>
  <si>
    <t>prionljivost na podlogu u suhom i mokrom stanju</t>
  </si>
  <si>
    <t>Vlažnosna svojstva:</t>
  </si>
  <si>
    <t>otpornost na ispiranje kišom</t>
  </si>
  <si>
    <t>otpornosti prema atmosferskoj vlazi</t>
  </si>
  <si>
    <t>otpornost na hidrostatski tlak</t>
  </si>
  <si>
    <t>paropropusnost</t>
  </si>
  <si>
    <t>Rezistentnost:</t>
  </si>
  <si>
    <t>otpornost prema povišenim temperaturama</t>
  </si>
  <si>
    <t>promjene boje pod djelovanjem sunca i kiše</t>
  </si>
  <si>
    <t>otpornost prema brzom starenju</t>
  </si>
  <si>
    <t>otpornost prema kemikalijama</t>
  </si>
  <si>
    <t>Podloga na koju se nanosi žbuka za fasadu od sintetičkih materijala treba biti suha, bez masnih mrlja i prašine.</t>
  </si>
  <si>
    <t>Stare i jako porozne podloge potrebno je prethodno odstraniti ili sanirati.</t>
  </si>
  <si>
    <r>
      <t>Temperatura okoline, podloge i materijala za vrijeme sušenja završnog sloja pročelja mora biti najmanje +5</t>
    </r>
    <r>
      <rPr>
        <vertAlign val="superscript"/>
        <sz val="9"/>
        <rFont val="Arial CE"/>
      </rPr>
      <t>0</t>
    </r>
    <r>
      <rPr>
        <sz val="9"/>
        <rFont val="Arial CE"/>
      </rPr>
      <t>C, a</t>
    </r>
  </si>
  <si>
    <r>
      <t>kod silikatnih žbuka najmanje +7</t>
    </r>
    <r>
      <rPr>
        <vertAlign val="superscript"/>
        <sz val="9"/>
        <rFont val="Arial CE"/>
      </rPr>
      <t>0</t>
    </r>
    <r>
      <rPr>
        <sz val="9"/>
        <rFont val="Arial CE"/>
      </rPr>
      <t>C.</t>
    </r>
  </si>
  <si>
    <t>pomoću mineralnog fleksibilnog ljepila. Prije početka lijepljenja izvođač je dužan provjeriti kvalitetu podloge i sve</t>
  </si>
  <si>
    <t>eventualne nepravilnosti otkloniti. Ploče se lijepe s preklopom od 50%, počevši od uglova gdje se uvijek postavljaju</t>
  </si>
  <si>
    <t>cijele ploče. Prvi red ploča obavezno se postavlja na aluminijski 'sokl' profil. Sokl koji je u dodiru s vodom izvodi se</t>
  </si>
  <si>
    <r>
      <t>Sve ploče trebaju se na zid dodatno učvrstiti tipskim fasadnim pričvrsnicama (6kom/m</t>
    </r>
    <r>
      <rPr>
        <vertAlign val="superscript"/>
        <sz val="9"/>
        <rFont val="Arial CE"/>
      </rPr>
      <t>2</t>
    </r>
    <r>
      <rPr>
        <sz val="9"/>
        <rFont val="Arial CE"/>
      </rPr>
      <t>). S ugradbom pričvrsnica</t>
    </r>
  </si>
  <si>
    <t>može se započeti kada se ljepilo dovoljno učvrsti. Svi uglovi na pročelju trebaju se zaštititi  kutnim profilima, a svi</t>
  </si>
  <si>
    <t>kutevi otvora dodatno armirati staklenom mrežicom. Nakon izrade termoizolacije nanosi se prvi sloj ljepila debljine</t>
  </si>
  <si>
    <t>cca 3 mm, a zatim se u još svježe ljepilo ugrađuje odozdo prema dolje staklena mrežica. Kada se nosivi sloj osuši i</t>
  </si>
  <si>
    <t>stvrdne na propisanu čvrstoću nanosi se završna dekorativna žbuka (... silikat, mineralna žbuka i sl.) u debljini cca</t>
  </si>
  <si>
    <t>4 mm. ETICS pročelja na bazi druge vrste termoizolacije izvodi se po istom tehnološkom principu. Izvođač pročelja</t>
  </si>
  <si>
    <t>odgovoran je za sve slojeve pročelja od zida do završne žbuke, i za taj dio konstrukcije izdaje certifikat i garanciju.</t>
  </si>
  <si>
    <t xml:space="preserve">Obračun fasaderskih radova vrši se po metru kvadratnom, uključujući sav materijal, rad, pribor za izvođenje i skelu, </t>
  </si>
  <si>
    <t>ako u opisu stavke nije drugačije navedeno.</t>
  </si>
  <si>
    <t>KERAMIČARSKI RADOVI</t>
  </si>
  <si>
    <t>Pri izvedbi keramičarskih radova izvođač je dužan pridržavati se svih uvjeta i opisa u troškovniku, kao i važećih</t>
  </si>
  <si>
    <t xml:space="preserve">Obračun keramičarskih radova vrši se po metru kvadratnom, uključujući sav materijal, rad, pribor za izvođenje i skelu, </t>
  </si>
  <si>
    <t>PODOPOLAGAČKI RADOVI</t>
  </si>
  <si>
    <t>Pri izvedbi podopolagačkih radova izvođač je dužan pridržavati se svih uvjeta i opisa u troškovniku, kao i važećih</t>
  </si>
  <si>
    <t>blagi otklon žice i sržni trakovi (blistača).</t>
  </si>
  <si>
    <r>
      <t xml:space="preserve">N klasa (natur): </t>
    </r>
    <r>
      <rPr>
        <sz val="9"/>
        <rFont val="Arial CE"/>
      </rPr>
      <t xml:space="preserve"> lijepo izražena struktura bočnica/polubočnica (flader), čista, mala razlika u boji, jedinična svijetla</t>
    </r>
  </si>
  <si>
    <t>kvržica u boji drveta, bet bjelike i uboda mušice.</t>
  </si>
  <si>
    <r>
      <t xml:space="preserve">N2 klasa (natur 2): </t>
    </r>
    <r>
      <rPr>
        <sz val="9"/>
        <rFont val="Arial CE"/>
      </rPr>
      <t>Prisutnost jače izražene strukture, srednja razlika u boji, kvržice do max promjera 5 mm, bez</t>
    </r>
  </si>
  <si>
    <t>bjelike.</t>
  </si>
  <si>
    <r>
      <t xml:space="preserve">G klasa (gestreif): </t>
    </r>
    <r>
      <rPr>
        <sz val="9"/>
        <rFont val="Arial CE"/>
      </rPr>
      <t xml:space="preserve"> osnovno je da je dopuštena bjelika na licu, uzdužno po rubovima do max 1/3 širine daščice.</t>
    </r>
  </si>
  <si>
    <r>
      <t xml:space="preserve">R klasa (rustik): </t>
    </r>
    <r>
      <rPr>
        <sz val="9"/>
        <rFont val="Arial CE"/>
      </rPr>
      <t xml:space="preserve"> dopuštena grubo izražena struktura, velike kvržice do max promjera 15 mm, veće razlika u boji,</t>
    </r>
  </si>
  <si>
    <t>moguć pojedinačni ubod mušice, bez bijelike.</t>
  </si>
  <si>
    <r>
      <t xml:space="preserve">VS klasa (van standard): </t>
    </r>
    <r>
      <rPr>
        <sz val="9"/>
        <rFont val="Arial CE"/>
      </rPr>
      <t xml:space="preserve"> bjelika na licu neograničeno, ubodi mušica dopušteni, velike promjene boje, velike</t>
    </r>
  </si>
  <si>
    <t>kvrge, tehnički potpuno ispravno drvo, estetski šareno.</t>
  </si>
  <si>
    <t>stambeni prostori, privatni stanovi i kuće:</t>
  </si>
  <si>
    <t>intenzitet trošenja:</t>
  </si>
  <si>
    <t>spavaće sobe, sobe za goste</t>
  </si>
  <si>
    <t>dnevni boravak, blagovaonica, predsoblje</t>
  </si>
  <si>
    <t>stubišta, ulazni hodnici, kuhinje</t>
  </si>
  <si>
    <t>poslovni i javni objekti:</t>
  </si>
  <si>
    <t>hotelske sobe, konferencijske dvorane, manje ljudi</t>
  </si>
  <si>
    <t>dječji vrtići, uredi, čekaonice, hotelske dvorane, butici</t>
  </si>
  <si>
    <t>hodnici, veliki uredi, robne kuće, školske učionice</t>
  </si>
  <si>
    <t>Jezgra laminatnog poda mora biti izrađena od tvrde i guste vlaknaste ploče (HDF), a završni sloj je izrađen od</t>
  </si>
  <si>
    <t>tankih folija impregniran melaminskim smolama.</t>
  </si>
  <si>
    <t>Izvođač je dužan prije početka radova provjeriti na licu mjesta uvjete za izvođenje: ispravnost mjera podloga i otvora</t>
  </si>
  <si>
    <t xml:space="preserve">ravninu podloge, kvaliteta podloge. Eventualne neravnine mogu biti najviše 1 cm/m2 za podno oblaganje. </t>
  </si>
  <si>
    <t>Podloga za podni sustav mora biti:</t>
  </si>
  <si>
    <t>*</t>
  </si>
  <si>
    <t>homogena</t>
  </si>
  <si>
    <t>suha i čvrsta (max. površinska vlaga 4,0%)</t>
  </si>
  <si>
    <t>ravna i bez šupljina na površini</t>
  </si>
  <si>
    <t>slobodna od ulja i masti, prašine, rastresitih ili trošnih čestica</t>
  </si>
  <si>
    <t>izvedena u projektiranim padovima ili slično</t>
  </si>
  <si>
    <t>Slojevi poda polažu se samo na posve suhu i očišćenu podlogu kod temperature koju definira proizvođač i</t>
  </si>
  <si>
    <t>materijal odabranog podopolagačkog sistema. Svi slojevi moraju biti izvedeni sukladno specifikaciji proizvođača te</t>
  </si>
  <si>
    <t xml:space="preserve">vođeni projektnom dokumentacijom. </t>
  </si>
  <si>
    <t>betonskih podnih površina u prostorima s visokim zahtjevima za korištenje.</t>
  </si>
  <si>
    <t>Pod nema fuga, izuzetno ga je lako održavati.</t>
  </si>
  <si>
    <t>Osnovna svojstva epoxy podova su:</t>
  </si>
  <si>
    <t>visoka mehanička otpornost (habanje)</t>
  </si>
  <si>
    <t>visoka kemijska otpornost</t>
  </si>
  <si>
    <t>visoka postojanost i prionljivost</t>
  </si>
  <si>
    <t>protukliznost</t>
  </si>
  <si>
    <t>otpornost prema sredstvima za pranje i dezinfekciju</t>
  </si>
  <si>
    <t>dekorativnost</t>
  </si>
  <si>
    <t xml:space="preserve">Izvođač je dužan ponuditi i izvesti sve komponente poda koje zahtjeva tehnologija izvođenja predmetnog </t>
  </si>
  <si>
    <t>poda, bez obzira dali su detaljno specificirane u pripadajućoj troškovničkoj stavci.</t>
  </si>
  <si>
    <t>Obračun podopolagačkih radova vrši se po metru kvadratnom, uključujući sav materijal, rad, pribor za izvođenje</t>
  </si>
  <si>
    <t>i skelu, ako u opisu stavke nije drugačije navedeno.</t>
  </si>
  <si>
    <t>GIPSARSKI RADOVI</t>
  </si>
  <si>
    <t>Pri izvedbi gipsarskih radova izvođač je dužan pridržavati se svih uvjeta i opisa u troškovniku, kao i važećih propisa</t>
  </si>
  <si>
    <t>Za suhe prostore: upotrebljavaju se standardne gips kartonske ploče</t>
  </si>
  <si>
    <t>Za vlažne prostore - mali % vlage: upotrebljavaju se impregnirane ploče</t>
  </si>
  <si>
    <t>Za vlažne prostore - veliki % vlage: upotrebljavaju se cementne ploče</t>
  </si>
  <si>
    <t>Za prostore s protupožarnim zahtjevima: upotrebljavaju se protupožarne gips kartonske ploče</t>
  </si>
  <si>
    <t>Prije početka radova izvoditelj je dužan provjeriti na gradilištu dali su osigurani svi uvjeti za njegov nesmetan rad.</t>
  </si>
  <si>
    <t xml:space="preserve">Ustanove se veće razlike koje bi utjecale na njegov rad dužan je o tome obavijestiti projektanta i nadzornog inženjera i </t>
  </si>
  <si>
    <t>zatražiti rješenje. U slučaju da izvođač upotrijebi drugu vrstu materijala nego što je određeno projektom ili radove loše</t>
  </si>
  <si>
    <t>izvede dužan je na zahtjev nadzornog inženjera odstraniti nepropisno izveden materijal i zamijeniti sa propisanim.</t>
  </si>
  <si>
    <t>Izvođač mora upotrijebiti materijal koji u svemu (vrsti, boji i kvaliteti) odgovara uzorku što ga odabere projektant.</t>
  </si>
  <si>
    <t>Sva učvršćenja i nosive potkonstrukcije moraju biti izvedene tako da su osigurane od bilo kakvog pomicanja, a da</t>
  </si>
  <si>
    <t>pojedini dijelovi  mogu nesmetano se pomicati uslijed promjene temperature.</t>
  </si>
  <si>
    <t>U slučaju da kod izrade zidova od gips ploča dođe do oštećenja drugih dijelova zgrade izvođač je dužan otkloniti</t>
  </si>
  <si>
    <t>nastalo oštećenje o vlastitom trošku.</t>
  </si>
  <si>
    <t>Visine:</t>
  </si>
  <si>
    <t xml:space="preserve">Ako nisu navedene visine, tada se smatra da su zidovi kalkulirani, ovisno o njihovoj konstrukciji, do </t>
  </si>
  <si>
    <t>eventualne troškove skele. Doplata se zaračunava za cijelu površinu onih zidova koji prekoračuju graničnu visinu.</t>
  </si>
  <si>
    <t>Metalni profili:</t>
  </si>
  <si>
    <t xml:space="preserve">Potkonstrukcija iz pocinčanih čeličnih profila sa štancanim otvorima za vodovodne ili električne instalacije je čvrsto </t>
  </si>
  <si>
    <t xml:space="preserve">postavljena. Svi učvrsni elementi, kao što su vijci i čavli, pocinčani su ili fosforizirani. Spoj s konstrukcijom odvojiti </t>
  </si>
  <si>
    <t>brtvenom trakom. Lim za profile debljine je od min. 0,6 mm.</t>
  </si>
  <si>
    <t>Priključci:</t>
  </si>
  <si>
    <t>Sve priključne površine na zidovima, na stropu ili podu izvode se s brtvenom trakom.</t>
  </si>
  <si>
    <t>Izolacijski sloj:</t>
  </si>
  <si>
    <t xml:space="preserve">Izolacijski sloj se postavlja po čitavoj površini i osigurava se od micanja. Ako nije drugačije navedeno mogu se </t>
  </si>
  <si>
    <t>koristiti izolacijske ploče mineralne vune (MW).</t>
  </si>
  <si>
    <t>Razred vatrootpornosti:</t>
  </si>
  <si>
    <t xml:space="preserve">Dokaz za postizanje zahtijevanih razreda vatrootpornosti za zidnu konstrukciju osigurava izvođač radova putem </t>
  </si>
  <si>
    <t xml:space="preserve">odnosi uglavnom na područje površina ispod keramičkih pločica ili drugih vrsta završnih dekorativnih zidnih obloga </t>
  </si>
  <si>
    <t>koje u potpunosti prekrivaju površinu suhomontažnog sustava, npr. pregradnog zida ili zidne obloge. Kod višeslojne i</t>
  </si>
  <si>
    <t xml:space="preserve">izvedbe je bitno napomenuti da se spojevi ploča kod zahtjeva za povišenom zvučnom izolacijom ili vatrootpornošću </t>
  </si>
  <si>
    <t>svakako trebaju zapuniti.</t>
  </si>
  <si>
    <t>udaljenosti od približno 20 cm lijevo i desno od spoja dvaju ploča, kako bi se ublažio prijelaz prema površini gips</t>
  </si>
  <si>
    <t>kartonske ploče. Ovako obrađena površina može biti pogodna za uobičajene završne premaze koji se nanose valjkom i</t>
  </si>
  <si>
    <t>li za lijepljenje tapeta</t>
  </si>
  <si>
    <t>stropnih površina i predstavlja zahtjev za izradom visokokvalitetne površine. Takva je površina pogodna za nanošenje</t>
  </si>
  <si>
    <t>posebnih premaza koji ne dopuštaju neravnine na podlozi ili za primjenu uobičajenih talijanskih tehnika završne obrade</t>
  </si>
  <si>
    <t>ploha. U pravilu postupak obuhvaća zaglađivanje cijele površine s jednim slojem debljine od približno 1 – 2 mm, što</t>
  </si>
  <si>
    <t>ovisi o vrsti upotrebljenog materijala</t>
  </si>
  <si>
    <t xml:space="preserve">Vrhunski obrađena površina potrebna je u prostorima u kojima prevladavaju nepogodni uvjeti rasvjete. Takva vrsta </t>
  </si>
  <si>
    <t xml:space="preserve">završne obrade koristi se prije nanošenja metaliziranih premaza ili posebnih tankih dekorativnih tapeta te za ostvarenje </t>
  </si>
  <si>
    <t xml:space="preserve">raznih drugih umjetničkih i interijerskih izražaja. Radovi za ostvarenje kvalitete stupnja K4 u pravilu zahtijevaju </t>
  </si>
  <si>
    <t xml:space="preserve">zaglađivanje u minimalno dva sloja, uz stalnu provjeru glatkoće. Zahtjev za kvalitetom K4 je također posebno naveden </t>
  </si>
  <si>
    <t>u opisu radova</t>
  </si>
  <si>
    <t>Instalacije:</t>
  </si>
  <si>
    <t xml:space="preserve">Radovi za prilagodbu na instalacijske i ugradbene dijelove, koji su ugrađeni prije oblaganja, posebno se ne </t>
  </si>
  <si>
    <t>obračunavaju.</t>
  </si>
  <si>
    <t>Prekidi rada:</t>
  </si>
  <si>
    <t>Prekidi rada (vrijeme čekanja) koji su posljedica instalacijskih radova ukalkulirani su u jedinične cijene.</t>
  </si>
  <si>
    <t>Obračun izrade gips zidova vrši se po metru kvadratnom ili po metru dužnom ovisno o vrsti obloge i rada, uključujući</t>
  </si>
  <si>
    <t>sav materijal, rad, pribor za izvođenje i skelu, ako u opisu stavke nije drugačije navedeno.</t>
  </si>
  <si>
    <r>
      <t>m</t>
    </r>
    <r>
      <rPr>
        <vertAlign val="superscript"/>
        <sz val="9"/>
        <rFont val="Arial CE"/>
      </rPr>
      <t>2</t>
    </r>
  </si>
  <si>
    <t>sve obložne površine zidova</t>
  </si>
  <si>
    <r>
      <t>m</t>
    </r>
    <r>
      <rPr>
        <vertAlign val="superscript"/>
        <sz val="9"/>
        <rFont val="Arial CE"/>
      </rPr>
      <t>1</t>
    </r>
  </si>
  <si>
    <t>špalete, čela zidova, gornje plohe parapeta, ako su posebno specificirani troškovnikom</t>
  </si>
  <si>
    <t>Odbitak otvora:</t>
  </si>
  <si>
    <r>
      <t>Izrada svijetlog otvora za dovratnik ili druge prodore do površine od 2,5 m</t>
    </r>
    <r>
      <rPr>
        <vertAlign val="superscript"/>
        <sz val="10"/>
        <rFont val="Tahoma"/>
        <family val="2"/>
      </rPr>
      <t>2</t>
    </r>
    <r>
      <rPr>
        <sz val="10"/>
        <rFont val="Tahoma"/>
        <family val="2"/>
      </rPr>
      <t xml:space="preserve"> posebno se ne zaračunava, ali se</t>
    </r>
  </si>
  <si>
    <r>
      <t>zato ne odbija površina tog otvora. Kod svijetlog otvora ili prolaza većih od 2,5 m</t>
    </r>
    <r>
      <rPr>
        <vertAlign val="superscript"/>
        <sz val="9"/>
        <rFont val="Arial CE"/>
      </rPr>
      <t>2</t>
    </r>
    <r>
      <rPr>
        <sz val="9"/>
        <rFont val="Arial CE"/>
      </rPr>
      <t xml:space="preserve"> odbijaju se površine otvora, ali se</t>
    </r>
  </si>
  <si>
    <t>zaračunava.</t>
  </si>
  <si>
    <t>SPUŠTENI STROPOVI</t>
  </si>
  <si>
    <t xml:space="preserve">Pri izvedbi radova na spuštenim stropovima izvođač je dužan pridržavati se svih uvjeta i opisa u troškovniku, kao i </t>
  </si>
  <si>
    <t>Pravilnik o zaštiti na radu u građevinarstvu, (Sl. br.: 42/68, 45/68), Građevinsko zanatski radovi, čl. 134</t>
  </si>
  <si>
    <t>izvede dužan je na zahtjev nadzornog inženjera odstraniti nepropisno izveden materijal i zamijeniti s propisanim.</t>
  </si>
  <si>
    <t>pojedini dijelovi mogu nesmetano se pomicati uslijed promjene temperature.</t>
  </si>
  <si>
    <t>U slučaju da kod izrade spuštenih stropova dođe do oštećenja drugih dijelova zgrade izvođač je dužan otkloniti</t>
  </si>
  <si>
    <t xml:space="preserve">Obračun izrade spuštenih stropova vrši se po metru kvadratnom ili po metru dužnom ovisno o vrsti obloge i rada, </t>
  </si>
  <si>
    <t>uključujući sav materijal, rad, pribor za izvođenje i skelu, ako u opisu stavke nije drugačije navedeno.</t>
  </si>
  <si>
    <t>ČELIČNE KONSTRUKCIJE</t>
  </si>
  <si>
    <t xml:space="preserve">Pri izvedbi radova na čeličnim konstrukcijama izvođač je dužan pridržavati se svih uvjeta i opisa u troškovniku, kao i </t>
  </si>
  <si>
    <t>Pravilnik o zaštiti na radu u građevinarstvu (Sl. br.: 42/68, 45/68), Montažno građenje, čl. 121 - 133</t>
  </si>
  <si>
    <t>Kontrola čelične konstrukcije:</t>
  </si>
  <si>
    <t>Prije izrade čelične konstrukcije izvođač je dužan izraditi plan rad po pojedinim fazama, iz kojeg će biti vidljiva</t>
  </si>
  <si>
    <t xml:space="preserve">tehnologija zavarivanja, tehnologija spajanja te primijenjena oprema. Materijal za zavarivanje treba odgovarati </t>
  </si>
  <si>
    <t>osnovnom materijalu. Pri izradi čelične konstrukcije treba neprekidno kontrolirati kvalitetu i rad putem ovlaštenih</t>
  </si>
  <si>
    <t>predstavnika investitora i izvođača radova.</t>
  </si>
  <si>
    <t>Izvođač je dužan voditi dnevnik izrade čelične konstrukcije s upisom podataka vezanih za izradu pojedine</t>
  </si>
  <si>
    <t>pozicije s podacima o kvaliteti osnovnog i spojnog materijala, porijeklu materijala i dokazima kvalitete.</t>
  </si>
  <si>
    <t>Posebno treba voditi dnevnik zavarivanja kao i dnevnik izvedene zaštite čelične konstrukcije.</t>
  </si>
  <si>
    <t>U dnevnik zavarivanja potrebno je upisati podatke o zavarivanju, propisanoj kvaliteti vara, elektrodama i žicama</t>
  </si>
  <si>
    <t>za zavarivanje, variocima te postignutim rezultatima ispitivanja.</t>
  </si>
  <si>
    <t>U dnevnik zaštite od korozije treba evidentirati podatke o preuzimanju očišćene čelične površine prije postupka</t>
  </si>
  <si>
    <t>same antikorozivne zaštite od strane ovlaštene stručne institucije.</t>
  </si>
  <si>
    <t>Prije nanošenja zaštite ud korozija konstrukciju preuzimaju ovlašteni predstavnici investitora i izvođača, o čemu</t>
  </si>
  <si>
    <t>treba biti sačinjen zapisnik o preuzimanju.</t>
  </si>
  <si>
    <t>Zaštita čeličnih konstrukcija od korozije:</t>
  </si>
  <si>
    <t>Svi radovi za zaštitu čeličnih konstrukcija od korozije treba izvoditi prema važećim HRN EN ili jednakovrijednim normama.</t>
  </si>
  <si>
    <t>Svi čelični dijelovi fasadne konstrukcije moraju biti vruće pocinčani slojem cinka debljine 125 mikrona ili u</t>
  </si>
  <si>
    <t>debljini minimalno 300 g/m2. Priprema površine za anti korozivnu zaštitu treba biti prema uputi proizvođača, a u skladu</t>
  </si>
  <si>
    <t>s odabranom tehnologijom zaštite.</t>
  </si>
  <si>
    <t>Konstrukcija mora biti oblikovana tako bude što otpornija utjecaju korozije. Treba izbjegavati udubljenja,</t>
  </si>
  <si>
    <t>mrtve kuteve, svi dijelovi moraju biti pristupačni, a s površina voda mora brzo otjecati. Konstrukcija mora očišćena</t>
  </si>
  <si>
    <t>od mrlja, masnoća, te otprašena komprimiranim zrakom, te zaštićena do ugradnje na predviđeno mjesto.</t>
  </si>
  <si>
    <t>Protupožarna zaštita čeličnih konstrukcije:</t>
  </si>
  <si>
    <t>Projektirana vatrootpornost čelične konstrukcije mora se postići adekvatnom zaštitom.</t>
  </si>
  <si>
    <t>Proračun otpornosti na požar nosivih konstruktivnih elemenata izloženih standardnom požaru, i/ili njihova</t>
  </si>
  <si>
    <t>adekvatna zaštita (u skladu s važećim propisima i normama) sastavni je dio glavnog projekta mehaničke otpornosti</t>
  </si>
  <si>
    <t xml:space="preserve">i stabilnosti. </t>
  </si>
  <si>
    <t xml:space="preserve">Prilikom tehničkog pregleda, a radi dokazivanja projektirane vatrootpornosti, potrebno je dostaviti pozitivno </t>
  </si>
  <si>
    <t xml:space="preserve">završno izvješće izvoditelja radova, pozitivno završno izvješće nadzornog inženjera, te pozitivno završno izvješće </t>
  </si>
  <si>
    <t>revidenta za mehaničku otpornost i stabilnost, kojima će se potvrditi da izvedena čelična konstrukcija ima projektiranu</t>
  </si>
  <si>
    <t>vatrootpornost.</t>
  </si>
  <si>
    <t>Kontrola izvođenja, prijam radova i održavanje:</t>
  </si>
  <si>
    <t>Za izvođenje radova na zaštiti čelične konstrukcije moraju se upotrebljavati samo atestirani materijali s</t>
  </si>
  <si>
    <t>U tijeku izvedbe zaštite moraju se kontrolirati sve faze radova.</t>
  </si>
  <si>
    <t>Čelična konstrukcija ne može se pustiti u funkciju ako propisna zaštita nije izvedena u skladu s projektom.</t>
  </si>
  <si>
    <t>Tijekom eksploatacije čelične konstrukcije antikorozivna zaštita se mora održavati u ispravnom stanju, te se</t>
  </si>
  <si>
    <t>povremenim pregledima utvrđuje stvarno stanje zaštite.</t>
  </si>
  <si>
    <t>Transport i uskladištenje konstrukcije:</t>
  </si>
  <si>
    <t xml:space="preserve">Čelična konstrukcija se prevozi se u skladu s odredbama propisa o gabaritima i prometnim uvjetima </t>
  </si>
  <si>
    <t xml:space="preserve">transporta u cestovnom i željezničkom prometu. </t>
  </si>
  <si>
    <t>Mjesta za pričvršćenje opreme za dizanje mora se nalaziti na dijelu konstrukcije koji neće izazvati deformacije</t>
  </si>
  <si>
    <t>osnovne konstrukcije. Za vrijeme skladištenje i transporta treba osigurati nalijeganje konstrukcije na drvenim</t>
  </si>
  <si>
    <t xml:space="preserve"> podmetačima i razupiračima da ne dođe do oštećenja konstrukcije. </t>
  </si>
  <si>
    <t>Izvođenje i montaža konstrukcije:</t>
  </si>
  <si>
    <t>Montažu konstrukcije obaviti prema Pravilniku o tehničkim mjerama i uvjetima za montažu čeličnih</t>
  </si>
  <si>
    <t>Prije montaže čelične konstrukcije moraju se prekontrolirati geodetski podaci koji određuju položaj objekta</t>
  </si>
  <si>
    <t xml:space="preserve"> u prostoru. Prije izvođenja radova na montaži izvoditelj je dužan izraditi plan montaže iz kojeg će biti vidljiv redoslijed</t>
  </si>
  <si>
    <t xml:space="preserve"> montaže kao i pomoćna sredstva za montažu ( dizalice, skele, i sl.). U planu montaže moraju biti vidljive kontrole u </t>
  </si>
  <si>
    <t xml:space="preserve">pojedinim fazama montaže. Ukoliko se pri montaži spajanje konstrukcije vrši zavarivanjem potrebno je izraditi plan </t>
  </si>
  <si>
    <t>zavarivanja. O izvođenju radova na montaži čelične konstrukcije izvoditelj radova dužan je voditi dnevnik montaže.</t>
  </si>
  <si>
    <t xml:space="preserve"> U dnevnik montaže se upisuju podaci o montažnim spojevima, izvođenju radova zavarivanja montažnih spojeva kao i </t>
  </si>
  <si>
    <t>radovi na zaštiti konstrukcije od korozije.</t>
  </si>
  <si>
    <t>Izvoditelj radova dužan je prije početka radova izraditi i predočiti projektantu konstrukcije:</t>
  </si>
  <si>
    <t>planove redoslijeda zavarivanja</t>
  </si>
  <si>
    <t>plan montaže konstrukcije u kojem će biti razrađen način i redoslijed montaže</t>
  </si>
  <si>
    <t>Prije početka radova izvoditelj je dužan pribaviti i staviti na uvid sljedeće dokumente:</t>
  </si>
  <si>
    <t>ateste materijala od kojih će biti izrađena čelična konstrukcija</t>
  </si>
  <si>
    <t>ateste za spojni materijal (vijci, elektrode)</t>
  </si>
  <si>
    <t>ateste zavarivača koji će raditi na ovoj konstrukciji</t>
  </si>
  <si>
    <t>Poslije završetka radioničkih radova na dijelovima konstrukcije mora se izvršiti geometrijska kontrola i po</t>
  </si>
  <si>
    <t>potrebi probno sklapanje, o čemu se vodi zapisnik koji ovjerava nadzorni inženjer.</t>
  </si>
  <si>
    <t xml:space="preserve">Djelatnici na montaži moraju biti osposobljeni za rad na visini. Izvoditelj je dužan izraditi plan zaštite na </t>
  </si>
  <si>
    <t>radu sa svim mjerama sukladno Zakonu o zaštiti na radu.</t>
  </si>
  <si>
    <t>Preuzimanje čelične konstrukcije:</t>
  </si>
  <si>
    <t xml:space="preserve">Preuzimanje čelične konstrukcije vrši se postupno i to radova koji se pokrivaju pa kasnije postaju nevidljivi </t>
  </si>
  <si>
    <t>te konačno preuzimanje čelične konstrukcije od ovlaštenih predstavnika investitora i izvođača, s izradom zapisnika o</t>
  </si>
  <si>
    <t>preuzimanju.</t>
  </si>
  <si>
    <t>Izvedbeni projekt čelične konstrukcije:</t>
  </si>
  <si>
    <t>Proračun čelične konstrukcije i prostorne čelične konstrukcije, radioničke nacrte izrađuje izvođač čelične konstrukcije.</t>
  </si>
  <si>
    <t>Obračun izrade čelične konstrukcije vrši se po kilogramu ugrađene konstrukcije, uključujući sav materijal, rad,</t>
  </si>
  <si>
    <t>pribor za izvođenje i skelu, ako u opisu stavke nije drugačije navedeno.</t>
  </si>
  <si>
    <t>r.br.</t>
  </si>
  <si>
    <t>opis stavke</t>
  </si>
  <si>
    <t>jed</t>
  </si>
  <si>
    <t>količina</t>
  </si>
  <si>
    <t>cijena</t>
  </si>
  <si>
    <t>iznos</t>
  </si>
  <si>
    <t>4x5=6</t>
  </si>
  <si>
    <t>1.</t>
  </si>
  <si>
    <t>A.</t>
  </si>
  <si>
    <t>RUŠENJE I DEMONTAŽE</t>
  </si>
  <si>
    <t/>
  </si>
  <si>
    <t>napomena:</t>
  </si>
  <si>
    <t>Na osnovi tih parametara izvođač je dužan dati ponudu za rušenje za svaku pojedinu građevinu prema iskazanoj BRP-i. Nikakvi dodatni radovi se neće priznavati.</t>
  </si>
  <si>
    <t>I.</t>
  </si>
  <si>
    <t>Osnovni podaci o građevini:</t>
  </si>
  <si>
    <t>•</t>
  </si>
  <si>
    <t>Prije početka radova, izvođač mora nadzornom inženjeru predati na odobrenje Projekt organizacije građenja (POG) s prijedlogom čišćenja gradilišta, pospremanja upotrebljivog materijala i zbrinjavanja otpada.</t>
  </si>
  <si>
    <t>Tijekom uklanjanja građevine ne smije se utjecati na stabilnost okolnog i drugog zemljišta ili ispunjavanje bitnih zahtjeva okolnih i drugih građevina, niti ugroziti javni interes na drugi način, a s građevnim otpadom nastalim uklanjanjem građevine mora se postupati sukladno odredbama posebnog zakona.</t>
  </si>
  <si>
    <t>Otpad od rušenja građevina pripada u građevinski otpad pa se s njime mora postupati u skladu s važećim Zakonom o otpadu kao i u skladu s važećim Pravilnicima: o gospodarenju otpadom; o vrstama otpada; o uvjetima postupanja s otpadom; o gospodarenju građevnim otpadom; o načinu i postupcima gospodarenja otpadom koji sadrži azbest; o načinima i uvjetima odlaganja otpada, kategorijama i uvjetima rada za odlagališta otpada.</t>
  </si>
  <si>
    <t>Nakon rušenja gradilište mora biti očišćeno od ruševina, a otpadni materijal treba prevesti na mjesto gdje neće smetati građenju i kvaliteti radova i gdje neće narušavati estetski izgled okoliša, odnosno materijal treba prevesti u regionalne centre za gospodrenje otpadom.</t>
  </si>
  <si>
    <t>kompletna demontaža elektroinstalacija i elektro uređaja, te zbrinjavanje prema posebnim propisima</t>
  </si>
  <si>
    <t>kompletna demontaža strojarskih instalacija i opreme</t>
  </si>
  <si>
    <t>kompletna demontaža krovne odvodnje</t>
  </si>
  <si>
    <t>demontaža i odvoz sanitarija</t>
  </si>
  <si>
    <t>demontaža limenih opšava i klupčica</t>
  </si>
  <si>
    <t>demontaža raznih nespecificiranih elemenata</t>
  </si>
  <si>
    <t>m2</t>
  </si>
  <si>
    <t>II.</t>
  </si>
  <si>
    <t>III.</t>
  </si>
  <si>
    <t>IV.</t>
  </si>
  <si>
    <t>B.</t>
  </si>
  <si>
    <t>GRAĐEVINSKI RADOVI</t>
  </si>
  <si>
    <t>kod svih radova izvođač je dužan držati se Općih  Uvjeta Troškovnika (OUT), važećih zakona i propisa iz pojedine grupe radova, tehničkih uputa pojedinih proizvođača, koji moraju biti u skladu sa HRN i EU ili jednakovrijednim normama.</t>
  </si>
  <si>
    <t>U okviru pripremnih radova potrebno je funkcionalno organizirati gradilište. Izvođač mora osigurati prostor za održavanje koordinacija, privremene priključke komunalne infrastrukture za potrebe gradilišta, privremeni deponij materijala i sl., osigurati ili izvesti sve pristupne putove. Shemu gradilišta i dinamički plan izvođenja radova izvođač će dostaviti stručnom nadzoru i investitoru 8 dana prije početka radova.</t>
  </si>
  <si>
    <t>Uređenje gradilišta ne naplaćuje se direktno investitoru, već se obračunava preko režijskog faktora.</t>
  </si>
  <si>
    <t>U postupku javne nabave za specificirane proizvode mogu se nuditi jednakovrijedni proizvodi u skladu s odredbama koje su definirane u Zakonu o javnoj nabavi (ZJN).</t>
  </si>
  <si>
    <t>Iskolčenje građevina.</t>
  </si>
  <si>
    <t>Iskolčenje građevina i svih ostalih elemenata na temelju geodetskog elaborata iskolčenja, a sve u skladu s izvedbenim projektom. Iskolčenje građevine na nanosnoj skeli. Rad uključuje sva potrebna mjerenja u vezi prijenosa podataka iz projekta na teren i obrnuto:</t>
  </si>
  <si>
    <t>preuzimanje podataka u nadležnom katastru o stalnim geodetskim točkama i njihova obrada,</t>
  </si>
  <si>
    <t>provjera međe na terenu,</t>
  </si>
  <si>
    <t>iskolčenje građevine prema izvedbenom projektu,</t>
  </si>
  <si>
    <t>postavljanje i održavanje iskolčenih oznaka na terenu od početka radova do predaje svih radova investitoru,</t>
  </si>
  <si>
    <t>izrada i ovjera geodetskog elaborata iskolčenja sa skicom iskolčenja,</t>
  </si>
  <si>
    <t>iskolčenje nanosne skele i glavnih visinskih točaka,</t>
  </si>
  <si>
    <t>Geodet je dužan prenijeti relativnu nulu projekta u odnosu na postojeće kote terena na sjevernom i južnom rubu čestice koju treba potvrditi glavni projektant.</t>
  </si>
  <si>
    <t>iskolčenje kompletnih građevina, raznih elemenata i šahtova i svih ostalih elemenata definiranih u projektu</t>
  </si>
  <si>
    <t>kpl</t>
  </si>
  <si>
    <t>2.</t>
  </si>
  <si>
    <t>m3</t>
  </si>
  <si>
    <t>Obrađuju se sljedeće površine:</t>
  </si>
  <si>
    <t>3.</t>
  </si>
  <si>
    <t>Kod izvođenja radova u svemu se pridržavati uputa iz tehničkih listova proizvođača.</t>
  </si>
  <si>
    <t>U cijenu uključiti sav potreban rad i materijal.</t>
  </si>
  <si>
    <t>Napomena:</t>
  </si>
  <si>
    <t>4.</t>
  </si>
  <si>
    <t>5.</t>
  </si>
  <si>
    <t>6.</t>
  </si>
  <si>
    <t>7.</t>
  </si>
  <si>
    <t>8.</t>
  </si>
  <si>
    <t>9.</t>
  </si>
  <si>
    <t>10.</t>
  </si>
  <si>
    <t>11.</t>
  </si>
  <si>
    <t>12.</t>
  </si>
  <si>
    <t>Obračun po komadu.</t>
  </si>
  <si>
    <t>kom</t>
  </si>
  <si>
    <t>kg</t>
  </si>
  <si>
    <t>m1</t>
  </si>
  <si>
    <t>V.</t>
  </si>
  <si>
    <t>ARMIRAČKI RADOVI</t>
  </si>
  <si>
    <t>Željezo za armiranje upotrebljava se sukladno sljedećim oznakama:</t>
  </si>
  <si>
    <t>Rebrasta armatura i mreže.</t>
  </si>
  <si>
    <t>Dobava i doprema gotove armature, te postava betonskog željeza srednje složenosti u sve dijelove armirano betonske konstrukcije.</t>
  </si>
  <si>
    <t xml:space="preserve">Sve izvoditi prema armaturnim nacrtima. </t>
  </si>
  <si>
    <t>Obračun po kg kompletno dobavljene i prema armaturnim nacrtima postavljene armature.</t>
  </si>
  <si>
    <t>VI.</t>
  </si>
  <si>
    <t>OBRTNIČKI RADOVI</t>
  </si>
  <si>
    <t>ljepilo za međusobno ljepljenje gumiranih poliesterskih traka</t>
  </si>
  <si>
    <t>mrežica od alkalno odpornih staklenih vlakana za ojačanje hidroizolacije.</t>
  </si>
  <si>
    <t>Obračun po m2 izvedene hidroizolacije.</t>
  </si>
  <si>
    <t>PEHD zaštitna čepasta folija.</t>
  </si>
  <si>
    <t>PE zaštitna folija.</t>
  </si>
  <si>
    <t>Obračun po m2.</t>
  </si>
  <si>
    <t>Izvođač mora na gradilištu uzeti sve izmjere, jer pojedine mjere mogu odstupati od stvarnog stanja.</t>
  </si>
  <si>
    <t>Obračun po kompletu.</t>
  </si>
  <si>
    <t>REKAPITULACIJA</t>
  </si>
  <si>
    <t>Kod kalkuliranja cijena za pojedine radove izvođač mora uzeti u obzir sve faze radova, sve potrebne elemente i radnje koji čine tehnološku cjelinu izvedbe, jer se VTR neće priznavati zbog nepotpune kalkulacije cijene.</t>
  </si>
  <si>
    <t>m</t>
  </si>
  <si>
    <t>OSTALI RADOVI</t>
  </si>
  <si>
    <t>OPĆI UVJETI</t>
  </si>
  <si>
    <t>3.1.</t>
  </si>
  <si>
    <t>3.1.1.</t>
  </si>
  <si>
    <r>
      <t>m</t>
    </r>
    <r>
      <rPr>
        <vertAlign val="superscript"/>
        <sz val="10"/>
        <rFont val="Arial"/>
        <family val="2"/>
      </rPr>
      <t>3</t>
    </r>
  </si>
  <si>
    <t>3.1.2.</t>
  </si>
  <si>
    <t>3.1.3.</t>
  </si>
  <si>
    <t>3.2.</t>
  </si>
  <si>
    <t>3.2.1.</t>
  </si>
  <si>
    <t>3.2.2.</t>
  </si>
  <si>
    <t>3.3.</t>
  </si>
  <si>
    <t>3.3.1.</t>
  </si>
  <si>
    <t>3.3.2.</t>
  </si>
  <si>
    <t>P1</t>
  </si>
  <si>
    <t>V1</t>
  </si>
  <si>
    <t>3.4.</t>
  </si>
  <si>
    <t>3.5.</t>
  </si>
  <si>
    <t>3.6.</t>
  </si>
  <si>
    <t>4.1.</t>
  </si>
  <si>
    <t>Branko Rod, struč.spec.ing.aedif.</t>
  </si>
  <si>
    <t>1
2
3
4
5</t>
  </si>
  <si>
    <t>1
2
3
4</t>
  </si>
  <si>
    <t>Svi radovi se izvode sukladno projektu i stavkama troškovnika. Ukoliko izvođač utvrdi mogućnost ekonomičnijeg rješenja za izvođenje pojedinih vrsta radova, a isto neće ići na štetu kvalitete, funkcije, estetike i arhitektonske koncepcije objekta, dotične radove može izvesti sukladno svome rješenju uz prethodno odobrenje projektanta i nadzornog inženjera.</t>
  </si>
  <si>
    <t>Kod izvođenja radova izvođač je dužan upotrijebiti sve potrebne mjere za zaštitu i sigurnost radnika. Kod davanja ponuda, izvođač mora za svaku stavku troškovnika ukalkulirati sav potreban materijal za osiguranje, podupiranje, izradu radnih skela, osiguranje i regulaciju prometa, razupiranje rovova i sl., u slučaju kad to nije posebno naznačeno pojedinom stavkom troškovnika.</t>
  </si>
  <si>
    <t>1
2
3</t>
  </si>
  <si>
    <t>1
2</t>
  </si>
  <si>
    <t>U jediničnim cijenama ovog troškovnika uključeno je izvršenje svih obaveza iz bilo kojeg dijela ili priloga ovog projekta.</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</si>
  <si>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</si>
  <si>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</si>
  <si>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Tehnička oprema i priprema (uređenje) gradilišta za rad odnosi se na dužnost izvođača da prije početka građevinskih radova dostavi investitoru ili nadzornom organu  plan organizacije gradilišta i tehničke opreme, te operativni (dinamički) plan izvršenja ugovorenih radova.</t>
  </si>
  <si>
    <t>Ako priloženi plan ne odgovara potrebnoj dinamici izvođenja radova i postojećim tehničkim uvjetima, investitor ili nadzorni inženjer imaju pravo zahtijevati izmjenu ili dopunu plana.</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</si>
  <si>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</si>
  <si>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</si>
  <si>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</si>
  <si>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</si>
  <si>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</si>
  <si>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</si>
  <si>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</si>
  <si>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</si>
  <si>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</si>
  <si>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Na svu radnu snagu dodaje se faktor u koji pored ostalog treba uračunati i održavanje gradilišta, postavljanje svih pomičnih objekata na gradilištu kao i demontaža istih.</t>
  </si>
  <si>
    <t>U pogledu izmjera držati se točno uputstava iz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</si>
  <si>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</si>
  <si>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</si>
  <si>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Uređenje gradilišta po završetku radova kao i zemljišta za deponije, prilazne puteve i pomoćne zgrade, uključeno je u jediničnu cijenu i neće se posebno naplaćivati.</t>
  </si>
  <si>
    <t>Prekopi mimo projektom predviđenih neće se priznavati izvođaču. Iskopani materijal koji će se upotrijebiti, deponirati tako da ne smeta gradnji i iskopu rova cjevovoda.</t>
  </si>
  <si>
    <t>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</si>
  <si>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</si>
  <si>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</si>
  <si>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ovlaživanje prije betoniranja kao i premazivanje kalupa. Po završetku betoniranja sva se oplata nakon određenog vremena mora očistiti i sortirati.</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</si>
  <si>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</si>
  <si>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komplet</t>
  </si>
  <si>
    <t>- rezanje asfalta</t>
  </si>
  <si>
    <t>Odredba o normama:
U dokumentaciji su navedena tehnička pravila koja opisuju predmet nabave pomoću hrvatskih odnosno europskih odnosno međunarodnih normi. Ponuditelj treba ponuditi predmet nabave u skladu s normama iz dokumentacije o nabavi ili jednakovrijednim normama. S toga za svaku navedenu normu navedenu pod dotičnom  normizacijskom sustavu dozvoljeno je nuditi jednakovrijednu normu, tehničko odobrenje odnosno uputu iz odgovarajuće hrvatske, europske ili međunarodne nomenklature.</t>
  </si>
  <si>
    <t>U troškovima opreme i uređaja, podrazumijeva se njihova ukupna nabavna cijena (uključivo s carinom i porezima), transportni troškovi, svi potrebni prijenosi, utovari i istovari, uskladištenje, čuvanje, dovoz i odvoz alata potrebnog za montažu opreme, uređaja i instalacije, svi prijenosi po gradilištu, te odvoz preostalog materijala, uključivo i dizanje autodizalicom krupne opreme i puštanje u pogon glavne opreme od strane ovlaštenih servisera.</t>
  </si>
  <si>
    <t>U troškovima materijala, podrazumijeva se nabavna cijena kako primarnog, tako i kompletnog pomoćnog, spojnog i potrošnog materijala za montažu, spajanje i brtvljenje gore specificirane opreme, naljepnice i strelice za označavanje, sve u potrebnoj količini i kvaliteti, uključivo sa svim potrebnim prijenosima, utovarima i istovarima, uskladištenjem i čuvanjem.</t>
  </si>
  <si>
    <t xml:space="preserve">Prilikom ugradnje specificirane opreme i materijala nužno je u cijelosti se pridržavati svih napomena i upozorenja navedenih u tekstualnom i grafičkom dijelu projekta i tehničkoj dokumentaciji proizvođača. Radovi moraju biti izvedeni prema projektu, te izvoditelj ne smije vršiti nikakve promjene ili odstupanja od projekta bez odobrenja stručnog nadzora, investitora i projektanta. Sva eventualna odstupanja od projekta moraju se upisati u građevinski dnevnik od strane nadzornog inženjera i moraju biti usuglašena od strane investitora. Bez odobrenja investitora , izvoditelj ne smije upotrebljavati materijale koji nisu predviđeni projektom. </t>
  </si>
  <si>
    <t>1.1.</t>
  </si>
  <si>
    <t>1.2.</t>
  </si>
  <si>
    <t>1.3.</t>
  </si>
  <si>
    <t>2.1.</t>
  </si>
  <si>
    <t>2.2.</t>
  </si>
  <si>
    <t>2.3.</t>
  </si>
  <si>
    <t>2.4.</t>
  </si>
  <si>
    <t>2.5.</t>
  </si>
  <si>
    <t>2.6.</t>
  </si>
  <si>
    <t>2.7.</t>
  </si>
  <si>
    <t>2.8.</t>
  </si>
  <si>
    <t>2.9.</t>
  </si>
  <si>
    <t>2.10.</t>
  </si>
  <si>
    <t>2.11.</t>
  </si>
  <si>
    <t>2.12.</t>
  </si>
  <si>
    <t>2.13.</t>
  </si>
  <si>
    <t>2.14.</t>
  </si>
  <si>
    <t>DN50</t>
  </si>
  <si>
    <t>Dobava i montaža kuglastog navojnog ventila PN16.</t>
  </si>
  <si>
    <t>DN15</t>
  </si>
  <si>
    <t>DN25</t>
  </si>
  <si>
    <t>Dobava i montaža granskog zapornog i mjernog ventila s mogućnošću predregulacije protoka, s predregulacijom, dva mjerna priključka, spoj na prirubnicu,maks. dif. tlak na ventilu 1,5bar, maks. temp. vode 130°C,. Stavka obvezno uključuje jednokratno podešavanje protoka pomoću originalnog mjernog instrumenta, i izradu zapisnika o postignutim protocima.  PN 16, dimenzija i količina:</t>
  </si>
  <si>
    <t>Dobava i montaža prestrujnog ventila s pred regulacijom (skalom za podešenje) za sustav grijanja, otvara s porastom razlike tlaka na ventilu.</t>
  </si>
  <si>
    <t>*Priključak  (3/4 )“ ravna izvedba.</t>
  </si>
  <si>
    <t>MJERNI ELEMENTI</t>
  </si>
  <si>
    <t>Dobava i montaža živinog staklenog termometra u mjedenom tuljku, kutni sa slavinom NO15 NP16 , mjernog područja 0-130 °C</t>
  </si>
  <si>
    <t xml:space="preserve">Dobava i montaža manometra fi 100 mm radijalnog priključka NO 15 komplet s manometarskom slavinom NO 15 NP 16, mjernog područja 0-6 bara </t>
  </si>
  <si>
    <t>ODZRAČIVANJE SUSTAVA</t>
  </si>
  <si>
    <t>Dobava i montaža odzračne posude, izrađene iz čelične cijevi DN 150, u kompletu s utomatskim odzračnim ventilom NO 20 (R 3/4") PN 16, kao i priključnim Če- cijevima NO 10 dužine cca 2m svaka s kuglastom slavinom NO 15 (R 1/2") PN 16 za ručno odzračivanje. Spojeno na odvodnju. Sve je antikorozivno zaštićeno i završno ličeno lakom. Dimenzija posude 0,5 L.</t>
  </si>
  <si>
    <t>DN40</t>
  </si>
  <si>
    <t>DN32</t>
  </si>
  <si>
    <t>DN20</t>
  </si>
  <si>
    <t>Dobava i montaža parozaporne izolacije cjevovoda.</t>
  </si>
  <si>
    <t>Toplinska izolacija se izvodi paroneprop. pločastom izolacijom, zatvoreno ćelijske strukture sa parnom branom, koeficijent otpora difuziji vodene pare iznosi m≥ 10000, l≤ 0.036 W/mK-</t>
  </si>
  <si>
    <t>Stavkom obuhvatiti i predpripremljene dijelove za izoliranje svih  fazonskih komada, koljena, ogranaka i slično, te specijalno  ljepilo i originalnu samoljepljivu traku za brtvljenje šavova. Sve spojeve pažljivo difuzijski zabrtviti.</t>
  </si>
  <si>
    <t xml:space="preserve">Cijevna izolacija ili ploče debljine prema slijedećem: </t>
  </si>
  <si>
    <t>d= 13 mm cijevi DN 15 do DN 25</t>
  </si>
  <si>
    <t>d= 19 mm cijevi DN 32 do DN 40</t>
  </si>
  <si>
    <t>d= 25 mm cijevi DN 50 do DN 65</t>
  </si>
  <si>
    <t>d= 32 mm cijevi DN 80 do DN 100</t>
  </si>
  <si>
    <t>RADIJATORI</t>
  </si>
  <si>
    <t>Dobava i montaža radijatorske prigušnice 1/2" (za ljestve)</t>
  </si>
  <si>
    <t>Dobava i montaža odzračnog pipca 1/2" (za ljestve)</t>
  </si>
  <si>
    <t>Dobava i montaža pipca za ispust 1/2" (za ljestve)</t>
  </si>
  <si>
    <t xml:space="preserve"> kom </t>
  </si>
  <si>
    <t>Dodatna oprema koja se isporučuje u sklopu ventilokonvektora:</t>
  </si>
  <si>
    <t>* pomoćna tavica za kondenzat</t>
  </si>
  <si>
    <t>Električna snaga: 114 W +/-5%</t>
  </si>
  <si>
    <t>Dimenzije kućišta  DxŠxV:  1280 x 215 x 480 mm +/-5%</t>
  </si>
  <si>
    <t>Masa: 37,84 kg +/-5%</t>
  </si>
  <si>
    <t>Dobava i montaža navojne kuglaste slavine s holenderom za montažu na cijevi ispred ventilokonvektora.</t>
  </si>
  <si>
    <t>R 1/2"</t>
  </si>
  <si>
    <t>R 3/4"</t>
  </si>
  <si>
    <t>Dobava i montaža gibljivog izoliranog crijeva L=0,5m za montanažu na  cijevi ispred ventilokonvektora (spoj slavine sa dvoputnim ventilom na VK jedinici).</t>
  </si>
  <si>
    <t>CIJEVNI RAZVOD MREŽA GRIJANJA I HLAĐENJA</t>
  </si>
  <si>
    <t>m²</t>
  </si>
  <si>
    <t>l</t>
  </si>
  <si>
    <t>VENTILACIJA</t>
  </si>
  <si>
    <t>100-500  s = 0,6 mm</t>
  </si>
  <si>
    <t>501-1000   s = 0,75 mm</t>
  </si>
  <si>
    <t>1001 - 2000  s= 0,95 mm</t>
  </si>
  <si>
    <t>2001 - 2500  s= 1,10 mm</t>
  </si>
  <si>
    <t>Tehničke karakteristike:</t>
  </si>
  <si>
    <t>Ø100</t>
  </si>
  <si>
    <t>Ø200</t>
  </si>
  <si>
    <t>Ø224</t>
  </si>
  <si>
    <t>Ø250</t>
  </si>
  <si>
    <t>Ø280</t>
  </si>
  <si>
    <t>KANALSKI ODSISNI VENTILATOR</t>
  </si>
  <si>
    <t>230V, 50Hz, 1ph</t>
  </si>
  <si>
    <t>DN 100</t>
  </si>
  <si>
    <t>Ø140</t>
  </si>
  <si>
    <t>Ø160</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</si>
  <si>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</si>
  <si>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</si>
  <si>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</si>
  <si>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</si>
  <si>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</si>
  <si>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</si>
  <si>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</si>
  <si>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</si>
  <si>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</si>
  <si>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</si>
  <si>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</si>
  <si>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</si>
  <si>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</si>
  <si>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</si>
  <si>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</si>
  <si>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</si>
  <si>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</si>
  <si>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</si>
  <si>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</si>
  <si>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</si>
  <si>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</si>
  <si>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</si>
  <si>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</si>
  <si>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</si>
  <si>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</si>
  <si>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</si>
  <si>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</si>
  <si>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</si>
  <si>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DIZALA</t>
  </si>
  <si>
    <t>Vozno okno - materijal: armirano-betonska konstrukcija</t>
  </si>
  <si>
    <t>Ovjes: 2:1</t>
  </si>
  <si>
    <t>Instalacija: za suhi prostor</t>
  </si>
  <si>
    <t>Smještaj pogonskog stroja: na vrhu voznog okna u voznom oknu, prilaz s krova kabine iz najviše stanice</t>
  </si>
  <si>
    <t>Protuuteg: čelični okvir ispunjen elementima</t>
  </si>
  <si>
    <t xml:space="preserve">Smještaj: sa strane kabine </t>
  </si>
  <si>
    <t>U jediničnim cijenama za sve stavke troškovnika, ponuda mora sadržavati ukupne troškove materijala i rada, troškove dobave (prijevoz) opreme, troškove sitnog potrošnog materijala potrebnog za spajanje, ovješenje ili puštanje u pogon uređaja i instalacija na projektom predviđenu poziciju, pomagala za rad na visini (skelu, ljestve, platformu i slično) sve prateće građevinske i elektroinstalaterske radove do potpunog dovršenja cjelokupnog posla odnosno do pune funkcionalnosti. Isto tako u cijeni opreme ili materijala uključeno je i potrebno osiguranje gradilišta ukoliko ima potrebe za istim, dnevno čišćenje gradilišta od otpada i slično.
 Jedinična cijena, također, uključuje sva potrebna ispitivanja, kontrole i mjerenja za sve izvedene radove, ugrađene materijale i opremu, u svrhu dokazivanja njihove kvalitete i kompletiranja tehničke dokumentacije potrebne za ishođenje uporabne dozvole, izradu i isporuku pisanih uputa za održavanje i rukovanje postrojenjem, uključivo shema postrojenja za postavu na zid, koje se prilikom primopredaje građevine, uručuje Investitoru odnosno krajnjem korisniku.</t>
  </si>
  <si>
    <t>Ploča za označavanje radova.</t>
  </si>
  <si>
    <t>Informacijska ploča se postavlja na početku provedbe projekta.</t>
  </si>
  <si>
    <t xml:space="preserve">nacionalna norma </t>
  </si>
  <si>
    <t>Kut nagiba pokosa građevne jame (DIN 4124 ili jednakovrijedno):</t>
  </si>
  <si>
    <t>unreinforced masonry, ili jednakovrijedno</t>
  </si>
  <si>
    <t>actions and general requirements for structures, ili jednakovrijedno.</t>
  </si>
  <si>
    <r>
      <t xml:space="preserve">Ugrađeni laminat mora biti izrađen prema normi HRN EN 13229:2016 ili jednakovrijedno, na osnovi pravila koje određuje </t>
    </r>
    <r>
      <rPr>
        <b/>
        <sz val="9"/>
        <rFont val="Arial CE"/>
      </rPr>
      <t>EPLF</t>
    </r>
  </si>
  <si>
    <t xml:space="preserve">maksimalno dozvoljene visine zida prema ONORM B 3415 ili jednakovrijedno. Za visine preko 3,2 m zaračunava se doplata koja uključuje </t>
  </si>
  <si>
    <t xml:space="preserve">atesta ovlaštene institucije, ako razred vatrootpornosti ne proizlazi iz normi: ONORM B 3800 / HRN U.J1.090 / DIN 4102 ili jednakovrijedno. </t>
  </si>
  <si>
    <t>Ponuditelj nije dužan obići gradilište, međutim isto se preporučuje kako bi se ponuditelj upoznao sa stanjem postojećih građevina. Neovisno o tome je li obišao gradiliište, ponuditelj je na temeju dostupnih podataka dužan odrediti način rušenja, vrstu strojeva za rušenje i njihov pristup mjestu rušenja, broj osposobljenih djelatnika, potrebu za angažiranje komunalnih organizacija, odrediti put odvoza šute i ostalih materijala od rušenja, osigurati legalne deponije za sve vrste materijala nastalih od rušenja te se informirati o naknadama za deponiranje.</t>
  </si>
  <si>
    <t>Tehnički propis za građevinske konstrukcije (NN 17/17, 75/2020)</t>
  </si>
  <si>
    <t>imenovano) tijelo jednom polugodišnje prema kriterijima iz Dodatka B HRN EN 206 ili jednakovrijedne (za ispitivanje tlačne čvrstoće betona.</t>
  </si>
  <si>
    <t>propisu o građevnim proizvodima, te drugim važećim normama za to područje ili jednakovrijednima.</t>
  </si>
  <si>
    <t>ugrađivati samo materijali s propisanim toplinskim otporom i toplinskom vrijednosti prema važećim normama ili jednakovrijednima.</t>
  </si>
  <si>
    <t>propisu o građevnim proizvodima, te drugim važećim normama za to područje ili jednakovrijednim.</t>
  </si>
  <si>
    <t>Izvođač u potpunosti odgovara za ispravnost izvršene isporuke i jedini je odgovoran za eventualno loše izvedeni rad i lošu kvalitetu isporučenih materijala, opreme ili proizvoda.</t>
  </si>
  <si>
    <r>
      <t>konstrukcije čije će površine ostati vidljive, potrebno je izvesti u glatkoj</t>
    </r>
    <r>
      <rPr>
        <i/>
        <sz val="9"/>
        <rFont val="Arial CE"/>
      </rPr>
      <t xml:space="preserve">, </t>
    </r>
    <r>
      <rPr>
        <sz val="9"/>
        <rFont val="Arial CE"/>
      </rPr>
      <t>blanjanoj ili profiliranoj građi, a sve prema</t>
    </r>
  </si>
  <si>
    <t>neispravnosti obavijestiti investitora. Ukoliko izvođač krovnog pokrova položi</t>
  </si>
  <si>
    <t xml:space="preserve">traku bitumenske ljepenke da se izbjegnu galvanski procesi s drugim metalima. Hidroizolacijske trake treba s </t>
  </si>
  <si>
    <t>ljepenke radi sprečavanja štetnih kemijskih djelovanja na lim.</t>
  </si>
  <si>
    <t>Završna obrada čeličnih dijelova je ličenje uljanim naličjem. Kod aluminijskih prozora,</t>
  </si>
  <si>
    <t>gradilištu. Željezni dijelovi konstrukcije spajaju se varenjem ili vijčanim spojevima.</t>
  </si>
  <si>
    <t>moraju biti brtvljene ili kitane akrilnim, silikonskim kitom.</t>
  </si>
  <si>
    <t>dijelove tehničke specifikacije, te u slučaju nejasnoća tražiti objašnjenje od projektanta, odnosno iznijeti svoje primjedbe.</t>
  </si>
  <si>
    <t>pri čemu se za svako upućivanje na gore navedeno uzima da je popračeno izrazom »ili jednakovrijedno«</t>
  </si>
  <si>
    <t>Preporučuje se da spajala: vijci i trnovi imaju klasu čvrstoće 8.8. ili jednakovrijedno.</t>
  </si>
  <si>
    <t>K1 ili jednakovrijedno</t>
  </si>
  <si>
    <t xml:space="preserve">Stupanj K1 ili jednakovrijedno zadovoljava zahtjeve prema površinama gipskartonskih sustava bez posebnih opisa. Primjena se </t>
  </si>
  <si>
    <t>K2 ili jednakovrijedno</t>
  </si>
  <si>
    <t xml:space="preserve">Stupanj kvalitete K2 ili jednakovrijedno predstavlja uobičajenu vrstu obrade površine kod koje se obrađuje samo površina na </t>
  </si>
  <si>
    <t>K3 ili jednakovrijedno</t>
  </si>
  <si>
    <t xml:space="preserve">Stupanj kvalitete K3 ili jednakovrijedno je u troškovnicima završnih radova posebno opisan postupak završne obrade zidnih ili </t>
  </si>
  <si>
    <t xml:space="preserve">K4 ili jednakovrijedno </t>
  </si>
  <si>
    <t xml:space="preserve">Stupanj kvalitete K4 ili jednakovrijedno podrazumijeva izradu izuzetno glatke i ravne površine koja zadovoljava i najviše zahtjeve. </t>
  </si>
  <si>
    <t>Obrada površina sukladno HRN EN 13963 ili jednakovrijedno:</t>
  </si>
  <si>
    <t>Epoksi podovi:</t>
  </si>
  <si>
    <t xml:space="preserve">Epoksi podovi sadrže epoksi smolu bez otapala, učvršćivač te obojeni i prirodni pijesak. Služi za zaštitu </t>
  </si>
  <si>
    <r>
      <t>Europsko udruženje proizvođača laminatnih podova</t>
    </r>
    <r>
      <rPr>
        <sz val="9"/>
        <rFont val="Arial CE"/>
      </rPr>
      <t xml:space="preserve"> (European Producers of Laminate Flooring) ili jednakovrijedno.</t>
    </r>
  </si>
  <si>
    <t>Klase kvalitete parketa sukladno EN 13489:2017 ili jednakovrijedno:</t>
  </si>
  <si>
    <r>
      <t xml:space="preserve">E klasa (extra)o: </t>
    </r>
    <r>
      <rPr>
        <sz val="9"/>
        <rFont val="Arial CE"/>
      </rPr>
      <t xml:space="preserve"> daščice ravnog goda (žice), ujednačene boje, bez grešaka (mušica, bjelika, kvržica), dopušten</t>
    </r>
  </si>
  <si>
    <t>iz ekstrudiranog polistirena XPS ili jednakovrijedno, koji ne upija vodu. Nanošenje ljepila na ploču izvodi se po sistemu 'rubno - točkasto'.</t>
  </si>
  <si>
    <r>
      <t>ETICS</t>
    </r>
    <r>
      <rPr>
        <sz val="9"/>
        <rFont val="Arial CE"/>
      </rPr>
      <t xml:space="preserve"> pročelja na bazi ekspandiranog polistirena EPS-F ili jednakovrijedno izvode se lijepljenjem ploča na površinu pročelnog zida</t>
    </r>
  </si>
  <si>
    <t>pokrov na neispravnu krovnu konstrukciju troškovi popravka navedenog idu na teret izvođača.</t>
  </si>
  <si>
    <t xml:space="preserve">Opći tehnički uvjeti za radove na cestama (knjiga III. - kolnička konstrukcija), dostupni na https://hrvatske-ceste.hr/hr/stranice/tehnicka-dokumentacija/dokumenti/44-opci-tehnicki-uvjeti-za-radove-na-cestama  </t>
  </si>
  <si>
    <t>ili jednakovrijedno ili pomoću posebnih sidrenih vijaka.</t>
  </si>
  <si>
    <t xml:space="preserve">Ugradnja raznih metalnih predmeta u gotovo ziđe od betona ili opeke izvodi se pomoću cementnog morta M-10 </t>
  </si>
  <si>
    <t>U betonsku konstrukciju smije se ugrađivati cement specificiran kao glavni tip CEM I i CEM II sukladno HRN EN 197-1</t>
  </si>
  <si>
    <t xml:space="preserve"> CEM III, CEM IV i CEM V ili jednakovrijedno, ako se projektom dokaže da je uporabiv za tu betonsku konstrukciju. Za betonske</t>
  </si>
  <si>
    <t xml:space="preserve">ili jednakovrijedno ako imaju zadovoljavajuću tlačnu čvrstoću, također se smije ugrađivati i cement specificiran kao glavni tip </t>
  </si>
  <si>
    <t>glavnog tipa CEM IV I CEM V ili jednakovrijedno ako je konstrukcija izložena agresivnim sredinama.</t>
  </si>
  <si>
    <t xml:space="preserve">konstrukcije kod kojih postoji opasnost od korozije armature ne smiju se ugrađivati cementi vrste CEM III/C ili jednakovrijedno, te </t>
  </si>
  <si>
    <r>
      <t xml:space="preserve">Kada se rabi građa bolje kakvoće od </t>
    </r>
    <r>
      <rPr>
        <b/>
        <sz val="9"/>
        <rFont val="Arial CE"/>
      </rPr>
      <t xml:space="preserve">IV </t>
    </r>
    <r>
      <rPr>
        <sz val="9"/>
        <rFont val="Arial CE"/>
      </rPr>
      <t>klase ili jednakovrijedno, višestrukost uporabe može se povećati za cca 25%.</t>
    </r>
  </si>
  <si>
    <t>Pravilnik o zaštiti na radu na privremenim gradilištima (NN 048/2018)</t>
  </si>
  <si>
    <t>vratiju i stijena površinska obrada se izvodi eloksiranjem ili plastificiranjem u boji naznačenoj u pojedinoj stavci troškovnika.</t>
  </si>
  <si>
    <r>
      <t>Zakon o održivom gospodarenju otpadom (NN 94/13, 73/17,</t>
    </r>
    <r>
      <rPr>
        <i/>
        <sz val="9"/>
        <rFont val="Arial"/>
        <family val="2"/>
      </rPr>
      <t xml:space="preserve"> 14/19, 98/19),</t>
    </r>
  </si>
  <si>
    <r>
      <t xml:space="preserve">48/14, 107/14, 139/14, </t>
    </r>
    <r>
      <rPr>
        <i/>
        <sz val="9"/>
        <rFont val="Arial"/>
        <family val="2"/>
      </rPr>
      <t>11/2019, 07/2020)</t>
    </r>
  </si>
  <si>
    <t>građenja (POG) i zahtjevima nadzornog inženjera.</t>
  </si>
  <si>
    <r>
      <t>Tehnički propis za građevinske konstrukcije (NN 17/17, 75/2020</t>
    </r>
    <r>
      <rPr>
        <i/>
        <sz val="9"/>
        <rFont val="Arial CE"/>
      </rPr>
      <t>)</t>
    </r>
  </si>
  <si>
    <t>Elementi za skele i oplate moraju zadovoljavati mjerodavne hrvatske i europske norme za to područje 
ili jednakovrijedne norme..</t>
  </si>
  <si>
    <t>i to kao karakteristična vrijednost 95%-tne vjerojatnosti s kriterijima potvrđivanja sukladnosti prema HRN EN 206 ili jednakovrijedno.</t>
  </si>
  <si>
    <t>hrvatskim propisima i normama za to područje ili jednakovrijedno.</t>
  </si>
  <si>
    <t>Zakon o zaštiti na radu (NN 71/14, 118/14, 154/14, 94/18, 96/18)</t>
  </si>
  <si>
    <r>
      <rPr>
        <b/>
        <sz val="9"/>
        <rFont val="Arial ce"/>
        <charset val="238"/>
      </rPr>
      <t>Asfalt beton AC 22 base, 50/70, AG6, M2-E (ili jednakovrijedno)</t>
    </r>
    <r>
      <rPr>
        <sz val="10"/>
        <rFont val="Arial"/>
        <family val="2"/>
      </rPr>
      <t xml:space="preserve"> je bitumenizirani nosivi sloj izveden od asfaltne mješavine </t>
    </r>
  </si>
  <si>
    <r>
      <rPr>
        <b/>
        <sz val="9"/>
        <rFont val="Arial ce"/>
        <charset val="238"/>
      </rPr>
      <t>Asfalt beton AC 16 base, 50/70, AG6, M2-E (ili jednakovrijedno)</t>
    </r>
    <r>
      <rPr>
        <sz val="10"/>
        <rFont val="Arial"/>
        <family val="2"/>
      </rPr>
      <t xml:space="preserve"> je bitumenizirani nosivi sloj izveden od asfaltne mješavine </t>
    </r>
  </si>
  <si>
    <r>
      <rPr>
        <b/>
        <sz val="9"/>
        <rFont val="Arial ce"/>
        <charset val="238"/>
      </rPr>
      <t>Asfalt beton AC 11 surf, 50/70, AG4, M4-E (ili jednakovrijedno)</t>
    </r>
    <r>
      <rPr>
        <sz val="10"/>
        <rFont val="Arial"/>
        <family val="2"/>
      </rPr>
      <t xml:space="preserve"> je bitumenizirani nosivi sloj izveden od asfaltne mješavine </t>
    </r>
  </si>
  <si>
    <r>
      <rPr>
        <b/>
        <sz val="9"/>
        <rFont val="Arial CE"/>
      </rPr>
      <t>Asfalt beton AC 8 surf, 50/70, AG4, M4-E (ili jednakovrijedno)</t>
    </r>
    <r>
      <rPr>
        <b/>
        <sz val="10"/>
        <rFont val="Arial"/>
        <family val="2"/>
      </rPr>
      <t xml:space="preserve"> </t>
    </r>
    <r>
      <rPr>
        <sz val="10"/>
        <rFont val="Arial"/>
        <family val="2"/>
      </rPr>
      <t xml:space="preserve">je bitumenizirani nosivi sloj izveden od asfaltne mješavine </t>
    </r>
  </si>
  <si>
    <t>Tehnički propis za građevinske konstrukcije (NN 17/17, 75/32020)</t>
  </si>
  <si>
    <t>propisu o građevnim proizvodima, te drugim važećim normama za to područje ili jednakovrijedima.</t>
  </si>
  <si>
    <t>Tehnički propis za građevinske konstrukcije (NN 17/17, 25/2020)</t>
  </si>
  <si>
    <t>Klase kvalitete laminata:</t>
  </si>
  <si>
    <r>
      <t>posebno zaračunava izrada slijepog otvora. Postavljanje dovratnika i izrada obloge s</t>
    </r>
    <r>
      <rPr>
        <b/>
        <u/>
        <sz val="9"/>
        <rFont val="Arial ce"/>
        <charset val="238"/>
      </rPr>
      <t xml:space="preserve"> gips kartonskim</t>
    </r>
    <r>
      <rPr>
        <sz val="9"/>
        <rFont val="Arial CE"/>
      </rPr>
      <t xml:space="preserve"> pločama posebno se</t>
    </r>
  </si>
  <si>
    <r>
      <t>konstrukcija</t>
    </r>
    <r>
      <rPr>
        <sz val="9"/>
        <rFont val="Arial"/>
        <family val="2"/>
      </rPr>
      <t xml:space="preserve"> (Sl.l. SFRJ 29/1970).</t>
    </r>
  </si>
  <si>
    <t>atestom izdanim od ovlaštene organizacije. Klasa izvođenja čelične konstrukcije EXC2 ili jednakovrijedno.</t>
  </si>
  <si>
    <t>Kod kalkuliranja cijena za pojedine radove izvođač mora uzeti u obzir sve faze radova, sve potrebne elemente i radnje koji čine tehnološku cjelinu izvedbe.</t>
  </si>
  <si>
    <t>Betone i mortove treba miješati u razredima tlačne čvrstoće, prema propisima HRN ili jednakovrijednima za beton, odnosno za mortove kako je to dano u stavci troškovnika ili jednakovrijedno. Sav beton u principu potrebno je strojno miješati. Ručno miješanje dozvoljeno je samo za vrlo male količine nekonstruktivnih dijelova na građevini.</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</si>
  <si>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s tim da nema pravo na bilo kakvu odštetu ili promjenu jedinične cijene u troškovniku (osim ako ima pravo na navedeno sukladno pozitivnim zakonskim propisima). </t>
  </si>
  <si>
    <t>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 Eventualne opravdana odstupanja od troškovnika dužan je nadzorni inženjer investitora unijeti u građevinski dnevnik.</t>
  </si>
  <si>
    <t>Sve moguće nejasnoće u opisu stavki troškovnika, izvođač je obvezan riješiti prije početka radova s nadzornim inženjerom, projektantom, investitorom ili njegovim opunomoćenim predstavnikom. Naknadno pozivanje na nejasnoće u troškovniku neće biti priznato i neće biti uvaženo kao razlog za promjenu cijena ili rokova, ili bilo kojeg ustupke u uvjetima. Bez pismene suglasnosti projektanta, izvođač nema pravo na odstupanje od projekta.</t>
  </si>
  <si>
    <t>Izvođač je obvezan po potpisu ugovora prije početka radova proučiti svu tehničku dokumentaciju, pregledati gradilište, informirati se o svim izvorištima materijala, mogućnostima organizacije gradilišta, korištenja privremenih objekata i priključaka vode i električne energije, te zatražiti objašnjenja u vezi nejasnih stavki, pregledati trasu građevine, prikupiti potrebne podatke o uvjetima pod kojima će se građevina graditi</t>
  </si>
  <si>
    <t>Kod svih radova izvođač je dužan držati se Općih Uvjeta Troškovnika (OUT), važećih zakona i propisa iz pojedine grupe radova, tehničkih uputa pojedinih proizvođača, koji moraju biti u skladu sa HRN i EU ili jednakovrijednim normama.</t>
  </si>
  <si>
    <t>Izvedba, kontrola kakvoće i obračun prema OTU 1-03.3. Ukoliko OTU-2001. svojom uputom propisuju korištenje, odnosno postupanje sukladno određenoj normi, naručitelj će prihvatiti jednakovrijednu zamjenjujuću normu ili propis, kako je opisano i u sadržaju OTU.</t>
  </si>
  <si>
    <t>Izvedba, kontrola kakvoće i obračun prema OTU 1-02.4, 1-02.5 i 1-02.6.Ukoliko OTU-2001. svojom uputom propisuju korištenje, odnosno postupanje sukladno određenoj normi, naručitelj će prihvatiti jednakovrijednu zamjenjujuću normu ili propis, kako je opisano i u sadržaju OTU.</t>
  </si>
  <si>
    <t>Hrvatskih normi (HRN), europskih ili međunarodnih normi ili jednakovrijednih (kako je specificirano u pojedinim stavkama Troškovnika),</t>
  </si>
  <si>
    <t>21 ili jednakovrij.</t>
  </si>
  <si>
    <t>22 ili jednakovrij.</t>
  </si>
  <si>
    <t>23 ili jednakovrij.</t>
  </si>
  <si>
    <t>31 ili jednakovrij.</t>
  </si>
  <si>
    <t>32 ili jednakovrij.</t>
  </si>
  <si>
    <t>33 ili jednakovrij.</t>
  </si>
  <si>
    <r>
      <rPr>
        <sz val="9"/>
        <rFont val="Arial"/>
        <family val="2"/>
      </rPr>
      <t xml:space="preserve">Nacrti, tehnički opis, </t>
    </r>
    <r>
      <rPr>
        <b/>
        <sz val="9"/>
        <rFont val="Arial"/>
        <family val="2"/>
      </rPr>
      <t>knjiga specifikacija</t>
    </r>
    <r>
      <rPr>
        <sz val="9"/>
        <rFont val="Arial"/>
        <family val="2"/>
      </rPr>
      <t xml:space="preserve"> i troškovnik čine tehničku specifikaciju. Izvođač je dužan proučiti sve navedene</t>
    </r>
  </si>
  <si>
    <r>
      <t>potrebi na uvid ovlaštenim inspekcijskim službama.</t>
    </r>
    <r>
      <rPr>
        <strike/>
        <sz val="9"/>
        <color rgb="FFFF0000"/>
        <rFont val="Arial ce"/>
        <charset val="238"/>
      </rPr>
      <t xml:space="preserve"> </t>
    </r>
  </si>
  <si>
    <r>
      <t>Izvođač je dužan u okviru ugovorene cijene, ugraditi propisani adekvatan i prema Hrvatskim normama ili jednakovrijednima</t>
    </r>
    <r>
      <rPr>
        <sz val="9"/>
        <rFont val="Arial CE"/>
      </rPr>
      <t xml:space="preserve"> atestiran </t>
    </r>
  </si>
  <si>
    <r>
      <t xml:space="preserve">pravilima dobrog zanata. Po potpisu ugovora, Izvođač radova mora u skladu sa Zakonom o gradnji mora imati </t>
    </r>
    <r>
      <rPr>
        <b/>
        <sz val="9"/>
        <rFont val="Arial CE"/>
      </rPr>
      <t xml:space="preserve">Glavnog inženjera gradilišta </t>
    </r>
    <r>
      <rPr>
        <sz val="9"/>
        <rFont val="Arial CE"/>
      </rPr>
      <t>kvalificiranog za dotične vrste poslova i koji će stalno boraviti na gradilištu.</t>
    </r>
  </si>
  <si>
    <t>Stavka uključuje:</t>
  </si>
  <si>
    <t>sve potrebne zaštitne ograde,skele i radne platforme za izvedbu radova u sukladnosti sa propisima zaštite na radu.</t>
  </si>
  <si>
    <t>Uklanjanje građevine.</t>
  </si>
  <si>
    <t xml:space="preserve">Čišćenje i raščišćavanje terena na površini izgradnje, a prije početka radova. </t>
  </si>
  <si>
    <t>Stavka uključuje;</t>
  </si>
  <si>
    <t xml:space="preserve">. sječenje šiblja i grmlja, sječenje stabala, čupanje ili vađenje korijenja, čišćenje smeća, kao i ostale nespecificirane radove potrebne za raščišćavanje parcele. </t>
  </si>
  <si>
    <t>- utovar, odvoz, istovar i planiranje na deponiji uključujući sve troškove deponije.</t>
  </si>
  <si>
    <t>Obračun po m2 raščišćene površine.</t>
  </si>
  <si>
    <t>Strojno skidanje površinskog sloja humusa.</t>
  </si>
  <si>
    <t>Obračun po m3 u sraslom stanju.</t>
  </si>
  <si>
    <t>Strojni iskop građevne jame za ukopane dijelove objekta.</t>
  </si>
  <si>
    <t>- čišćenje vozila i strojeva za iskop prilikom izlaska na prometnicu te održavanje čistoće prometnice.</t>
  </si>
  <si>
    <t>- izvedba svih mjera zaštita na radu kao i zaštite pokosa od isušivanja i obrušavanja te pravila struke prilikom iskopa za određene dubine iskopa.</t>
  </si>
  <si>
    <t>Odvoz na gradilišnu deponiju.</t>
  </si>
  <si>
    <t>Iskopani materijal koji se deponira na gradilišnoj deponiji te se upotrebljava za kasnije zatrpavanje objekta u slojevima.</t>
  </si>
  <si>
    <t>- transport od mjesta iskopa do gradilišne deponije.</t>
  </si>
  <si>
    <t>- planiranje materijala ne gradilišnoj deponiji.</t>
  </si>
  <si>
    <t>- čišćenje vozila i strojeva za iskop prilikom izlaska na prometnicu te održavanje čistoće prometnice (vanjske i gradilišne prometnice).</t>
  </si>
  <si>
    <t>Pregled temeljnog tla.</t>
  </si>
  <si>
    <t>Tijekom iskopa i pripreme temeljnog tla te izvedbe temeljne konstrukcije potrebno je provesti kontrolu svojstava temeljnog tla od strane ovlaštenog geomehaničara. Ovlašteni geomehaničar treba usporediti zatečeno stanje temeljnog tla s ulaznim parametrima u statičkom proračunu i rezultate usporedbe evidentirati upisom u građevinski dnevnik. Ukoliko parametri bitno odstupaju od pretpostavljenih u proračunu potrebno je obavijestiti projektanta konstrukcije te je potrebno proračun temeljne konstrukcije ponoviti s novim ulaznim parametrima.</t>
  </si>
  <si>
    <t>- pregled temeljnog tla od strane projektanta konstrukcije ili ovlaštenog geomehaničara.</t>
  </si>
  <si>
    <t>- izrada izvještaja od strane projektanta konstrukcije ili ovlaštenog geomehaničara o usklađenosti s parametrima tla koji su korišteni u proračunu konstrukcije.</t>
  </si>
  <si>
    <t>Planiranje dna iskopa građevinske jame.</t>
  </si>
  <si>
    <t>- planiranje dna iskopa s točnošću +/- 3,0 cm.</t>
  </si>
  <si>
    <t>- odsijecanje i prebacivanje viška iskopa.</t>
  </si>
  <si>
    <t>- utovar u vozila i odvoz viška materijala nakon izvedenog planiranja.</t>
  </si>
  <si>
    <t>Postava geotekstila na zbijeno podtlo građevinske jame.</t>
  </si>
  <si>
    <t xml:space="preserve">Dobava i postava getekstila 300 g/m2 na pripremljenu podlogu dna građevinske jame. </t>
  </si>
  <si>
    <t xml:space="preserve">- dobava i postava geotekstila 300 g/m2 sa 10 cm preklopa između dviju rola. </t>
  </si>
  <si>
    <t>Obračun po m2 postavljenog geotekstila ne računajući dodatno preklope.</t>
  </si>
  <si>
    <t>- vlaženje i strojno zbijanje do potrebne zbijenosti.</t>
  </si>
  <si>
    <t>Obračun po m3 u nabijenom stanju.</t>
  </si>
  <si>
    <t>Zatrpavanje oko temeljnih konstrukcija.</t>
  </si>
  <si>
    <t>Zatrpavanje oko temeljnih konstrukcija se izvodi sa materijalom iz iskopa do kote uređenog terena. Izvesti u slojevima od  30 cm, s eventualnim vlaženjem i strojnim zbijanjem do potrebne zbijenosti.</t>
  </si>
  <si>
    <t>- utovar, dovoz, istovar i nasipavanje materijalom iz iskopa sa gradilišne deponije udaljenosti do 300 m. Nasipavanje se izvodi u slojevima od 30 cm uz nabijanje svakog sloja do potrebne zbijenosti.</t>
  </si>
  <si>
    <t xml:space="preserve">Obračun po m3 stvarno izvedenih radova u zbijenom stanju. </t>
  </si>
  <si>
    <t>Odvoz na gradsku deponiju.</t>
  </si>
  <si>
    <t>- utovar u vozilo.</t>
  </si>
  <si>
    <t>- transport do gradske deponije i istovar na predviđeno mjesto za deponiranje te planiranje na deponiji.</t>
  </si>
  <si>
    <t>- sve troškove deponije.</t>
  </si>
  <si>
    <t xml:space="preserve">Planiranje viška iskopa na parceli koje se izvodi umjesto odvoza viška materijala iz iskopa na gradsku deponiju. </t>
  </si>
  <si>
    <t xml:space="preserve"> - utovar s gradilišne deponije, dovoz, istovar viška materijala iz iskopa (predviđenog za transport na gradsku deponiju) te razastiranje i planiranje na parceli po nalogu Investitora.</t>
  </si>
  <si>
    <t xml:space="preserve"> - planiranje s točnošću +/- 3,0 cm.</t>
  </si>
  <si>
    <t>Obračun betona po m3.</t>
  </si>
  <si>
    <t>Obračun oplate po m2 sa odbitkom otvora.</t>
  </si>
  <si>
    <t>rubna oplata</t>
  </si>
  <si>
    <t>bočnu oplatu i oplatu prekida betoniranja.</t>
  </si>
  <si>
    <t>denivelacije uslijed različitih debljina ploča.</t>
  </si>
  <si>
    <t>zaglađivanje gornje površine mehaničkim sredstvima - roto zaglađivačima a prema zahtjevu ravnine predviđene hidroizolacije.</t>
  </si>
  <si>
    <t>prekide betonaže sa tipskim elementima za spriječavanje prodora vode.</t>
  </si>
  <si>
    <t>dilatacijske profile za spriječavanje prodora vode kroz dilatacije.</t>
  </si>
  <si>
    <t>brtveće sprave za prodore raznih instalacionih cijevi kroz temeljnu ploču.</t>
  </si>
  <si>
    <t xml:space="preserve"> - izvedbu kutija za otvore, prodora i niša u zidovima različitih dimenzija.</t>
  </si>
  <si>
    <t xml:space="preserve">oplata </t>
  </si>
  <si>
    <t>prizemlje</t>
  </si>
  <si>
    <t>1. kat</t>
  </si>
  <si>
    <t>2. kat</t>
  </si>
  <si>
    <t>Obračun oplate po m2 sa svake strane s odbitkom otvora.</t>
  </si>
  <si>
    <t>oplata</t>
  </si>
  <si>
    <t>sav potreban horizontalni i vertikalni transport.</t>
  </si>
  <si>
    <t>sve potrebne skele i radne platforme te zaštitne ograde za izvedbu radova u sukladnosti sa propisima zaštite na radu.</t>
  </si>
  <si>
    <t>izvedbu konstruktivnih reški sa dilatacijskim profilima i pokrovnim profilima po odabiru projektanta.</t>
  </si>
  <si>
    <t>3. kat</t>
  </si>
  <si>
    <t>izvedbu kutija za otvore, prodora i niša u zidovima različitih dimenzija.</t>
  </si>
  <si>
    <t>spužvaste profile za sprečavanje curenja betona ispod oplate prilikom betoniranja.</t>
  </si>
  <si>
    <t>dobavu, transport i ugradnju betona C 25/30 XC2 u temeljnu ploču debljine 25, 20-40 i 60 cm.</t>
  </si>
  <si>
    <t>- izvedbu kutija za otvore i niše.</t>
  </si>
  <si>
    <t>- izvedbu radnih reški.</t>
  </si>
  <si>
    <t>- izvedbu konstruktivnih reški sa dilatacijskim profilima i pokrovnim odnosno prelaznim profilima po odabiru projektanta.</t>
  </si>
  <si>
    <t>- spužvaste profile za sprečavanje curenja betona ispod oplate prilikom betoniranja.</t>
  </si>
  <si>
    <t>- zaglađivanje gornje površine ab ploče mehaničkim sredstvima - roto zaglađivačima a prema zahtjevu ravnine predviđene završne obloge.</t>
  </si>
  <si>
    <t>NAPOMENA: Obavezno pratiti projekt tehnologije izvođenja - podupiranje!</t>
  </si>
  <si>
    <t>Obračun oplate po m2 ploče sa odbitkom otvora.</t>
  </si>
  <si>
    <t>dobavu, transport i ugradnju betona C 25/30, XC1 (XC3) u zidove debljine 20,0 cm.</t>
  </si>
  <si>
    <t>oplatu ploče visine podupiranja do 4,0 m, bočnu oplatu i oplatu prekida betoniranja.</t>
  </si>
  <si>
    <t>izvedbu prodora kroz ploču različitih dimenzija.</t>
  </si>
  <si>
    <t>izvedbu kutija za otvore i niše.</t>
  </si>
  <si>
    <t>sva otežanja i potrebna prilagođenja rubne oplate odgovarajuće visine kod denivelacija visine prema pločama manje debljine.</t>
  </si>
  <si>
    <t>izvedbu radnih reški.</t>
  </si>
  <si>
    <t>izvedbu konstruktivnih reški sa dilatacijskim profilima i pokrovnim odnosno prelaznim profilima po odabiru projektanta.</t>
  </si>
  <si>
    <t>zaglađivanje gornje površine ab ploče mehaničkim sredstvima - roto zaglađivačima a prema zahtjevu ravnine predviđene završne obloge.</t>
  </si>
  <si>
    <t>bočna oplata</t>
  </si>
  <si>
    <t>oplatu ploče visine podupiranja do 5,0 m, bočnu oplatu i oplatu prekida betoniranja.</t>
  </si>
  <si>
    <t>- oplatu stubišta visine podupiranja do 5,00 m, bočnu oplatu i oplatu prekida betoniranja.</t>
  </si>
  <si>
    <t>- izvedbu prodora kroz ploču podesta različitih dimenzija.</t>
  </si>
  <si>
    <t>- ugradnju sidrenih elemenata ograda</t>
  </si>
  <si>
    <t>- dobava i postava elemenata zaštite od prenošenja zvuka na stubišne zidove i podeste.</t>
  </si>
  <si>
    <t>glatku sistemsku oplatu greda različitih presjekla visine podupiranja do 3,0 m.</t>
  </si>
  <si>
    <t>izvedbu radnih reški</t>
  </si>
  <si>
    <t>dobavu, transport i ugradnju betona C 25/30 XC3 u stubišne krakove i podeste.</t>
  </si>
  <si>
    <t>Obračun oplate po m2.</t>
  </si>
  <si>
    <t xml:space="preserve">izvedba pripreme podloge prema uputama proizvođača i tehničkom listu. </t>
  </si>
  <si>
    <t>oplatu prekida estriha te oplatu za izvedbu padova.</t>
  </si>
  <si>
    <t xml:space="preserve">izvedba završne podne obloge nije predmet nuđenja ove stavke. </t>
  </si>
  <si>
    <t>izvedbu radnih reški dubine do 1/3 debljine podloge.</t>
  </si>
  <si>
    <t>izvedbu prodora kroz estrih različitih dimenzija.</t>
  </si>
  <si>
    <t>sva otežanja i potrebna prilagođenja rubne oplate odgovarajuće visine kod denivelacija visine prema podovima manje debljine i ugradbenim elementima.</t>
  </si>
  <si>
    <t>zapunjavanje radnih reški trajno elastičnim kitom u boji po odabiru projektanta.</t>
  </si>
  <si>
    <t xml:space="preserve">izvedba zaštite svježe ugrađenog materijala sredstvom za zaštitu svježeg betona (curing). </t>
  </si>
  <si>
    <t>dobava, transport i ugradnja lagane MAR Q armaturne mreže odnosno umjetnih vlakana. Preklopi mreže su uključeni u cijenu i ne obračunavaju se posebno.</t>
  </si>
  <si>
    <t>na prijelazima između prostorija izvesti dilatacionu fugu, a također na površinama većim od 20 m2 izvesti dilatacione reške.</t>
  </si>
  <si>
    <t>dobavu i postavu traka elastificiranog ekspandiranog polistirena deb. 1,0 cm u visini estriha.</t>
  </si>
  <si>
    <t>Obračun po m2 obložene površine.</t>
  </si>
  <si>
    <t xml:space="preserve"> - sav potreban horizontalni i vertikalni transport.</t>
  </si>
  <si>
    <t>- sve potrebne skele i radne platforme za izvedbu radova u sukladnosti sa propisima zaštite na radu.</t>
  </si>
  <si>
    <t>Sloj za prigušenje topota - pod stambenih prostora etaža.</t>
  </si>
  <si>
    <t>dobava i postava obostrano ljepljive trake za međusobno spajanje Pe folije, u svemu prema tehničkom listu i uputstvu proizvođača.</t>
  </si>
  <si>
    <t>Dobava i postava Pe folije d = 0,02 cm u slojevima poda. Spojevi se međusobno lijepe obostrano ljepljivom trakom u skladu s propisanom tehnologijom od strane proizvođača. Cijenom uključiti i vertikalno podizanje polietilenske folije na zidove odnosno temelje, u svemu prema detalju.</t>
  </si>
  <si>
    <t>dobavu i postavu polietilenske folije d = 0,02 cm. Preklopi se ne obračunavaju posebno. U cijeni uključeno dizanje Pe folije uz parapetne zidove kao i detalj prelaza iz horizontale u vertikalu.</t>
  </si>
  <si>
    <t>dobava i postava bitumenske trake s uloškom Al folije folije d = 0,03 cm. Preklopi se ne obračunavaju posebno.</t>
  </si>
  <si>
    <t>dobavu i postavu hladnog bitumenskog premaza crne boje na bazi otapala - temeljni premaz.</t>
  </si>
  <si>
    <t>dobavu i postavu tipskih elemenata za obradu vanjskih i unutarnjih kuteva, obradu prodora raznih vrsta i promjera cijevi i svega potrebnog za punu funkcionalnost.</t>
  </si>
  <si>
    <t>dobavu i postavu polimerbitumenske trake za zavarivanje u dva sloja. Preklopi se ne obračunavaju posebno. U cijeni uključeno dizanje hidroizolacijske trake uz parapetne zidove kao i detalj prelaza iz horizontale u vertikalu. U svemu prema uputstvu proizvođača i tehničkom listu.</t>
  </si>
  <si>
    <t>dobavu i postava svog pričvrsnog, spojnog i pomoćnog pribora te tipskih detalja a u svemu prema tehničkom listu i uputstvu proizvođača.</t>
  </si>
  <si>
    <t>dobavu i postavu polimerbitumenske trake za zavarivanje u dva sloja. Preklopi se ne obračunavaju posebno. U svemu prema uputstvu proizvođača i tehničkom listu.</t>
  </si>
  <si>
    <t>Dobava i postava hidroizolacijete terasa i loggia koja se izvodi od krovne sintetske UV stabilne hidroizolacijske trake TPO/FPO d ≥ 1,5 mm (1000 kg/m³), slobodno položene bez mehaničkog učvršćenja folije za podlogu. Spojevi se obrađuju u skladu s propisanom tehnologijom od strane proizvođača membrane. Vanjski i unutarnji kutovi se trebaju dodatno ojačati sa gotovim tipskim elementima.</t>
  </si>
  <si>
    <t>dobavu i postavu krovne sintetske UV stabilne hidroizolacijske trake TPO/FPO d ≥ 1,5 mm (1000 kg/m³), slobodno položene na podlogu  bez mehaničkog učvršćenja. Preklopi se ne obračunavaju posebno. U cijeni uključeno dizanje hidroizolacijske trake uz zidove terasa i loggia kao i detalj prelaza iz horizontale u vertikalu.</t>
  </si>
  <si>
    <t>dobavu i postavu svog pričvrsnog, spojnog i pomoćnog pribora u svemu prema tehničkom listu i uputstvu proizvođača.</t>
  </si>
  <si>
    <t>Dobava i postava hidroizolacije kosog krova objekta koja se izvodi od krovne sintetske UV stabilne hidroizolacijske trake TPO/FPO d ≥ 1,5 mm (1000 kg/m³), slobodno položene bez mehaničkog učvršćenja folije za podlogu. Spojevi se obrađuju u skladu s propisanom tehnologijom od strane proizvođača membrane. Vanjski i unutarnji kutovi se trebaju dodatno ojačati sa gotovim tipskim elementima.</t>
  </si>
  <si>
    <t xml:space="preserve">Dobava i postava parne brane kosog krova objekta koja se izvodi od bitumenske trake s uloškom Al folije d = 0,3 cm.  </t>
  </si>
  <si>
    <t>Dobava i postava hidroizolacije neprohodnog krova spojnog hodnika koja se izvodi od krovne sintetske UV stabilne hidroizolacijske trake PVC-P d ≥ 1,5 mm, mehanički učvršćene za podlogu. Spojevi se obrađuju u skladu s propisanom tehnologijom od strane proizvođača membrane. Vanjski i unutarnji kutovi se trebaju dodatno ojačati sa gotovim tipskim elementima.</t>
  </si>
  <si>
    <t>dobavu i postavu krovne sintetske UV stabilne hidroizolacijske trake PVC-P d ≥ 1,5 mm kg/m³),  mehanički učvršćene za podlogu. Preklopi se ne obračunavaju posebno. U cijeni uključeno dizanje hidroizolacijske trake uz zidove terasa i loggia kao i detalj prelaza iz horizontale u vertikalu.</t>
  </si>
  <si>
    <t>Hidroizolacija terase na tlu s polimercementnim premazom. Oznaka sloja T1-S.</t>
  </si>
  <si>
    <t>Dobava materijala i izrada hidroizolacije poda terase na tlu sa  dvokomponentnim visoko elastičnim cementnim mortom s dodatkom sintetičkih polimera. Mort se nanosi u dva sloja ukupne debljine 2 mm, između dva namaza, u svježi mort utisne se staklena mrežica za armiranje, a na spoju zida i poda sloj se dodatno ojačava gumiranom poliesterskom trakom, sve prema uputama proizvođača.</t>
  </si>
  <si>
    <t>dobavu i postavu brzosušeće elastične vodonepropusne membrane sa brtvenom trakom na spoju poda i zida prema gornjem opisu.</t>
  </si>
  <si>
    <t>dobavu i postavu svog pričvrsnog, spojnog i pomoćnog pribora te tipskih detalja a u svemu prema tehničkom listu i uputstvu proizvođača.</t>
  </si>
  <si>
    <t>dobavu i postavu tipskih elemenata za izvedbu spoja zida i poda, obradu vanjskih i unutarnjih kuteva, obradu prodora raznih vrsta i promjera cijevi i svega potrebnog za punu funkcionalnost.</t>
  </si>
  <si>
    <t>dobavu i postavu gumene poliesterske trake za brtvljenje rubova, kuteva i nstalacijskih prodora,</t>
  </si>
  <si>
    <t>Dobava i postava  toplinske izolacije zidova u tlu objekta koja se izvodi od ekstrudiranog polistirena XPS debljine 12,0 cm. Ploče sa rubnim preklopima, 30 kg/m3 s λ ≤ 0,037 W/mK.</t>
  </si>
  <si>
    <t xml:space="preserve">Dobava i postava  ETICS fasadnog sustava vanjskog zida, koji se izvodi od fasadne toplinsko izolacijske ploče od tvrde hidrofobne kamene vune debljine 15,0 cm za ETICS fasadne sustave, toplinske vodljivosti λ ≤ 0,037 W/m (~ 80 kg/m3), ploče lijepljene na podlogu i dodatno mehanički učvršćene prema uputama proizvođača odabranog sustava za vrlo vjetrovita područja i visoke zgrade, ploče u ETICS sustavu reakcije na požar A2  i polimercementna žbuka  armirana alkalno otpornom mrežicom ~ 0,5 cm - A1 (sve izvesti prema uputama proizvođača odabranog ETICS fasadnog sustava na pločama kamene vune). Spojevi se obrađuju u skladu s propisanom tehnologijom od strane proizvođača. Vanjski i unutarnji kutovi se trebaju dodatno ojačati sa gotovim tipskim elementima. </t>
  </si>
  <si>
    <t>ETICS sustav vanjskog zida. Oznaka sloja VZ1-S.</t>
  </si>
  <si>
    <t>Obračun po m2 obložene površine. Otvori do 3,0 m2 se ne odbijaju. Otvori iznad 3,0 m2 se odbijaju a špalete se ne obračunavaju zasebno.</t>
  </si>
  <si>
    <t>ETICS FASADNI SUSTAV</t>
  </si>
  <si>
    <t>Fasadna obloga od aluminijskih kompozitnih ploča.</t>
  </si>
  <si>
    <t xml:space="preserve">dobavu i postavu fasadnih hidrofobiziranih ploča od kamene vune, debljine 15,0 cm  za ETICS sustave ploče s λ ≤ 0,036 W/mK, lijepljene i dodatno mehanički učvršćene na podlogu prema uputama proizvođača odabranog fasadnog sustava, ploče u ETICS sustavu reakcije na požar A2.  Vanjski i unutarnji kutovi se trebaju dodatno ojačati sa gotovim tipskim elementima. </t>
  </si>
  <si>
    <t>dobavu i postavu polimercementne žbuke armirane alkalno otpornom mrežicom, (sve izvesti prema uputama proizvođača odabranog ETICS fasadnog sustava na pločama kamene vune)</t>
  </si>
  <si>
    <t>dobavu i postavu tipskih elemenata za obradu vanjskih i unutarnjih kuteva, obradu prodora raznih vrsta i promjera cijevi i svega prema uputi odabranog proizvođača i potrebnog za punu funkcionalnost.</t>
  </si>
  <si>
    <t>Krovna obloga od aluminijskih kompozitnih ploča.</t>
  </si>
  <si>
    <t xml:space="preserve">dobavu i postavu krovne sintetske UV stabilne hidroizolacijske trake TPO/FPO d ≥ 1,5 mm (1000 kg/m³), slobodno položene na podlogu  bez mehaničkog učvršćenja. Preklopi se ne obračunavaju posebno. </t>
  </si>
  <si>
    <t>rad</t>
  </si>
  <si>
    <t>Obračun po kom.</t>
  </si>
  <si>
    <t>Tipski eloksirani aluminijski profil.</t>
  </si>
  <si>
    <t>Obračun po m.</t>
  </si>
  <si>
    <t>RAZNI PODOVI</t>
  </si>
  <si>
    <t>U svemu prema projektu, shemi i detaljima. U cijenu uključeni sav pomoćni i spojni rad i materijal.</t>
  </si>
  <si>
    <t>Podni protuprašni premaz.</t>
  </si>
  <si>
    <t>Sa obradom oko bravarskih i inih elemenata i otvora u sklopu podne plohe u cijeni. Bez obzira na oblik i veličinu tlocrta. Po m2 razvijene površine.</t>
  </si>
  <si>
    <t>Izvedba sokla na podovima od tepiha.</t>
  </si>
  <si>
    <t>PREGRADNE STIJENE I OBLOGE ZIDOVA</t>
  </si>
  <si>
    <t>- izrada niša u GK pregradi, različitih dimenzija.</t>
  </si>
  <si>
    <t xml:space="preserve"> - obrada spojeva i površina klase kvalitete Q4 ili jednakovrijedno.</t>
  </si>
  <si>
    <t xml:space="preserve"> - dobava materijala, transport i izrada ukrute i oblaganje špalete te dodatna potkonstrukcija za teža i veća vratna krila od odgovarajućih profila. Profil tipski, UA, izrađen od pocinčanog čeličnog lima</t>
  </si>
  <si>
    <t>- brtvljenje odnosno izrada i obrada spojeva prema susjednim plohama.</t>
  </si>
  <si>
    <t xml:space="preserve"> - dobavu, transport i postavu dvostrukih gipskartonskih ploča (~ 700 kg/m3) spojevi bandažirani, gletani i pobrušeni d = 2 x 1,25 cm.Obavezno zapunjavanje spojeva prvog sloja ploča.  Donji rub vanjske ploča se montira 10 cm iznad gotovog poda zbog izvedbe detalja upuštenog keramičkog sokla.</t>
  </si>
  <si>
    <t xml:space="preserve"> - dobavu, transport i postavu dvostrukih gipskartonskih ploča (~ 700 kg/m3) spojevi bandažirani, gletani i pobrušeni d = 2 x 1,25 cm. Na strani mokrog prostora izvede se vodoodbojne ploče. Obavezno zapunjavanje spojeva prvog sloja ploča.  Donji rub vanjske ploča se montira 10 cm iznad gotovog poda zbog izvedbe detalja upuštenog sokla.</t>
  </si>
  <si>
    <t xml:space="preserve"> - obrada spojeva i površina klase kvalitete Q4 ili jednakovrijedno (ne na dijelu koji se oblaže keramičkim pločicama).</t>
  </si>
  <si>
    <t xml:space="preserve"> - dobavu i postavu revizionih vrata prema gornjem opisu i uputi proizvođača i tehničkom listu.</t>
  </si>
  <si>
    <t xml:space="preserve"> - sav potreban spojni pribor, materijal i rad za postavu tipskog revizionog otvora uključujući potrebnu potkonstrukciju.</t>
  </si>
  <si>
    <t>600 x 600 mm</t>
  </si>
  <si>
    <t>500 x 500 mm</t>
  </si>
  <si>
    <t>400 x 400 mm</t>
  </si>
  <si>
    <t>Revizioni otvori u pregradnim zidovima i oblogama protupožarna izvedba.</t>
  </si>
  <si>
    <t>600 x 600 mm F90</t>
  </si>
  <si>
    <t>500 x 500 mm F90</t>
  </si>
  <si>
    <t>400 x 400 mm F90</t>
  </si>
  <si>
    <t>300 x 300 mm F90</t>
  </si>
  <si>
    <t xml:space="preserve"> - dobavu i postavu nosive konstrukcije prema gornjem opisu i uputi proizvođača i tehničkom listu.</t>
  </si>
  <si>
    <t xml:space="preserve"> - sav potreban spojni pribor, materijal i rad za postavu nosive konstrukcije prema uputi proizvođača i tehničkom listu.</t>
  </si>
  <si>
    <t>- dobavu, transport i postavu mineralne vune, meke ploče za ispunu potkonstrukcija gipskartonskih pregrada (30-50 kg/m³) s λ ≤ 0,036 W/mK, debljine 15,0 cm, ispuna metalne potkonstrukcije.</t>
  </si>
  <si>
    <t>Ovješeni strop od gipskartonskih ploča d = 12,5 mm. Oznaka sloja MK3.</t>
  </si>
  <si>
    <t>- dobavu, transport i ugradnju gips kartonskih ploča (~ 700 kg/m3) d = 12,5 mm. U svemu prema tehničkom listu i uputi proizvođača.</t>
  </si>
  <si>
    <t>- dobavu, transport i ugradnju impregniranih (za ugradnju u vlažnim prostorima) gips kartonskih ploča (~ 700 kg/m3) d = 12,5 mm. U svemu prema tehničkom listu i uputi proizvođača.</t>
  </si>
  <si>
    <t xml:space="preserve"> - izvedbu ruba stropa dilatiranog od zida za 1,0 cm, završetak ploča prema tipskim varijantama proizvođača a po odabiru projektanta (plastični profil, kutni profil ..), uključivo sav potreban materijal i rad. U svemu prema uputstvu proizvođača i tehničkom listu.</t>
  </si>
  <si>
    <t xml:space="preserve"> - obradu spojeva i ravnina ploča u kvaliteti Q4 – masa za izravnavanje i kao završni sloj tvornički pripremljena gotova glet masa prema tehničkom uputstvu proizvođača.</t>
  </si>
  <si>
    <t xml:space="preserve"> - dobavu, transport i postavu tipske ovješene metalne potkonstrukcije sa svim odgovarajućim spojnim i prićvrsnim priborom te potrebnim pripremama.</t>
  </si>
  <si>
    <t>- obrada spojeva s drugim plohama, armiranje tipskom trakom od staklene mrežice (posebno rubove na spoju s bočnim plohama, uz prodore i elemente u sklopu stropa), gletanje odgovarajućom masom te brušenje.</t>
  </si>
  <si>
    <t xml:space="preserve"> - izvedbu otvora u stropu (rasvjeta i sl.).</t>
  </si>
  <si>
    <t>Revizioni otvori u spuštenom stropu.</t>
  </si>
  <si>
    <t>TOPLINSKE IZOLACIJE</t>
  </si>
  <si>
    <t>zid</t>
  </si>
  <si>
    <t>PARTNERSKA TVRTKA</t>
  </si>
  <si>
    <r>
      <t xml:space="preserve">ONDA ARHITEKTURA d.o.o.                                                           </t>
    </r>
    <r>
      <rPr>
        <sz val="9"/>
        <color theme="1"/>
        <rFont val="Arial"/>
        <family val="2"/>
        <charset val="238"/>
      </rPr>
      <t xml:space="preserve"> Palinovečka 19i, HR-10000 Zagreb, OIB 21078598307</t>
    </r>
  </si>
  <si>
    <t>Izvođač je obvezan prije početka radova proučiti svu tehničku dokumentaciju, pregledati gradilište, informirati se o svim izvorištima materijala, mogućnostima organizacije gradilišta, korištenja privremenih objekata i priključaka vode i električne energije, te zatražiti objašnjenja u vezi nejasnih stavki, pregledati trasu građevine, prikupiti potrebne podatke o uvjetima pod kojima će se građevina graditi</t>
  </si>
  <si>
    <t>Sve moguće nejasnoće u opisu stavki troškovnika, izvođač je obvezan riješiti prije početka radova s nadzornim inženjerom, projektantom, investitorom ili njegovim opunomoćenim predstavnikom. Naknadno pozivanje na nejasnoće u troškovniku neće biti priznato i neće biti uvaženo kao razlog za promjenu cijena ili rokova, ili bilo kojeg ustupke u uvjetima. Bez pismene suglasnosti projektanta, izvođač nema pravo na izmjenu projekta.</t>
  </si>
  <si>
    <t>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 Eventualne opravdane izmjene projekta dužan je nadzorni inženjer investitora unijeti u građevinski dnevnik.</t>
  </si>
  <si>
    <t>Ponuditelj je  dužan prije davanje ponude izvršiti uvid na objektu instalacija, koje se mjenjaju radi objektivne procjene radova.</t>
  </si>
  <si>
    <t>Za sav materijal, opremu i uređaje prije nabave treba dobiti potvrdu projektanta po pitanju tehničkih karakteristika .Prilikom  dopreme na gradilište, a prije ugradnje, izvođač je dužan upisati u dnevnik građenja, te nadzornom organu dostaviti ateste i uvjerenja o kvaliteti, kao i garancijske listove i tehničku dokumentaciju sa podacima o uređajima i opremi. Bez istog materijali, oprema i uređaji ne smiju biti ugrađeni.</t>
  </si>
  <si>
    <t>Prilikom ugradnje opreme treba se držati uputa proizvođača opreme o potrebnim razmacima, također je potrebno radi servisiranja i održavanja ostaviti mogućnost pristupa opremi</t>
  </si>
  <si>
    <t>Predstavnici investitora i izvođača radova dužni su prije narudžbe izvršiti kontrolu količine i teh. karakteristike pojedine opreme.</t>
  </si>
  <si>
    <t>U jediničnim cijenama za sve stavke troškovnika, ponuda mora sadržavati ukupne troškove materijala i rada, troškove dobave i montaže opreme, uređaja i instalacija na projektom predviđenu poziciju, sav potreban materijal za ovješenje, sitni i slični potrošni materijal, sve prateće građevinske i elektroinstalaterske radove do potpunog dovršenja cjelokupnog posla odnosno do pune funkcionalnosti.
Jedinična cijena, također, uključuje sva potrebna ispitivanja, kontrole i mjerenja za sve izvedene radove, ugrađene materijale i opremu, u svrhu dokazivanja njihove kvalitete i kompletiranja tehničke dokumentacije potrebne za ishođenje uporabne dozvole, izradu i isporuku pisanih uputa za održavanje i rukovanje postrojenjem, uključivo shema potrojenja za postavu na zid, koje se prilikom primopredaje građevine, uručuje Investitoru odnosno krajnjem korisniku.</t>
  </si>
  <si>
    <t xml:space="preserve">Navedena ispitivanja, kontrole, puštanja u pogon uređaja i opreme, balansiranja i mjerenja izvode ovlaštene institucije, a odnose se na mjerenje i dokazivanje svih projektom predviđenih parametara mikroklime za sve tretirane prostore po sustavima, tlačne probe, probni pogon sustava i prateće pogonske opreme, balansiranje svih instalacija, konačno puštanje u pogon sa svim potrebnim podešavanjima i mjerenjima do potpunog postizanja projektnih parametara, uz izradu pratećih zapisnika o tlačnim probama, balansiranju i postignutim parametrima rada sustava, te ostala potrebna ispitivanja sukladno važećoj zakonskoj regulativi (ispitivanje PPZ, tlačna oprema, buka okoliša, interna mikroklima i buka, ventilacija, nepropusnost plinske instalacije, ispitivanj uređaja s povećanim opasnostima i ostalo). </t>
  </si>
  <si>
    <t>Ukupnom cijenom obuhvaćeni su prateći građevinski radovi (prodori, šlicanje zidova za potrebe vođenja instalacije, bušenja i rezanja uključivo sa završnom građevinskom obradom i sl.), pozicioniranje prodora u oplati, kao i ostali radovi koji nisu posebno iskazani i specificirani, a isti su potrebni za potpunu funkcionalnost i pogonsku gotovost.</t>
  </si>
  <si>
    <t>Ponuditelj je obavezan ukupnom cijenom obuhvatiti izradu potrebne prateće radioničke dokumentacije, izradu primopredajne dokumentacije.
Prateća čišćenja prostora tijekom izvedbe radova, kao i obuka osoblja korisnika u rukovanju instalacijom do konačne - službene primopredaje Investitoru odnosno krajnjem korisniku, moraju biti uključena u ponudbenu cijenu.
Sve predmetno je obuhvaćeno jediničnom cijenom i ne navodi se kao zasebna stavka!</t>
  </si>
  <si>
    <t>Ovim troškovnikom kao i projektom, predviđena je oprema koja prema prospektima i uputstvima proizvođača ispunjava parametre koji su projektom zahtijevani. Za sve proizvode koji su ponuđeni, ponuđač na zahtjev mora dostaviti kataloge ponuđenih proizvoda.</t>
  </si>
  <si>
    <t xml:space="preserve">Za radove na visini uračunati dopremu, otpremu i postava unutarnje pomične skele, kotači s kočnicom. Svi radovi oko postave, razne preinake (prepravci) i demontaža i odvoz skele uključiti u jediničnu cijenu.  Skela mora biti propisno ukrućena prema svim važećim propisima zaštite na radu i hrvatskim normama, a sigurna za sve prolaznike i sudionike u radu. </t>
  </si>
  <si>
    <t>U pojedinim stavkama troškovnika naveden je proizvođač materijala, opreme ili uređaja KAO PRIJEDLOG PROJEKTANTA ILI JEDNAKOVRIJEDAN. Ponuditelj može nuditi opremu drugih proizvođača pod uvjetom da je nuđena oprema, materijal ili uređaj najmanje iste kvalitete kao navedena u troškovniku. Ponuđena alternativa upisuje se na praznu liniju ispod navedene stavke.</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</si>
  <si>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</si>
  <si>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Izvođač u potpunosti odgovara za ispravnost izvršene isporuke i jedini je odgovoran za eventualno loše izvedeni rad i loš kvalitet isporučenih materijala, opreme ili proizvoda.</t>
  </si>
  <si>
    <t>Izrada projekta izvedenog stanja predaje se investitoru u digitalnom i tiskanom obliku. Projekt mora biti ovjeren od strane ovlaštenog projektanta.</t>
  </si>
  <si>
    <t>GRIJANJE I HLAĐENJE</t>
  </si>
  <si>
    <t>Dobava i montaža visokoučinkovitog rashladnika vode sa zrakom hlađenim kondenzatorom predviđen za vanjsku ugradnju. Uređaj se isporučuje u super tihoj izvedbi sa scroll kompresorima i aksijalnim ventilatorima. Konstrukcija uređaja izvedena je od pocinčanih čeličnih profila koji su dodatno zaštićeni metodom praškastog premaza. Kondenzator uređaja je u V izvedbi napravljen od bakrenih cijevi te aluminijskih mikro kanala koji povećavaju površinu izmjene zraka. Rashladnik vode se isporučuje u jednom komadu tvornički ispitan te napunjen potrebnom količinom radne tvari R32 i ulja. Rashladnik vode treba biti u skladu sa EN14511 li jednakovrijednom normom . Uređaj je sukladan direktivi ErP, Tier 2 (2021) li jednakovrijednom normom. GWP uređaja je ispod 700.</t>
  </si>
  <si>
    <t>Rashladni učinak : 143 [kW] kod temperature mješavine vode i 35% MEG u isparivaču 5/10 [°C] i temperature zraka na usisu u kondenzator 35 [°C].</t>
  </si>
  <si>
    <t>Uk apsorbirana el. snaga: 47.5 [kW] ili manje</t>
  </si>
  <si>
    <t>EER = 3,01  ili više</t>
  </si>
  <si>
    <t>SEER = 4,39  ili više</t>
  </si>
  <si>
    <t>ηs,c = 173 %  ili više</t>
  </si>
  <si>
    <t>Napajanje : 400V - 3ph - 50Hz</t>
  </si>
  <si>
    <t>Broj kompresora: 2</t>
  </si>
  <si>
    <t>Radna tvar : R32</t>
  </si>
  <si>
    <t>Zvučna snaga: 83 dB(A) ili manje [prema ISO3744  ili jednakovrijednoj normi]</t>
  </si>
  <si>
    <t>Max. zvučni tlak na udaljenosti 10m od stroja ne smije biti veći od: 51 dB(A) ili manje [prema ISO3744  ili jednakovrijednoj normi]</t>
  </si>
  <si>
    <t>Masa uređaja u radu: 1720 kg +/-5%</t>
  </si>
  <si>
    <t>Dimenzije: DxŠxV [mm] 4259 x 1126 x 2376 +/-5%</t>
  </si>
  <si>
    <t>Uređaj treba imati slijedeće komponente :</t>
  </si>
  <si>
    <t>Elektro ormar treba biti u klasi IP 54 ugrađen na uređaju sa svim elementima i ožičenjem potrebnim za siguran i ispavan rad uređaja, mikroprocesorom za kontrolu i vođenje rada uređaja. Mikroprocesor mora osigurati potpuno automatski rad uređaja.</t>
  </si>
  <si>
    <t>Oprema koja treba biti sadržana u isporuci rashladnika vode:</t>
  </si>
  <si>
    <t>* Set point reset, prekretanje G/H - Signal greške</t>
  </si>
  <si>
    <t>* Kontrolnik protoka "Flow switch"</t>
  </si>
  <si>
    <t>* Zaštitna mreža kondenzatora</t>
  </si>
  <si>
    <t>* Super-tiha izvedba uređaja</t>
  </si>
  <si>
    <t>*  Hidro modul s jednom pumpom za rad s 40 - 50% glikola i integriranim inercijskim spremnikom [raspoloživi eksterni pad tlaka pumpe 137 kPa  ili više]</t>
  </si>
  <si>
    <t>*  Napredno upravljanje</t>
  </si>
  <si>
    <t>* Kompenzacija polazne temperature vode u ovisnosti o temperaturi okoline</t>
  </si>
  <si>
    <t>*  Kontrola temperature izlazne vode</t>
  </si>
  <si>
    <t>*  protusmrzavajuća zaštita</t>
  </si>
  <si>
    <t>*  Daljinski regulator</t>
  </si>
  <si>
    <t>*  Nočni režim rada</t>
  </si>
  <si>
    <t>* Modbus komunikacijska kartica</t>
  </si>
  <si>
    <t>* Serial port RS485</t>
  </si>
  <si>
    <t>* Gumene antivibracijske podloške</t>
  </si>
  <si>
    <t>Uređaj treba tvornički biti isporučen prema gore navedenom te spreman za rad nakon hidrauličkog i električnog spajanja.</t>
  </si>
  <si>
    <t>Parametri i elementi koji su nužan uvjet kod dokazivanja jednakovrijednosti:</t>
  </si>
  <si>
    <t>*rashladni kapacitet</t>
  </si>
  <si>
    <t>* minimalni stupanj iskoristivosti (EER i SEER )</t>
  </si>
  <si>
    <t>* opisana dodatna oprema</t>
  </si>
  <si>
    <t>* maks razina buke (super-tiha izvedba)</t>
  </si>
  <si>
    <t>Probni rad instalacije (topla proba), rashladnika vode od strane  ovlaštenih servisera na području RH, te puštanje u redovan pogon do potpune funkcionalnosti postrojenja, uključivo mjerenje projektiranih parametara. Puštanje u pogon ne sadrži spajanje cijevi i struje kao niti radnu tvar.</t>
  </si>
  <si>
    <t>Dobava i montaža spremnika - Akumulatora rashladne vode</t>
  </si>
  <si>
    <t>Stojeći izolirani čelični akumulacioni spremnik ogrjevne ili rashladne vode. Tehničke karakteristike:</t>
  </si>
  <si>
    <t xml:space="preserve">Volumen V=0,3 m3, PN6
</t>
  </si>
  <si>
    <t xml:space="preserve"> Kapacitet: 300 L
• Dimenzije s izolacijom (ŠxV): 760x1225 mm +/-5%
• Materijal izolacije: poliuretan ili paronepropusna
• Debljina izolacije: 50 mm
• Max. radna temperatura: 95 °C
• Max. radni tlak: 6 bar
• Priključci polaza/povrata: DN100 x4
• Priključak osjetnika: 1/2" 2 kom
• Priključak termometra: 1/2"
• Priključak sigurnosnog ventila: 1 1/2"
</t>
  </si>
  <si>
    <t>- ½”   1x termometer</t>
  </si>
  <si>
    <t>Dobava i ugradnja zatvorenog ekspanzijskog uređaja za  precizno održavanje tlaka sastoji se od slijedećih komponenti:</t>
  </si>
  <si>
    <r>
      <rPr>
        <b/>
        <sz val="10"/>
        <rFont val="Arial"/>
        <family val="2"/>
        <charset val="238"/>
      </rPr>
      <t>Uređaj za precizno održavanje tlaka</t>
    </r>
    <r>
      <rPr>
        <sz val="10"/>
        <rFont val="Arial"/>
        <family val="2"/>
        <charset val="238"/>
      </rPr>
      <t xml:space="preserve"> u zatvorenim  sustavima grijanja i solarnim sustavima do 8 MW i sustavima hlađenja do 13 MW.  Za sustave prema EN 12828, EN 12976, ENV 12977 ili jednakovrijednim normama. Radno područje uređaja od 1,0 - 2,5 bar. Uređaj odlikuje visoka preciznost održavanja tlaka  ± 0,2 bar, ciklonsko vakuumsko otplinjavanje u dubokom vakuumu do -0.9 bar, kompaktna izvedba i visoki radni učin.  Napredni sustav upravljanja uređajem putem upravljačke ploče s 3,5 " TFT zaslonom u boji osjetljivim na dodir. Mogućnost spajanje na BMS sustave putem Modbas i RS 485 protokola, ulazno/izlaznih signala kao i daljinsko upravljanje urađajem za održavanje tlaka preko servera putem vizualnog prikaza u stvarnom vremenu. Nadzor sustava za nadopunjavanje vode s mogućnošću regulacije nadopunjavanja. Sustav također ima tri zaštite sustava od prekomjernog nadopunjavanja ( 1. vođena prema tlaku sustava, 2. količini nadopunjene vode prema VDI 2035, 3. ili jednakovrijednoj normi prema intenzitetu paljena nadopune).   </t>
    </r>
  </si>
  <si>
    <t>Meki start rada pumpi s regulacijom brzine vrtnje pumpi. Električni priključak uređaja 230 V, 16A,  4 beznaponska izlaza 230 V max. 2A, utičnica RJ45 za Modbus protokol, USB priključak.  Dodatak antifriza do 50 %. Uređaj radi u kompletu s primarnom ekspanzijskom posudom. CE-testirano prema zahtjevima Europskih direktiva PED/DEP 97/23/EC, 2004/108/EC, 2006/95/EC ili jednakovrijednim normama .</t>
  </si>
  <si>
    <r>
      <rPr>
        <b/>
        <sz val="10"/>
        <color indexed="8"/>
        <rFont val="Arial"/>
        <family val="2"/>
        <charset val="238"/>
      </rPr>
      <t>Primarna ekspanzijska posuda</t>
    </r>
    <r>
      <rPr>
        <sz val="10"/>
        <color indexed="8"/>
        <rFont val="Arial"/>
        <family val="2"/>
        <charset val="238"/>
      </rPr>
      <t xml:space="preserve"> volumena 200 litara s butilnim mjehom. Radni medij nema doticaj sa stjenkom posude  prema DIN 4807 T3 ili jednakovrijednoj normi, za zatvorene ekspanzijske module. Posuda testirana prema Europskoj direktivi PED/DEP 2014/68/EU ili jednakovrijednoj normi. Materijal posude čelik, boje berilija s nogicama u podnožju za uspravnu montažu. Mjerna nogica ugrađena na podnožje posude omogučava konstantno mjerenje količine vode u posudi. Radno područje butilnog mjeha od 0 - 95% zapremine primarne ekspanzijske posude. Posuda osigurava endoskopsku kontrolu mjeha putem otvora na vrhu posude, odzraku butilnog mjeha na vrhu posude te ispust kondenzata na dnu posude. Radno područje butilnog mjeha od +5 do +70 °C, posude od -10 do 120 °C. Sadržaj mješavine glikola do 50%. U sklopu posude isporučuje se i spojni set sa sigurnosnim ventilom 2 bar i ispusnom slavinom. </t>
    </r>
  </si>
  <si>
    <r>
      <rPr>
        <b/>
        <sz val="10"/>
        <color indexed="8"/>
        <rFont val="Arial"/>
        <family val="2"/>
        <charset val="238"/>
      </rPr>
      <t>Ekspanzijska posuda</t>
    </r>
    <r>
      <rPr>
        <sz val="10"/>
        <color indexed="8"/>
        <rFont val="Arial"/>
        <family val="2"/>
        <charset val="238"/>
      </rPr>
      <t xml:space="preserve"> volumena 50 litara za preuzimanje manjih diletacija i sprečavanje hidroudara priikom paljenja pumpi unutar uređaja.Posuda u obliku diska s butilnim mjehom kod koje radni medij nema doticaj sa stjenkom posude prema DIN 4807 T3 ili jednakovrijednoj normi  za sustave grijanja, hlađenja i solara. Posuda testirana prema Europskoj direktivi PED/DEP 2014/68/EU ili jednakovrijednoj normi . Materijal posude čelik, boje berilija. Posude do volumena 80 litara s nosačem za jednostavnu montažu na zid. Spoj na posudu s donje strane s priključkom DN20 putem servisnog ventila. Radno područje butilnog mjeha od +5 do +70 °C, posude od -10 do 120 °C. Sadržaj mješavine glikola do 50%. </t>
    </r>
  </si>
  <si>
    <t>Zaštitnik povratnog toka tip BA ( klasa 4)  prema EN 17171 ili jednakovrijednoj normi  koji se sastoji od zapornog ventila, filtera, nepovratnog ventila i sigurnosnog  ventila 10 bar. Priključak DN15.</t>
  </si>
  <si>
    <t>Dobava i ugradnja ekspanzijske posude volumena preuzimanje manjih diletacija i sprečavanje hidroudara priikom paljenja pumpi unutar uređaja.Posuda u obliku diska s butilnim mjehom kod koje radni medij nema doticaj sa stjenkom posude prema DIN 4807 T3 ili jednakovrijednoj normi  za sustave grijanja, hlađenja i solara. Posuda testirana prema Europskoj direktivi PED/DEP 2014/68/EU ili jednakovrijednoj normi. Materijal posude čelik, boje berilija. Posude do volumena 80 litara s nosačem za jednostavnu montažu na zid. Spoj na posudu s donje strane s priključkom DN20 putem servisnog ventila koji je uključen u cijenu. Radno područje butilnog mjeha od +5 do +70 °C, posude od -10 do 120 °C. Sadržaj mješavine glikola do 50%.</t>
  </si>
  <si>
    <t xml:space="preserve"> 35 litara, pmax=3bar</t>
  </si>
  <si>
    <t>140 litara, pmax=3bar</t>
  </si>
  <si>
    <t>Dobava i ugradnja visokoučinkovitog ciklonskog separatora za taložne čestice ili mikro mjehuriće prema PED direktivi 2014/68/EU ili jednakovrijednoj normi. Jedinstvena ciklonska tehnologija omogučava do 9 puta bolju separaciju od standardnih separatora. Separacija čestica do veličine 5µm u komoru za taloženje na dnu separatora. Efikasnost separatora povećava se povečanjem protoka kroz separator. Mogućnost ugradnje separatora u horizontalni razvod okomito na podlogu, horizonatlni razvod paralelno s podlohom, te vertikalni razvod. Ventil za ispust može se ugraditi u 4 položaja. Radno područje od za PN 16 od -10 - 110 °C , PN 25 od -10 - 180 °C.  Dodatak antifriza do 50%. Mogućnost povećanja efikasnosti separacije magnetitnih čestica ugradnjom magnetnog štapnog uloška snage 1000 T.</t>
  </si>
  <si>
    <t>DN100 PN16 prirubnički, stavka uključuje protuprirubnice, brtve i vijke te izolaicju separatora.</t>
  </si>
  <si>
    <t xml:space="preserve">Dobava i ugradnja uređaja za demineralizaciju, punjenje i pripremu vode u sustavima grijanja i hlađenja  prema VDI2035 ili jednakovrijednoj normi za veće sustave.                                                      * sadržaj kisika (O2) ≤ 0,1 mg/l
* električna provodljivost ≤ 100 μS/cm
* vrijednost Ph  8,2-8,5  
* tvrdoća  vode 0,11° dH  max. 1200l/h +/- 5%
Uređaj ima automatsko nadopunjavanje, LED signalizaciju za električnu provodljivost, ugrađeni manometar, turbinski vodomjer i kuglasti ventil.                                                                 </t>
  </si>
  <si>
    <t>POSTUPAK DEMINERALIZACIJE</t>
  </si>
  <si>
    <t>Priprema vode (demineralizacija vode) prema normi VDI2035/2 ili jednakovrijednoj normi  mobilnim uređajem na objektu putem by-pass metode uporabom Vadion granulata. Pripremljena voda mora imati sliejdeće parametre :
 * sadržaj kisika (O2) ≤ 0,1 mg/l
 * električna provodljivost ≤ 100 μS/cm
 * vrijednost Ph  8,2-8,5 
 * tvrdoća  vode 0,11° dH</t>
  </si>
  <si>
    <t>Priprema 4000 lit vode u sustavu</t>
  </si>
  <si>
    <t xml:space="preserve">Dobava i montaža granulata za demineralizaciju tehnološke vode u sustavu GH prema normi VDI2035 ili jednakovrijednoj normi </t>
  </si>
  <si>
    <t>Pakiranje granulata  23 lit</t>
  </si>
  <si>
    <t>Dobava i ugradnja sigurnosnih ventila za centralno grijanje/ hlađenje i PTV:</t>
  </si>
  <si>
    <t>Sigurnosni ventil hlađenje  izlaz 1/2", psv= 3,0bar.</t>
  </si>
  <si>
    <t>Sigurnosni ventil grijanje  3/4", izlaz 1 1/4", psv= 3,0bar.</t>
  </si>
  <si>
    <t>Sigurnosni ventil za PTV 1/2", psv= 6,0bar.</t>
  </si>
  <si>
    <t xml:space="preserve">Dobava i ugradnja  ekspanzijske posude za PTV  prema DIN 4807/5 ili jednakovrijednoj normi, sustave s maximalno 70°C temperaturom na mjehu, montaža s priključkom na dnu posude.  Posuda natlačena dušikom,  specijalni premaz unutar posude protiv oksidacije.                                                                 oznaka na shemi: 5                                                                                                   </t>
  </si>
  <si>
    <t>V=200l, pmax=10bar</t>
  </si>
  <si>
    <r>
      <t xml:space="preserve">Dobava i ugradnja stojećeg bojlera za indirektno zagrijavanje sanitarne vode, "spremnik u spremniku ", materijal inox
</t>
    </r>
    <r>
      <rPr>
        <b/>
        <sz val="10"/>
        <rFont val="Arial"/>
        <family val="2"/>
        <charset val="238"/>
      </rPr>
      <t xml:space="preserve">V=1000l, PN6 </t>
    </r>
    <r>
      <rPr>
        <sz val="10"/>
        <rFont val="Arial"/>
        <family val="2"/>
        <charset val="238"/>
      </rPr>
      <t xml:space="preserve">ili više
Komplet sa izolacijom.
</t>
    </r>
  </si>
  <si>
    <t>dimenzija: Ø780x2355mm +/-5%</t>
  </si>
  <si>
    <t xml:space="preserve">Bojler je opremljen priključcima i revizijskim otvorom, nogama                                                                     </t>
  </si>
  <si>
    <t>Tehnički podaci:</t>
  </si>
  <si>
    <t>Snaga: 97 kW +/-5%</t>
  </si>
  <si>
    <t>Primarna strana:</t>
  </si>
  <si>
    <t>Polazna temperatura: 80 °C</t>
  </si>
  <si>
    <t>Povratna temperatura: 70 °C</t>
  </si>
  <si>
    <t>Volumni protok: 2,4 m³/h</t>
  </si>
  <si>
    <t>Sekundarna strana:</t>
  </si>
  <si>
    <t>Ulazna temperature hladne vode: 10 °C</t>
  </si>
  <si>
    <t>Izlazna temperature tople vode: 45 °C</t>
  </si>
  <si>
    <t>Volumni protok: 2,75 m³/h</t>
  </si>
  <si>
    <t>Max. radna temperatura: 110 °C</t>
  </si>
  <si>
    <t>Max. radni pritisak: 10 bar</t>
  </si>
  <si>
    <t>Ogrjevna površina 5,5m2 +/-5%</t>
  </si>
  <si>
    <t>Primar: DN 50</t>
  </si>
  <si>
    <t>Topla voda: DN 40 (11/2'' Rp)</t>
  </si>
  <si>
    <t>Priključak recirkulacijskog voda: DN 25 1'' Rp</t>
  </si>
  <si>
    <t>Dobava i ugradnja rastavljivog pločastog protustrujnog izmjenjivača topline voda/voda s pločama od nehrđajućeg čelika AISI316, 
- toplinski učin: 110kW +/- 5%
PRIMARNA STRANA
- medij:voda
- protok q= 4,8m3/h
- temp. 90/70°C, 
- pad tlaka 7kPa +/- 5%
SEKUNDARNA STRANA
- medij: voda
- protok q= 9,7m3/h
- temp.  80/70°C, 
- pad tlaka 20kPa +/- 5%
- nazivni tlak: 10 bar
Priključci: prirubnice R2"
Isporuka obuhvaća isporuku izolacije (PU Foam)</t>
  </si>
  <si>
    <t>Nazivni tlak:       10 bar
Materijal ploča: AISI316
Broj ploča: 32
Debljina ploča: 0,4mm
Materijal brtvi: Nitril HT 140°C
Priključci izmjenjivača: DN50 navoj
Volumen primarne strane: 5,2 L
Volumen sekundardne strane: 5,5 L
L=437mm +/-5%
m=137,27 kg +/-10%</t>
  </si>
  <si>
    <t>Dobava i ugradnja rastavljivog pločastog protustrujnog izmjenjivača topline voda/voda s pločama od nehrđajućeg čelika AISI316, 
- toplinski učin: 150kW +/- 5%
PRIMARNA STRANA
- medij: voda
- protok q= 25,8m3/h
- temp. tople strane (voda) 50/45°C, 
- pad tlaka 20kPa +/- 5%
SEKUNDARNA STRANA
- medij: voda
- protok q= 18,6m3/h
- temp. hladne strane (voda) 45/38°C, 
- pad tlaka 11kPa +/- 5%
- nazivni tlak: 10 bar
Priključci:R2"
Isporuka obuhvaća isporuku izolacije (PU Foam)</t>
  </si>
  <si>
    <t>Nazivni tlak:       10 bar
Materijal ploča: AISI316
Broj ploča: 38
Debljina ploča: 0,4mm
Materijal brtvi: Nitril HT 140°C
Priključci izmjenjivača: DN50 navoj
Volumen primarne strane: 6,6 L
Volumen sekundardne strane: 6,2 L
L=437mm  +/-5%
m=141,33 kg +/-10%</t>
  </si>
  <si>
    <t>Dobava i ugradnja rastavljivog pločastog protustrujnog izmjenjivača topline voda/voda s pločama od nehrđajućeg čelika AISI304,
- toplinski učin: 150kW+/- 5%
PRIMARNA STRANA
- medij: etilen/glikol-voda 35%/65%
- protok q= 28,7m3/h
- temp. 5/10°C, 
- pad tlaka 20kPa +/- 5%
SEKUNDARNA STRANA
- medij: voda
- protok q= 17,7m3/h
- temp.  7/14°C, 
- pad tlaka 8kPa +/- 5%
- nazivni tlak: 10 bar
Priključci: prirubnice DN 65
Isporuka obuhvaća isporuku izolacije (PU Foam)</t>
  </si>
  <si>
    <t>Nazivni tlak:       10 bar
Materijal ploča: AISI304
Broj ploča: 83
Debljina ploča: 0,4mm
Materijal brtvi: Nitril HT 140°C
Priključci izmjenjivača: DN65 prirubnica
Volumen primarne strane: 24,6 L
Volumen sekundardne strane: 24,6 L
L=638mm +/-5%
m=254,04 kg +/-10%</t>
  </si>
  <si>
    <r>
      <t xml:space="preserve">Dobava i ugradnja </t>
    </r>
    <r>
      <rPr>
        <b/>
        <sz val="10"/>
        <rFont val="Arial"/>
        <family val="2"/>
        <charset val="238"/>
      </rPr>
      <t>dupleks</t>
    </r>
    <r>
      <rPr>
        <sz val="10"/>
        <rFont val="Arial"/>
        <family val="2"/>
        <charset val="238"/>
      </rPr>
      <t xml:space="preserve"> (radna+rezervna) cirkulacijske pumpe hladne vode, opremljena za spajanje na CNUS, u kompletu s protuprirubnicama, brtvama, vijcima te ugrađenom termičkom zaštitom elektromotora, sljedećih  tehničkih karakteristika:</t>
    </r>
  </si>
  <si>
    <r>
      <t>oznaka na shemi:</t>
    </r>
    <r>
      <rPr>
        <b/>
        <sz val="10"/>
        <rFont val="Arial"/>
        <family val="2"/>
        <charset val="238"/>
      </rPr>
      <t xml:space="preserve"> P1.1</t>
    </r>
  </si>
  <si>
    <t xml:space="preserve">Gw min = 17,7 m3/h  </t>
  </si>
  <si>
    <t xml:space="preserve">Hp min = 140 kPa </t>
  </si>
  <si>
    <t>Nel max = 1,65kW (230V/1/50 Hz)</t>
  </si>
  <si>
    <t>frekventna regulacija</t>
  </si>
  <si>
    <t>DN65 PN16</t>
  </si>
  <si>
    <r>
      <t xml:space="preserve">Dobava i ugradnja </t>
    </r>
    <r>
      <rPr>
        <b/>
        <sz val="10"/>
        <rFont val="Arial"/>
        <family val="2"/>
        <charset val="238"/>
      </rPr>
      <t>dupleks</t>
    </r>
    <r>
      <rPr>
        <sz val="10"/>
        <rFont val="Arial"/>
        <family val="2"/>
        <charset val="238"/>
      </rPr>
      <t xml:space="preserve"> (radna+rezervna) cirkulacijske pumpe ogrjevne vode, opremljena za spajanje na CNUS, u kompletu s protuprirubnicama, brtvama, vijcima te ugrađenom termičkom zaštitom elektromotora, sljedećih  tehničkih karakteristika:</t>
    </r>
  </si>
  <si>
    <r>
      <t>oznaka na shemi:</t>
    </r>
    <r>
      <rPr>
        <b/>
        <sz val="10"/>
        <rFont val="Arial"/>
        <family val="2"/>
        <charset val="238"/>
      </rPr>
      <t xml:space="preserve"> P1.2</t>
    </r>
  </si>
  <si>
    <t xml:space="preserve">Gw min = 18,6 m3/h  </t>
  </si>
  <si>
    <t xml:space="preserve">Hp min = 120 kPa </t>
  </si>
  <si>
    <t>Nel max = 1,50kW (230V/1/50 Hz)</t>
  </si>
  <si>
    <r>
      <t xml:space="preserve">Dobava i ugradnja </t>
    </r>
    <r>
      <rPr>
        <b/>
        <sz val="10"/>
        <rFont val="Arial"/>
        <family val="2"/>
        <charset val="238"/>
      </rPr>
      <t>dupleks</t>
    </r>
    <r>
      <rPr>
        <sz val="10"/>
        <rFont val="Arial"/>
        <family val="2"/>
        <charset val="238"/>
      </rPr>
      <t xml:space="preserve"> (radna+rezervna) cirkulacijske pumpe ogrjevne  vode, opremljena za spajanje na CNUS, u kompletu s protuprirubnicama, brtvama, vijcima te ugrađenom termičkom zaštitom elektromotora, sljedećih  tehničkih karakteristika:</t>
    </r>
  </si>
  <si>
    <r>
      <t>oznaka na shemi:</t>
    </r>
    <r>
      <rPr>
        <b/>
        <sz val="10"/>
        <rFont val="Arial"/>
        <family val="2"/>
        <charset val="238"/>
      </rPr>
      <t xml:space="preserve"> P1.3</t>
    </r>
  </si>
  <si>
    <t xml:space="preserve">Gw min = 9,7 m3/h  </t>
  </si>
  <si>
    <t xml:space="preserve">Hp min = 65 kPa </t>
  </si>
  <si>
    <t>Nel max = 0,4kW (230V/1/50 Hz)</t>
  </si>
  <si>
    <t>DN50 PN16</t>
  </si>
  <si>
    <r>
      <t>oznaka na shemi:</t>
    </r>
    <r>
      <rPr>
        <b/>
        <sz val="10"/>
        <rFont val="Arial"/>
        <family val="2"/>
        <charset val="238"/>
      </rPr>
      <t xml:space="preserve"> P1.4</t>
    </r>
  </si>
  <si>
    <t xml:space="preserve">Gw min = 4,8 m3/h  </t>
  </si>
  <si>
    <t>Nel max = 0,61kW (230V/1/50 Hz)</t>
  </si>
  <si>
    <t>DN40 PN16</t>
  </si>
  <si>
    <r>
      <t>oznaka na shemi:</t>
    </r>
    <r>
      <rPr>
        <b/>
        <sz val="10"/>
        <rFont val="Arial"/>
        <family val="2"/>
        <charset val="238"/>
      </rPr>
      <t xml:space="preserve"> P1.5</t>
    </r>
  </si>
  <si>
    <t xml:space="preserve">Gw min = 26,0 m3/h  </t>
  </si>
  <si>
    <t xml:space="preserve">Hp min = 100 kPa </t>
  </si>
  <si>
    <t>Nel max = 1,40kW (230V/1/50 Hz)</t>
  </si>
  <si>
    <r>
      <t xml:space="preserve">Dobava i ugradnja </t>
    </r>
    <r>
      <rPr>
        <b/>
        <sz val="10"/>
        <rFont val="Arial"/>
        <family val="2"/>
        <charset val="238"/>
      </rPr>
      <t>cirkulacijske pumpe sanitarne tople</t>
    </r>
    <r>
      <rPr>
        <sz val="10"/>
        <rFont val="Arial"/>
        <family val="2"/>
        <charset val="238"/>
      </rPr>
      <t xml:space="preserve"> vode (t=45°C) za recirkulaciju PTV-a,  opremljena za spajanje na CNUS, u kompletu s protuprirubnicama, brtvama, vijcima te ugrađenom termičkom zaštitom elektromotora, sljedećih  tehničkih karakteristika:</t>
    </r>
  </si>
  <si>
    <r>
      <t xml:space="preserve">oznaka na shemi: </t>
    </r>
    <r>
      <rPr>
        <b/>
        <sz val="10"/>
        <rFont val="Arial"/>
        <family val="2"/>
        <charset val="238"/>
      </rPr>
      <t xml:space="preserve">P1.6.1 i P1.6.2 </t>
    </r>
  </si>
  <si>
    <t xml:space="preserve">Gw min = 1.0 m3/h  </t>
  </si>
  <si>
    <t xml:space="preserve">Hp min  = 50 kPa </t>
  </si>
  <si>
    <t>Nel max = 0.100 kW (230V/1/50 Hz)</t>
  </si>
  <si>
    <t xml:space="preserve">DN25 </t>
  </si>
  <si>
    <t>Dobava i ugradnja cirkulacijske pumpe tople vode (t=80°C) sekundarnog kruga grijača klima komore K-8,  opremljena za spajanje na CNUS, u kompletu s protuprirubnicama, brtvama, vijcima te ugrađenom termičkom zaštitom elektromotora, sljedećih  tehničkih karakteristika:</t>
  </si>
  <si>
    <r>
      <t xml:space="preserve">oznaka na shemi: </t>
    </r>
    <r>
      <rPr>
        <b/>
        <sz val="10"/>
        <rFont val="Arial"/>
        <family val="2"/>
        <charset val="238"/>
      </rPr>
      <t>P-K1</t>
    </r>
  </si>
  <si>
    <t xml:space="preserve">Gw min = 0,52 m3/h  </t>
  </si>
  <si>
    <t xml:space="preserve">Hp min  = 40 kPa </t>
  </si>
  <si>
    <t>Nel max = 0.050 kW (230V/1/50 Hz)</t>
  </si>
  <si>
    <t>DN25 (R1")</t>
  </si>
  <si>
    <t>Dobava i ugradnja opreme u polju:</t>
  </si>
  <si>
    <t>Uronski osjetnik temperature -30 do 130°C, 100 mm, Pt1000</t>
  </si>
  <si>
    <t>Košuljica za uronski osjetnik temperature 100 mm</t>
  </si>
  <si>
    <t>Uronski osjetnik temperature -30 do 130°C, 150 mm, Pt1000</t>
  </si>
  <si>
    <t>Košuljica za uronski osjetnik temperature 150 mm</t>
  </si>
  <si>
    <t>Osjetnik pritiska za tekućine 0 do 10 bara</t>
  </si>
  <si>
    <t>Komplet holendera</t>
  </si>
  <si>
    <t>Pogon ventila 24VAC, 0-10V, 800Nm</t>
  </si>
  <si>
    <t>Prolazni RV1.3 navojni ventil DN40, PN16</t>
  </si>
  <si>
    <t>Pogon ventila 24VAC, 0-10V, 400Nm</t>
  </si>
  <si>
    <t>Prolazni RV1.2 prirubnički ventil DN80, PN16</t>
  </si>
  <si>
    <t>Pogon ventila 24VAC, 0-10V, 1200Nm</t>
  </si>
  <si>
    <t>Troputni RV1.1 prirubnički ventil DN80, PN16</t>
  </si>
  <si>
    <t xml:space="preserve">Ugradnja troputnog regulacijskog ventila sa elektromotornim pogonom i dobava i ugradnja odgovarajućih protuprirubnicama sa  spojnim i brtvenim materijalom. Ventil je sljedećih   dimenzija:  </t>
  </si>
  <si>
    <t xml:space="preserve">DN40 </t>
  </si>
  <si>
    <t>DN25- navojni</t>
  </si>
  <si>
    <t>DN20- navojni</t>
  </si>
  <si>
    <t>DN15- navojni</t>
  </si>
  <si>
    <t>napomena: ventili se isporučuju uz klima komore!</t>
  </si>
  <si>
    <t>Dobava i punjenje sustava hlađenja (primarni dio) sa mješavinom etilen glikol / voda u omjeru 35%/65%. Mješavina mora imati certifikat za sustave grijanja/ hlađenja sa svim potrebnim inhibitorima protiv korozije i sl.</t>
  </si>
  <si>
    <t>mješavina etilen glikol/ voda</t>
  </si>
  <si>
    <t>ARMATURA</t>
  </si>
  <si>
    <t xml:space="preserve">Dobava i montaža gumenog prirubničkog kompenzatora za spajanje rashladnika na sustav. Brtve, vijci i protuprirubnice uključeni u cijenu. </t>
  </si>
  <si>
    <t xml:space="preserve">DN 100 </t>
  </si>
  <si>
    <t>Dobava i ugradnja nepovratnih zaklopki za  toplu vodu ili nepovratnih ventila (za DN manji od DN50) (tmax=120 °C), komplet sa protuprirubnicama te spojnim i brtvenim materijalom. PN 16.</t>
  </si>
  <si>
    <t xml:space="preserve">DN   80 </t>
  </si>
  <si>
    <t xml:space="preserve">DN   65 </t>
  </si>
  <si>
    <t xml:space="preserve">DN   50 </t>
  </si>
  <si>
    <t>DN   25</t>
  </si>
  <si>
    <t>Dobava i ugradnja hvatača nečistoča  za  toplu vodu (tmax=120 °C), nazivnog tlaka PN16, komplet sa protuprirubnicama te spojnim i brtvenim materijalom.</t>
  </si>
  <si>
    <t>Dobava i montaža međuprirubničke leptiraste zaklopke sa kolom za zatvaranje/ otvaranje PN16, zajedno sa protuprirubnicama, brtvama i vijcima. Sa svim potrebnim ovjesnim, sitnim i potrošnim materijalom.</t>
  </si>
  <si>
    <t>Dobava i montaža kuglastog navojnog ventila PN16. Sa svim potrebnim ovjesnim, sitnim i potrošnim materijalom.</t>
  </si>
  <si>
    <t>Dobava i ugradnja mjerno zapornih ventila sa mogućnošću predregulacije protoka, dva mjerna priključka, prirubnički za hladnu i toplu vodu, (max. dif. tlak na ventilu 1,5bar, tmax=120°C) nazivnog tlaka PN16, komplet sa protuprirubnicama te spojnim i brtvenim materijalom. (balans ventili)</t>
  </si>
  <si>
    <t>DN 100 PN16</t>
  </si>
  <si>
    <t>1.32.</t>
  </si>
  <si>
    <t>1.33.</t>
  </si>
  <si>
    <t xml:space="preserve">Dobava i ugradnja nepovratnih ventila  za potrošnu toplu vodu-PTV (tmax=120 °C), nazivnog tlaka PN10, komplet sa vijčanim spojem i brtvenim materijalom. </t>
  </si>
  <si>
    <t>DN50 (R2") PN10</t>
  </si>
  <si>
    <t>DN25 (R1") PN10</t>
  </si>
  <si>
    <t>1.34.</t>
  </si>
  <si>
    <t>Dobava i ugradnja ispusnih slavina za PTV, komplet sa čepom i lančićem.</t>
  </si>
  <si>
    <t>DN 15 (R 1/2") PN 6</t>
  </si>
  <si>
    <t>1.35.</t>
  </si>
  <si>
    <r>
      <t xml:space="preserve">Dobava i ugradnja  zapornih ventila za </t>
    </r>
    <r>
      <rPr>
        <b/>
        <sz val="10"/>
        <rFont val="Arial"/>
        <family val="2"/>
        <charset val="238"/>
      </rPr>
      <t>pitku vodu</t>
    </r>
    <r>
      <rPr>
        <sz val="10"/>
        <rFont val="Arial"/>
        <family val="2"/>
        <charset val="238"/>
      </rPr>
      <t xml:space="preserve"> nazivnog tlaka PN10, navojni, komplet sa vijčanim spojem i brtvenim materijalom</t>
    </r>
  </si>
  <si>
    <t>DN 50 (R2") PN10</t>
  </si>
  <si>
    <t>DN 40 (R6/4") PN10</t>
  </si>
  <si>
    <t>DN 25 (R1") PN10</t>
  </si>
  <si>
    <t>1.36.</t>
  </si>
  <si>
    <r>
      <t xml:space="preserve">Dobava i ugradnja  filtera za </t>
    </r>
    <r>
      <rPr>
        <b/>
        <sz val="10"/>
        <rFont val="Arial"/>
        <family val="2"/>
        <charset val="238"/>
      </rPr>
      <t>pitku vodu</t>
    </r>
    <r>
      <rPr>
        <sz val="10"/>
        <rFont val="Arial"/>
        <family val="2"/>
        <charset val="238"/>
      </rPr>
      <t xml:space="preserve"> nazivnog tlaka PN10, navojni, komplet sa vijčanim spojem i brtvenim materijalom</t>
    </r>
  </si>
  <si>
    <t>1.37.</t>
  </si>
  <si>
    <r>
      <t xml:space="preserve">Dobava i ugradnja redukcijskog ventila za </t>
    </r>
    <r>
      <rPr>
        <b/>
        <sz val="10"/>
        <rFont val="Arial"/>
        <family val="2"/>
        <charset val="238"/>
      </rPr>
      <t>pitku vodu</t>
    </r>
    <r>
      <rPr>
        <sz val="10"/>
        <rFont val="Arial"/>
        <family val="2"/>
        <charset val="238"/>
      </rPr>
      <t xml:space="preserve"> nazivnog tlaka PN10, navojni, komplet sa vijčanim spojem i brtvenim materijalom</t>
    </r>
  </si>
  <si>
    <t>1.38.</t>
  </si>
  <si>
    <r>
      <t xml:space="preserve">Dobava i ugradnja bešavnih čeličnih cijevi, srednje teških, </t>
    </r>
    <r>
      <rPr>
        <b/>
        <sz val="10"/>
        <rFont val="Arial"/>
        <family val="2"/>
        <charset val="238"/>
      </rPr>
      <t>vodovodne, pocinčane</t>
    </r>
    <r>
      <rPr>
        <sz val="10"/>
        <rFont val="Arial"/>
        <family val="2"/>
        <charset val="238"/>
      </rPr>
      <t>, stavka uključuje sve potrebne cijevne pocinčane fitinge za međusobno spajanje cijevi, armature i opreme,  dimenzije:</t>
    </r>
  </si>
  <si>
    <t>DN   50 (Ø  60,3 x 3,25) – pocinčana</t>
  </si>
  <si>
    <t>DN   40 (Ø  48,3 x 3,25) – pocinčana</t>
  </si>
  <si>
    <t>DN   32 (Ø   42,4 x 3,25) – pocinčana</t>
  </si>
  <si>
    <t>DN   25 (Ø   33,7 x 3,25) – pocinčana</t>
  </si>
  <si>
    <t>DN   15 (Ø   21,3 x 2,65) – pocinčana</t>
  </si>
  <si>
    <t>1.39.</t>
  </si>
  <si>
    <t>1.40.</t>
  </si>
  <si>
    <t>1.41.</t>
  </si>
  <si>
    <t>Dobava i montaža visokoučinskog automatskog odzračnog lončića.</t>
  </si>
  <si>
    <t>PODZEMNI TOPLOVOD OD POSTOJEĆE KOTLOVNICE DO TS U ZGRADI SMJEŠTAJA I PODZEMNI RASHLADNI VOD DO RASHLADNIKA VODE</t>
  </si>
  <si>
    <t>Predizolirani cjevovod-strojarski dio</t>
  </si>
  <si>
    <t>1.42.</t>
  </si>
  <si>
    <t>Dobava i ugradnja predizoliranih diskontinuiranih ravna čeličnih cijevi, materijal čelik P 235 GH TC1 ili jednakovrijedan prema EN 10217-2 ili jednakovrijednoj normi. Termoizolacijski sloj sa bešavnim vanjskim omotačem PEHD od dvokomponentne tvrde PUR pjene prema DIN EN 10204 ili jednakovrijednoj normi, EN 253:2009 ili jednakovrijednoj normi i EN 448ili jednakovrijednoj normi. U PUR pjeni zalivena su dva bakrena vodiča, nadzorni sustav tzv. nordijski za indikaciju eventualnog kvara cijevi. Dimenzije (vanjski promjer čelične cijevi x debljina stijenke / vanjski promjer zaštitne PEHD cijevi):</t>
  </si>
  <si>
    <t>CIJEV prediz. šavna DN100 114.3/200</t>
  </si>
  <si>
    <t xml:space="preserve">CIJEV prediz. šavna DN50 60.3/125 </t>
  </si>
  <si>
    <t>1.43.</t>
  </si>
  <si>
    <t>Dobava i ugradnja predizoliranog cijevnog koljena, čelik P235GH TC1 ili jednakovrijedan prema DIN 10217-2 ili jednakovrijednoj normi,  polumjer R=1,5D. Termoizolacijski sloj od dvokomponentne tvrde PUR pjene prema DIN EN 10204ili jednakovrijednoj normi, EN 253:2009 ili jednakovrijednoj normi i EN 448ili jednakovrijednoj normi U PUR pjeni zalivena su dva bakrena vodiča, nadzorni sustav tzv. nordijski za indikaciju eventualnog kvara cijevi.</t>
  </si>
  <si>
    <t>- standardno koljeno 90°:</t>
  </si>
  <si>
    <t>LUK cijevni prediz. DN100 114.3/200</t>
  </si>
  <si>
    <t xml:space="preserve">LUK cijevni prediz. DN50 60.3/125  </t>
  </si>
  <si>
    <t>- standardno koljeno 45°:</t>
  </si>
  <si>
    <t>- standardno koljeno 30°:</t>
  </si>
  <si>
    <t>- standardno koljeno 15°:</t>
  </si>
  <si>
    <t>1.44.</t>
  </si>
  <si>
    <t>Dobava i ugradnja jednodijelnih termoskupljajućih spojnica bez dodatnih manšeta, za predizoliranu cijev, dužine L=700mm, dimenzije prema EN253:2009:2006 ili jednakovrijednoj normi i EN 448 ili jednakovrijednoj normi
Uključeno uz spojnicu dobava slijedeće opreme:
-         široka ljepljiva brtvena traka
-         butilna traka
-         metalne spojke za spajanje ožičenja sustava nadzora 
-         plastični odstojnici ožičenja sustava nadzora
-         PE čep ispuha zraka
-         PE brtva za zatvaranje odzračnih otvora. 
-         PE zakrpe</t>
  </si>
  <si>
    <t>SPOJNICA termostežuća Da200 za prediz. cijevi</t>
  </si>
  <si>
    <t>SPOJNICA termostežuća Da125 za prediz. cijevi</t>
  </si>
  <si>
    <t>1.45.</t>
  </si>
  <si>
    <t>Dobava i ugradnja dvokomponentne PUR pjene za punjenje termoskupljajućih spojnica
(komponenta A - materijal Elastopor H,ili jednakovrijedan
komponenta B - materijal IsoPMDI) ili jednakovrijedan</t>
  </si>
  <si>
    <t>1.46.</t>
  </si>
  <si>
    <t>Dobava i ugradnja brtvenog prstena za instalaciju pri prodoru predizolirane cijevi u stjenci okna, isporučeno u skladu s DIN 10204 ili jednakovrijednoj normi uz prilog certifikata ili jednakovrijedne norme. Materijal brtvenog prstena: neoprenska guma. 
Dimenzije PEHD zaštitne cijevi na koju se ugrađuje brtveni prsten:</t>
  </si>
  <si>
    <t>PRSTEN brtveni DN200 za predizoliranu cijev</t>
  </si>
  <si>
    <t>PRSTEN brtveni DN125 za predizoliranu cijev</t>
  </si>
  <si>
    <t>1.47.</t>
  </si>
  <si>
    <t>Dobava i ugradnja kompenzacijskih jastuka od PE pjene sa zatvorenim ćelijama. Jedna je strana jastuka prevučena ljepilom topivim na toplini, a prednja strana je izvedena s uzdužnim rebrima radi boljeg prianjanja na predizoliranu cijev; Karakteristike prema DIN 53420 ili jednakovrijedne norme:
Gustoća ρ=30 kg/m3
Vlačna čvrstoća Rm=0,34 N/mm2
Dimenzije:</t>
  </si>
  <si>
    <t>JASTUK kompenzacijski 120x40x1000 jedan utor</t>
  </si>
  <si>
    <t>1.48.</t>
  </si>
  <si>
    <t>Dobava i ugradnja gotove podložne gredice od ekspandiranog polistirena (r=30kg/m3) za predizolirane cijevi.
Dimenzije:</t>
  </si>
  <si>
    <t>GREDICA 100x100x500 polistiren za prediz. cijevi</t>
  </si>
  <si>
    <t>1.49.</t>
  </si>
  <si>
    <t>Dobava i ugradnja masne izolacijske trake koja se postavlja između predizolirane cijevi i brtvenog prstena na cijevnom prodoru kroz stjenke zida. 
Širina trake 50 mm. Rola =10m.</t>
  </si>
  <si>
    <t>TRAKA masna za prediz. cijevi 50mm</t>
  </si>
  <si>
    <t>1.50.</t>
  </si>
  <si>
    <t>Dobava i ugradnja trake upozorenja za označavanje trase polaganja predizolirane cijevi. Oznaka na traci za upozorenje mora glasiti »POZOR: TOPLOVODNA INTALACIJA!«
Širina trake 40 mm, standardna dužina role trake 100 m.</t>
  </si>
  <si>
    <t xml:space="preserve">TRAKA 40mm za obilježavanje trase </t>
  </si>
  <si>
    <t>Predizolirani cjevovod- elektro  dio</t>
  </si>
  <si>
    <t>1.51.</t>
  </si>
  <si>
    <t>Dobava i ugradnja završnih komada u zaštiti IP65/55, na kraju cjevovoda  za prespoj ožičenja na impedantni kabel</t>
  </si>
  <si>
    <t>1.52.</t>
  </si>
  <si>
    <t xml:space="preserve">Dobava i ugradnja spojnice za masu uzemljenja
</t>
  </si>
  <si>
    <t>1.53.</t>
  </si>
  <si>
    <t>Dobava i ugradnja priključne prespojne kutije u zaštiti IP65, za prespajanje ožičenja između završnog komada , sa mjernom kutijom ili mjernim uređajem.</t>
  </si>
  <si>
    <t>1.54.</t>
  </si>
  <si>
    <t>Dobava i ugradnja mjerne kutije za priključak pokretnog detektora greške, izvedena u zaštiti IP65.</t>
  </si>
  <si>
    <t>1.55.</t>
  </si>
  <si>
    <t>Dobava i ugradnja Impedantnog prespojnog kabela 300 Ω za prespajanje u kotlovnici i TS smještaja /komple</t>
  </si>
  <si>
    <t>1.56.</t>
  </si>
  <si>
    <t>Dobava i ugradnja završnog komada vodotjesni na kraju cjevovoda u zemlji za spoj sa vodotjesnom mjernom kutijom s gelom</t>
  </si>
  <si>
    <t>KOMAD završni vodotjesni za spoj s mjernom kutijom</t>
  </si>
  <si>
    <t>KUTIJA mjerna s gelom</t>
  </si>
  <si>
    <t>1.57.</t>
  </si>
  <si>
    <t xml:space="preserve">Dobava i ugradnja stacionarnog detektora kvara sa SMS dojavom za nadzor cjevovoda minimalno 2500m za priključak na 220V, </t>
  </si>
  <si>
    <t>DETEKTOR kvara stacionarni 220V SMS dojava</t>
  </si>
  <si>
    <t>1.58.</t>
  </si>
  <si>
    <t>Dobava i ugradnja prijenosnog uređaja za nadzor kvara i detekciju kvara mreže s  unutarnjim napajanje 9V baterijom i svim spojnim priborom</t>
  </si>
  <si>
    <t xml:space="preserve">DETEKTOR kvara baterijski 9V </t>
  </si>
  <si>
    <t>Građevinski radovi- podzemni toplovod</t>
  </si>
  <si>
    <t>PRIPREMNI I ZAVRŠNI RADOVI</t>
  </si>
  <si>
    <t>1.59.</t>
  </si>
  <si>
    <t>Ručni iskop probnih šliceva.</t>
  </si>
  <si>
    <t>Ova stavka obuhvaća:</t>
  </si>
  <si>
    <t>-        rad na pažljivom ručnom iskopu probnih šliceva na prosječnom razmaku od 50 m i na mjestima koja odredi nadzorni inženjer radi utvrđivanja položaja (visinski i tlocrtno) pojedinih instalacija do dužine iskopa od 1.5 m.</t>
  </si>
  <si>
    <t>Iskope ograditi i osigurati po HTZ propisima.</t>
  </si>
  <si>
    <t>Obračunato po m1 ručno iskopanog rova.</t>
  </si>
  <si>
    <t>1.60.</t>
  </si>
  <si>
    <t xml:space="preserve">Rezanje asfalta na trasi toplovoda na mjestima prijelaza preko postojećeg kolnika ulica, debljine 10 cm, i rušenje asfaltnog zastora debljine cca 10 cm i šljunčane podloge debljine cca 40 cm s odvozom materijala na deponiju. </t>
  </si>
  <si>
    <t>Točnu količinu izvedenih radova treba utvrditi prilikom izvedbe upisom u građevinsku knjigu.</t>
  </si>
  <si>
    <t>Lokaciju deponije izvođač je dužan zatražiti od nadležnih općinskih ili gradskih službi prije početka izvođenja radova.</t>
  </si>
  <si>
    <t>Obračunava se po m2 porušene kolničke konstrukcije i po m1 rezanja asfalta.</t>
  </si>
  <si>
    <t>- rušenje kolničke konstrukcije</t>
  </si>
  <si>
    <t>1.61.</t>
  </si>
  <si>
    <t>Zaštita postojećih komunalnih instalacija plina, elektrike i DTK na mjestu križanja s novim toplovodom oblaganjem tipskim betonskim kanalicama ø15-25 cm i betoniranjem betonom klase C16/20.</t>
  </si>
  <si>
    <t>-      ručni otkop materijala oko instalacije sa odbacivanjem ili utovarom viška materijala nakon zatrpavanja i odvoz na deponiju (lokacija deponije kao u st.01.03.),</t>
  </si>
  <si>
    <t>-      oblaganje instalacije betonskim kanalicama ø15-25 cm,</t>
  </si>
  <si>
    <t>-      betoniranje zaštitnog sloja betona debljine 10 cm oko kanalice sa betonom klase C16/20, 0.2 m3/m1.</t>
  </si>
  <si>
    <t>Točnu količinu izvedenih radova potrebno je odrediti prilikom izvođenja upisom u građevinski dnevnik.</t>
  </si>
  <si>
    <t>Obračunato po m1 zaštićene komunalne instalacije.</t>
  </si>
  <si>
    <t>1.62.</t>
  </si>
  <si>
    <t>Dovođenje u prvobitno stanje porušenih asfaltnih površina.</t>
  </si>
  <si>
    <t>U stavku je uračunato:</t>
  </si>
  <si>
    <t xml:space="preserve"> - zasipavanje rova drobljenim kamenim materijalom uz zbijanje do dubine 29 cm od postojeće kote zastora (obračunato u stavci 02.05.),</t>
  </si>
  <si>
    <t xml:space="preserve"> -izrada podložnog sloja betona C25/30, debljine 25 cm,</t>
  </si>
  <si>
    <t xml:space="preserve"> -izravnavajući sloj asfaltbetona AC 11 surf  50/70 AG2 M2 debljine 4 cm na asfaltnim površinama.</t>
  </si>
  <si>
    <t>Obračunava se po m2 izvedene površine.</t>
  </si>
  <si>
    <t>- asfaltne površine</t>
  </si>
  <si>
    <t>1.63.</t>
  </si>
  <si>
    <t>Iskop kanalskog jarka u tlu "C" kategorije širine prema normalnim poprečnim presjecima, dubine 1.30-1,55 m uključivo pravilno odsjecanje bokova jarka, grubo izravnavanje dna, utovar zemljanog iskopanog materijala u transportno vozilo.</t>
  </si>
  <si>
    <t>Širina rova 0.58-1.60 m.</t>
  </si>
  <si>
    <t>Predviđa se 90% strojnog i 10% ručnog iskopa.</t>
  </si>
  <si>
    <t>Obračunava se po m3 iskopanog materijala mjereno u prirodnom stanju.</t>
  </si>
  <si>
    <t xml:space="preserve">a) strojni iskop   </t>
  </si>
  <si>
    <t xml:space="preserve">b) ručni iskop    </t>
  </si>
  <si>
    <t>1.64.</t>
  </si>
  <si>
    <t>Fino planiranje dna kanalskog jarka u tlu "C" kategorije  sa točnošću ±2 cm uključivo utovar zemljanog iskopanog materijala u transportno vozilo.</t>
  </si>
  <si>
    <t>Obračunava se po m2 isplaniranog jarka.</t>
  </si>
  <si>
    <t>1.65.</t>
  </si>
  <si>
    <t>Izrada pješčane posteljice 15cm dubine, za ležaj preizoliranih toplovodnih cijevi, od pijeska 0/4 mm .</t>
  </si>
  <si>
    <t>U cijeni je obračunata nabava i doprema materijala kao i izrada posteljice.</t>
  </si>
  <si>
    <t>Obračunava se po m3 izrađene posteljice.</t>
  </si>
  <si>
    <t>1.66.</t>
  </si>
  <si>
    <t>Zasipavanje kanala sa položenim cijevima pijeskom sa nadslojem od 10 cm, od pijeska 0/4 mm.</t>
  </si>
  <si>
    <t>1.67.</t>
  </si>
  <si>
    <t>Zatrpavanje kanalskog jarka nakon izgradnje toplovoda zemljom iz iskopa (na dijelu gdje nije bio asfalt)</t>
  </si>
  <si>
    <t>Zatrpavati  u slojevima do 50 cm visine uz čvrsto nabijanje ručnim nabijačima težine 10 kg.</t>
  </si>
  <si>
    <t>Obračunava se po m3 zatrpanog kanalskog jarka mjereno u prirodnom stanju.</t>
  </si>
  <si>
    <t>1.68.</t>
  </si>
  <si>
    <t>Zatrpavanje kanalskog jarka nakon izgradnje toplovoda drobljenim  kamenim materijalom 0/64 mm. )za dio gdje je bio asfalt i gdje se vraća asfalt)</t>
  </si>
  <si>
    <t>Zatrpavati  u slojevima do 50 cm visine uz čvrsto nabijanje ručnim nabijačima težine 10 kg prvog sloja, a ostalih slojeva motornim nabijačima jačine 10 kg do maksimalne zabijenosti na završnom sloju tako da se postigne MS≥ 80 N/mm2.</t>
  </si>
  <si>
    <t>1.69.</t>
  </si>
  <si>
    <t>Odvoz viška materijala iz iskopa.</t>
  </si>
  <si>
    <t>U cijenu je uključen prijevoz, istovar i grubo razastiranje sa planiranjem deponije.</t>
  </si>
  <si>
    <t>Lokaciju deponije izvođač treba zatražiti od nadležnih općinskih ili gradskih službi.</t>
  </si>
  <si>
    <t>Obračunava se po m3 prevezenog materijala u rastresitom stanju.</t>
  </si>
  <si>
    <t>1.70.</t>
  </si>
  <si>
    <t>Crpljenje vode iz kanalskih jaraka za vrijeme izgradnje toplovoda, nadošle uslijed oborina ili od podzemnih voda.</t>
  </si>
  <si>
    <t>U proračun uzeta količina cca 0.05 m3 po m1 kanalskog jarka.</t>
  </si>
  <si>
    <t>Pumpa 0.5 l/s radit će po 1 m1 jarka 100 s=0.028 sati.</t>
  </si>
  <si>
    <t>Ovi troškovi obračunat će se prema stvarno utrošenim satima po odobrenju nadzornog inženjera.</t>
  </si>
  <si>
    <t>Obračunava se po satu rada pumpe.</t>
  </si>
  <si>
    <t>sati</t>
  </si>
  <si>
    <t>1.71.</t>
  </si>
  <si>
    <t>Razupiranje bočnih strana iskopa upotrebom platica debljine 48mm i razupora uključivo doprema potrebnog materijala, izrada, postavljanje, skidanje, prijenos na udaljenost 50 m, čišćenje drveta, vađenje čavala i slaganje materijala.</t>
  </si>
  <si>
    <t>Razupiranje treba izvesti prema propisima HTZ-a i to sa svim potrebnim osiguranjem u svrhu potpune zaštite od bilo kakvog zarušavanja, te da ujedno omogućuje rad u jarku i ne ometa spuštanje cijevi.</t>
  </si>
  <si>
    <t>Predviđa se razupiranje 75% obostrane površine bokova kanalskog jarka.</t>
  </si>
  <si>
    <t>Obračunato po m2 razuprte površine.</t>
  </si>
  <si>
    <t>1.72.</t>
  </si>
  <si>
    <t>Iskolčenje trase toplovoda sa fiksiranjem svih lomova.</t>
  </si>
  <si>
    <t>Obračun po m1 iskolčenja.</t>
  </si>
  <si>
    <t>a) geodetsko iskolčenje</t>
  </si>
  <si>
    <t>b) izvođačko iskolčenje</t>
  </si>
  <si>
    <t xml:space="preserve">c) katastarsko snimanje </t>
  </si>
  <si>
    <t>ARMATURA ZA KLIMA KOMORE</t>
  </si>
  <si>
    <t>1.73.</t>
  </si>
  <si>
    <t>1.74.</t>
  </si>
  <si>
    <t>Dobava i montaža: 
 Tlačno neovisni balans i regulacijski prolazni ventil s linearnom karakeristikom regulacije,
sa funkcijom automatskog ograničenja protoka i autoritetom 1 pri svim postavkama.
Dizajn s membranom i bez dinamičkog O-prstena radi smanjenja rizika od začepljenja i histereze.
Dvosmjerno punjenje i ispiranje sustava, neovisno o smjeru ugradnje ventila.
Mogućnost zatvaranja pri diferencijalnom tlaku od 16 bar.
Linerana postavka sa minimalnim rasponom od 10 % nominalnog protoka. Regulacijski omjer 1 : 1000 i moduliranje ispod 1 % postavljenog protoka, bez obzira na postavku. Podešenje maksimalnog protoka jasno označeno na ventilu, vidljivo i sa instaliranim pogonom.
Promjena karakteristike od linearne do jednakih postotaka za sve veličine prilagođavanjem postavki pogona.</t>
  </si>
  <si>
    <t>DN 25  bez pogona</t>
  </si>
  <si>
    <t>DN 20  bez pogona</t>
  </si>
  <si>
    <t>1.75.</t>
  </si>
  <si>
    <t>1.76.</t>
  </si>
  <si>
    <t>Dobava i montaža nepovratnog ventila, navojni.</t>
  </si>
  <si>
    <t>1.77.</t>
  </si>
  <si>
    <t>Dobava i ugradnja hvatača nečistoča  za  toplu vodu (tmax=120 °C), nazivnog tlaka PN10.</t>
  </si>
  <si>
    <t>1.78.</t>
  </si>
  <si>
    <t>STROPNI  VENTILOKONVEKTORI</t>
  </si>
  <si>
    <t>1.79.</t>
  </si>
  <si>
    <t>Dobava i montaža ventilokonvektora za četverocijevni sustav:</t>
  </si>
  <si>
    <t>Rashladni učinak odabran je prema temperaturi prostora 26 °C suhog termometra / 19°C vlažnog termometra i temperaturi hladne vode 7/14°C.</t>
  </si>
  <si>
    <t>Ogrijevni učinak odabran je na temperaturi prostora 20 °C, i temperaturi tople vode 45/38 °C.</t>
  </si>
  <si>
    <t>Napomena: Prilikom narudžbe definirati strane priključaka vode.</t>
  </si>
  <si>
    <t>1.79.1.</t>
  </si>
  <si>
    <t>Proizvod veličine 4- uključujući filter na strani zraka</t>
  </si>
  <si>
    <t>Totalni rashladni učinak : 0,85 / 0,94 / 1,18 kW +/-5%</t>
  </si>
  <si>
    <t>Sensibilni rashladni učinak: 0,66 / 0,75 / 1,00 kW +/-5%</t>
  </si>
  <si>
    <t>Protok vode u režimu hlađenja: 116 l/h</t>
  </si>
  <si>
    <t>Pad tlaka na vodenoj strani u režimu hlađenja: 1 kPa</t>
  </si>
  <si>
    <t>Ogrijevni učinak :  0,63 / 0,73 / 0,89 kW</t>
  </si>
  <si>
    <t>Protok vode u režimu grijanja: 90 l/h</t>
  </si>
  <si>
    <t>Pad tlaka na vodenoj strani u režimu grijanja: 3,4 kPa</t>
  </si>
  <si>
    <t>Raspoloživi eksterni statički tlak: 10 Pa ili više</t>
  </si>
  <si>
    <t>Nivo zvučne snage: 32 / 35 / 40 dB(A) ili manje</t>
  </si>
  <si>
    <t>Nivo zvučnog tlaka: 23 / 26 / 31 dB(A) ili manje</t>
  </si>
  <si>
    <t>Protok zraka : 167 / 208 / 303 m3/h</t>
  </si>
  <si>
    <t>Električna snaga: 77 W +/-5%</t>
  </si>
  <si>
    <t>Dimenzije kućišta  DxŠxV:  830 x 215 x 480 mm +/-5%</t>
  </si>
  <si>
    <t>Masa: 24,09 kg +/-5%</t>
  </si>
  <si>
    <t>1.79.2.</t>
  </si>
  <si>
    <t>Proizvod veličine 6- bez filtra</t>
  </si>
  <si>
    <t>Totalni rashladni učinak : 2,25 / 2,54 / 2,96 kW +/-5%</t>
  </si>
  <si>
    <t>Sensibilni rashladni učinak: 1,78 / 2,09 / 2,96 kW +/-5%</t>
  </si>
  <si>
    <t>Protok vode u režimu hlađenja: 311 l/h</t>
  </si>
  <si>
    <t>Pad tlaka na vodenoj strani u režimu hlađenja: 4 kPa</t>
  </si>
  <si>
    <t>Ogrijevni učinak :  1,61 / 1,87 / 2,16 kW +/-5%</t>
  </si>
  <si>
    <t>Protok vode u režimu grijanja: 233 l/h</t>
  </si>
  <si>
    <t>Pad tlaka na vodenoj strani u režimu grijanja3,5 kPa</t>
  </si>
  <si>
    <t>Nivo zvučne snage: 43 / 49 / 55 dB(A) ili manje</t>
  </si>
  <si>
    <t>Nivo zvučnog tlaka: 34 / 40 / 46 dB(A) ili manje</t>
  </si>
  <si>
    <t>Protok zraka : 496 / 635 / 829 m3/h</t>
  </si>
  <si>
    <t>Električna snaga: 104 W +/-5%</t>
  </si>
  <si>
    <t>Dimenzije kućišta  DxŠxV:  1130 x 215 x 480 mm +/-5%</t>
  </si>
  <si>
    <t>Masa: 31,50 kg +/-5%</t>
  </si>
  <si>
    <t>1.79.3.</t>
  </si>
  <si>
    <t>Proizvod veličine 7- bez filtra</t>
  </si>
  <si>
    <t>Totalni rashladni učinak : 2,39 / 2,79 / 3,17 kW +/-5%</t>
  </si>
  <si>
    <t>Sensibilni rashladni učinak: 2,34 / 2,79 / 3,17 kW +/-5%</t>
  </si>
  <si>
    <t>Protok vode u režimu hlađenja: 342 l/h</t>
  </si>
  <si>
    <t>Pad tlaka na vodenoj strani u režimu hlađenja: 2,8 kPa</t>
  </si>
  <si>
    <t>Ogrijevni učinak :  1,66 / 2,13 / 2,42 kW +/-5%</t>
  </si>
  <si>
    <t>Protok vode u režimu grijanja: 265 l/h</t>
  </si>
  <si>
    <t>Pad tlaka na vodenoj strani u režimu grijanja: 12,8 kPa</t>
  </si>
  <si>
    <t>Nivo zvučne snage: 49 / 52 / 57 dB(A) ili manje</t>
  </si>
  <si>
    <t>Nivo zvučnog tlaka: 40 / 43 / 48 dB(A) ili manje</t>
  </si>
  <si>
    <t>Protok zraka : 603 / 751 / 960 m3/h</t>
  </si>
  <si>
    <t>1.79.4.</t>
  </si>
  <si>
    <t>Proizvod veličine 8- bez filtra</t>
  </si>
  <si>
    <t>Totalni rashladni učinak : 3,10 / 3,68 / 4,03 kW +/-5%</t>
  </si>
  <si>
    <t>Sensibilni rashladni učinak: 2,47 / 3,09 / 3,47 kW +/-5%</t>
  </si>
  <si>
    <t>Protok vode u režimu hlađenja: 451 l/h</t>
  </si>
  <si>
    <t>Pad tlaka na vodenoj strani u režimu hlađenja: 4,6 kPa</t>
  </si>
  <si>
    <t>Ogrijevni učinak :  2,11 / 2,52 / 2,70 kW +/-5%</t>
  </si>
  <si>
    <t>Protok vode u režimu grijanja: 313 l/h</t>
  </si>
  <si>
    <t>Pad tlaka na vodenoj strani u režimu grijanja: 11 kPa</t>
  </si>
  <si>
    <t>Nivo zvučne snage: 53 / 59 / 62 dB(A) ili manje</t>
  </si>
  <si>
    <t>Nivo zvučnog tlaka: 44 / 50 / 53 dB(A) ili manje</t>
  </si>
  <si>
    <t>Protok zraka : 733 / 1000 / 1138 m3/h</t>
  </si>
  <si>
    <t>Električna snaga: 153 W +/-5%</t>
  </si>
  <si>
    <t>1.80.</t>
  </si>
  <si>
    <t>Dobava i montaža pumpice za odvod kondenzata, sitni i potrošni materijal uključen:</t>
  </si>
  <si>
    <t>1.80.1.</t>
  </si>
  <si>
    <t>Pumpica kondenzata za horizontalnu ugradnju za ventilokonvektore veličine 1-6</t>
  </si>
  <si>
    <t>1.80.2.</t>
  </si>
  <si>
    <t>Pumpica kondenzata za horizontalnu ugradnju za ventilokonvektore veličine 7-10</t>
  </si>
  <si>
    <t>1.81.</t>
  </si>
  <si>
    <t>1.82.</t>
  </si>
  <si>
    <t>1.83.</t>
  </si>
  <si>
    <t>DN 15 protok do 650 l/h + pogon 230V on-off</t>
  </si>
  <si>
    <t xml:space="preserve"> PODNO ELEKTRIČNO GRIJANJE</t>
  </si>
  <si>
    <t>1.84.</t>
  </si>
  <si>
    <t xml:space="preserve">Dobava i montaža grijaćeg kabela za grijanje unutrašnjih prostora, za montažu u estrih poda. Stavka uključuje termostat, podni senzor kao i sitni i potrošni materijal.   </t>
  </si>
  <si>
    <t>tip kabela: dvostruko izolirani grijaći kabel</t>
  </si>
  <si>
    <t>Napajanje:230V</t>
  </si>
  <si>
    <t>snaga : 20W/m; +/-10%</t>
  </si>
  <si>
    <t>razmak između kabela = 50mm</t>
  </si>
  <si>
    <t>promjer kabela :4,8-5,6mm</t>
  </si>
  <si>
    <t>izolacija grijaćeg kabela:TTPE, HDPE</t>
  </si>
  <si>
    <t>Vanjska izolacija:PVC</t>
  </si>
  <si>
    <t>radna temperatura : +30oC</t>
  </si>
  <si>
    <t>min temp kod montaže : +5oC</t>
  </si>
  <si>
    <t>kabel za priključenje: dvožilno+uzemljenje; dužina 2,5m</t>
  </si>
  <si>
    <t>kabel , l=25m, Pel=500W</t>
  </si>
  <si>
    <t>1.85.</t>
  </si>
  <si>
    <t>Dobava i montaža digitalnog termostata sa uključenim podnim osjetnikom temperature i osjetnikom temperature zraka u prostoru</t>
  </si>
  <si>
    <t>RADIJATORI LJESTVE-SUŠAČI RUČNIKA</t>
  </si>
  <si>
    <t>1.86.</t>
  </si>
  <si>
    <t>DIM. 428/1160/32 (ŠxVxD) - +/-7%</t>
  </si>
  <si>
    <t>1.87.</t>
  </si>
  <si>
    <t>1.88.</t>
  </si>
  <si>
    <t>1.89.</t>
  </si>
  <si>
    <t>1.90.</t>
  </si>
  <si>
    <t xml:space="preserve">Dobava i montaža tlačno neovisnog termostatskog radijatorskog ventila. Termostatski radijatorski ventil neovisan o promjeni dinamičkog tlaka s ugrađenim  regulatorom protoka za  dvocjevne sustave toplovodnog grijanja sa prisilnom cirkulacijom i normalnom temperaturnom razlikom povratnog i polaznog voda s točnim namještanjem protoka, prema DIN EN 215 ili jednakovrijednoj normi dio 1. Spoj na termostatsku glavu preko navojnog priključka M 30x1,5.   </t>
  </si>
  <si>
    <t>1.91.</t>
  </si>
  <si>
    <t>Dobava i montaža motornog pogona. Termički dvopoložajni pogon, za grijanje, ventilaciju i hlađenje s ugrađenom prekonaponskom zaštitom.Sa spojnim vodom duljine 1m*, pogodan za montažu na sva tijela ventila/Priključak M30x1,5 /Napajanje 230V / 24V.</t>
  </si>
  <si>
    <t>1.92.</t>
  </si>
  <si>
    <t>visina 600 mm - veličina 22K</t>
  </si>
  <si>
    <t>22K 600X600</t>
  </si>
  <si>
    <t>NAPOMENA: BROJ RADIJATORA I STRANU PRIKLJUČKA RADIJATORA PROVJERITI NA GRADILIŠTU PRIJE ISPORUKE</t>
  </si>
  <si>
    <t>1.93.</t>
  </si>
  <si>
    <t>Dobava i  montaža zidnih nosača i ostalog  pribora potrebnog za montažu</t>
  </si>
  <si>
    <t>1.94.</t>
  </si>
  <si>
    <t>1.95.</t>
  </si>
  <si>
    <t xml:space="preserve">Dobava i montaža termostatske radijatorske glave, prema DIN EN 215 ili jednakovrijednoj normi dio 1, sa ugrađenim tekućinskim osjetnikom, namjenjena za ugradnju u javne prostore ili građevine javnog tipa, sa zaštitom protiv krađe, otporna na udarce, habanje i savijanje silom do 1000 N. Zaštićena od neovlaštenog podešavanja postavne vrijednosti. Spoj na tijelo ventila navojnom maticom M30x1,5, područje postavnih vrijednosti 8 - 26 C. Ugrađena zaštita od smrzavanja. </t>
  </si>
  <si>
    <t>ELEKTRIČNI RADIJATORI</t>
  </si>
  <si>
    <t>1.96.</t>
  </si>
  <si>
    <t>1.97.</t>
  </si>
  <si>
    <t>Dobava i montaža međuprirubničke leptiraste zaklopke PN16, zajedno sa protuprirubnicama, brtvama i vijcima. Odvajanje vertikala</t>
  </si>
  <si>
    <t>1.98.</t>
  </si>
  <si>
    <t>1.99.</t>
  </si>
  <si>
    <t>DN80 (90x8,2)</t>
  </si>
  <si>
    <t>DN65 (75x6,8)</t>
  </si>
  <si>
    <t>DN50 (63x5,8)</t>
  </si>
  <si>
    <t>DN40 (50x4,6)</t>
  </si>
  <si>
    <t>DN32 (40x3,7)</t>
  </si>
  <si>
    <t>DN25 (32x2,9)</t>
  </si>
  <si>
    <t>DN20 (25x3,5)</t>
  </si>
  <si>
    <t>DN15 (20x2,8)</t>
  </si>
  <si>
    <t>1.100.</t>
  </si>
  <si>
    <t xml:space="preserve">Predmetna izolacija je izrađena iz fleksibilnog spužvastog materijala na bazi sintetičkog kaučuka, kao teško zapaljivo gradivo, klase gorivosti B1, prema normi HRN DIN 4102 ili jednakovrijednoj normi, dio 1, odnosno klase 1, prema normi HRN.U.J1.060  ili jednakovrijednoj normi. </t>
  </si>
  <si>
    <r>
      <t>m</t>
    </r>
    <r>
      <rPr>
        <vertAlign val="superscript"/>
        <sz val="10"/>
        <rFont val="Arial"/>
        <family val="2"/>
        <charset val="238"/>
      </rPr>
      <t>2</t>
    </r>
  </si>
  <si>
    <t>1.101.</t>
  </si>
  <si>
    <t>Dobava i montaža dodatne izolacije cijevi iznad evakuacijskih puteva  sa 20 mm mineralne vune obložene kaširanom Al folijom klase A1 prema normi HRN EN 13501-1 ili jednakovrijednoj uključujući sitni i potrošni materijal i ljepilo.</t>
  </si>
  <si>
    <t>1.102.</t>
  </si>
  <si>
    <t>Dobava i montaža dodatne izolacije cijevi u vanjskom prostoru sa 20 mm mineralne vune klase A1 prema normi HRN EN 13501-1 ili jednakovrijednoj u oblozi od AL lima zabrtvljeno protiv ulaza atmosferilija.</t>
  </si>
  <si>
    <t>1.103.</t>
  </si>
  <si>
    <t>NO 20</t>
  </si>
  <si>
    <t>NO 25</t>
  </si>
  <si>
    <t>NO 32</t>
  </si>
  <si>
    <t>1.104.</t>
  </si>
  <si>
    <t>Dobava i montaža cijevne izolacije oko  cijevi , izolacija s parnonepropusnom branom :</t>
  </si>
  <si>
    <t>9x035</t>
  </si>
  <si>
    <t>6x028</t>
  </si>
  <si>
    <t>6x022</t>
  </si>
  <si>
    <t>1.105.</t>
  </si>
  <si>
    <t>Dobava i montaža sifona za odvod kondenzata, s mehaničkom i vodenom blokadom zadaha  (ulaz NO32/d12-18mm, izlaz NO40).</t>
  </si>
  <si>
    <t>PP BRTVLJENJA</t>
  </si>
  <si>
    <t>2.87.</t>
  </si>
  <si>
    <t xml:space="preserve">Brtvljenje  prodora cijevi kroz betonsku, ciglenu ili gipskartonsku PP granicu (zid, strop ili šaht) vatrootpornosti kao i granica kroz koju se prodire (zid, strop ili šaht). Zavisno o tehnologiji koju odabire izvođač brtvi se s jedne ili s obje strane. Specifikacija se odnosi na jednu cijev koju treba brtviti pri prodoru kroz strop, zid ili instalacijski šaht prema slijedećem: </t>
  </si>
  <si>
    <t>Brtvljenje za gorive cijevi slijedećih dimenzija:</t>
  </si>
  <si>
    <t>za  cijev  do DN20 mm (PPR vanjski do 25mm)</t>
  </si>
  <si>
    <t>instalacijski šaht</t>
  </si>
  <si>
    <t>strop</t>
  </si>
  <si>
    <t>za  cijev  DN25 mm (PPR vanjski  32mm)</t>
  </si>
  <si>
    <t xml:space="preserve"> za  cijev  do DN32 mm (PPR vanjski 40mm) </t>
  </si>
  <si>
    <t xml:space="preserve"> zid </t>
  </si>
  <si>
    <t xml:space="preserve"> instalacijski šaht </t>
  </si>
  <si>
    <t xml:space="preserve"> strop </t>
  </si>
  <si>
    <t xml:space="preserve"> za  cijev  do DN40 mm (PPR vanjski 50mm) </t>
  </si>
  <si>
    <t xml:space="preserve"> za  cijev  do DN50 mm (PPR vanjski 63mm) </t>
  </si>
  <si>
    <t>Brtvljenje za negorive cijevi slijedećih dimenzija:</t>
  </si>
  <si>
    <t xml:space="preserve">za  cijev  DN65 mm </t>
  </si>
  <si>
    <t xml:space="preserve">za  cijev  DN80 mm </t>
  </si>
  <si>
    <t>SUSTAV KK1-HODNICI</t>
  </si>
  <si>
    <t>Dobava i montaža</t>
  </si>
  <si>
    <t>za područje KK1-Hodnik, unutarnja izvedba. Uređaj je sastavljen od sljedećih elemenata:</t>
  </si>
  <si>
    <t>Kućište - unutarnja izvedba</t>
  </si>
  <si>
    <t xml:space="preserve">Kućište uređaja za postavljanje u prostoriju, iz valjanih čeličnih toplo cinčanih profila i dvostijenih pokrova iz obostrano epoksi zaštićenog čeličnog lima, sa toplinskom izolacijom između, debljine 50mm. Stupanj korozijske zaštite III. Kućište i profili su izrađeni bez toplinskih mostova. Pokrovi na vanjskoj strani sa zaštitnom folijom. Pokrovi imaju ugrađenu nadtlačno - podtlačnu brtvu i brze zatvarače. Revizijski prozori i unutarnja rasvjeta u pojedinim sektorima. Vrata za posluživanje sa spojnicama na svim elementima sa filterima i ventilatorima. Posude za prihvat kondenzata sa odvodenim priključcima i sifonom. Na uređaju su mjesta sa priključcima za prihvat podataka o statičkom tlaku po pojedinim elementima, kao ventilatori, filteri, rekuperator, za mjerenje razlike tlaka. Boja kućišta RAL 2004.
Priključci kanala s okvirima 30mm. Pojedini transportni elementi se međusobno spoje na objektu. Uređaj izrađen u skladu sa:
VDI 3803  ili jednakovrijednoj normi, SIST EN 13053  ili jednakovrijednoj normi- standard za procjenu i svojstva klima uređaja, sastavnih djelova i sekcija.
</t>
  </si>
  <si>
    <t>Računska stanja zraka za dimenzioniranje:</t>
  </si>
  <si>
    <t>vanjski zrak  zimi:          T= -13,0 °C, φ= 90 %</t>
  </si>
  <si>
    <t>vanjski zrak  ljeti :          T= 32,0 °C, φ= 40 %</t>
  </si>
  <si>
    <t>dobavni zrak  zimi:         T= 21,0 °C, φ=7,2 %</t>
  </si>
  <si>
    <t>dobavni zrak  ljeti :         T= 25,0 °C, φ= 60 %</t>
  </si>
  <si>
    <t>povratni zrak  zimi:        T= 20,0 °C, φ= 30 %</t>
  </si>
  <si>
    <t>povratni zrak  ljeti :        T= 26,0 °C, φ= 55 %</t>
  </si>
  <si>
    <t>Izračuni izrađeni za tip distribucije : " stropna dobava zraka "</t>
  </si>
  <si>
    <t>Regulacijske žaluzije</t>
  </si>
  <si>
    <t>Regulacijske žaluzije ugrađene na strani vanjskog i otpadnog zraka, izrađene iz šupljih Al profila sa brtvama, zatvaranje protusmjerno. Žaluzijama je dodan elektromotorni pogon, preko zupčastog prijenosa iz ABS materijala. Žaluzije su zrakotjesne.</t>
  </si>
  <si>
    <t>Žaluzije by-pass rekuperatora. Žaluzijama je dodan elektromotorni pogon, preko zupčastog prijenosa iz ABS materijala. Žaluzije su zrakotjesne.</t>
  </si>
  <si>
    <t>Filteri zraka</t>
  </si>
  <si>
    <t>Komplet zračnih filtara za filtraciju vanjskog, dobavnog i povratnog zraka, za ugradnju kod kvalitete vanjskog zraka ODA2 po DIN EN 13779 ili jednakovrijednoj normi. Filtracija u skladu sa zahtjevima VDI 6022. Okvir filtera sa vrećastim ili kazetnim filtarskim uloškom, klase po DIN EN 779 ili jednakovrijednoj normi, izrađen iz višeslojnog materijala iz sintetičkih vlakana, samougasljiv u skladu s DIN 53438 ili jednakovrijednoj normi, klasa F1.  Okvir filtera bez metalnih djelova, potpuno spaljiv. Za brtvljenje filterskog okvira ugrađene su gumene brtve.
Filtar opremljen s osjetnikom razlike tlaka, za nadzor zapunjenosti, s prikazom i upozorenjem na displayu procesora. Za pad tlaka u filteru (za procjenu radnog učina) se kao krajnje vrijednosti uzimaju vrijednosti po SIST EN 13053 ili jednakovrijednoj normi (za klase G1 do G4 - 150Pa, za klase M5 do F7 - 200Pa i za klase F8 do F9 300Pa). 
U uređaju su predviđeni sljedeći filteri:</t>
  </si>
  <si>
    <t>Filtar vanjskog zraka, (VZ), Kompaktni filtar 97mm F7</t>
  </si>
  <si>
    <t>Filtar povratnog zraka, (PZ), Kompaktni filtar 97mm M5</t>
  </si>
  <si>
    <t>Ventilator dobavnog zraka</t>
  </si>
  <si>
    <t>Ventilatorski sklop izrađen kao ventilatorska stijena, obzirom na kapacitet uređaja opremljen sa 1,2,3 ili 4 usporedno namještenih ventilatora, uključujući: 
Visoko učinkovito radialno ventilatorsko kolo, sa unatrag zakrivljenim lopaticama, učvršćeno na osovini elektromotora, izbalansirano po DIN ISO 1940 ili jednakovrijednoj normi klasa G6,3 , na osnovnoj konstrukciji.
Ec Elektromotor, sa vanjskim rotorom, optimiran, uključno elektronski komutator za regulaciju broja okretaja. Učin elektromotora u klasi učina IE3.
Ulazna nastrujna mlaznica za zrak, sa mjestima za mjerenje statičkog tlaka, ugrađeni osjetnici tlaka i prijenos podataka (statički tlak) u procesor, sa izračunom stvarnog volumnog i masenog protoka zraka.
Automatsko prilagođavanje potrebnog broja okretaja ventilatora obzirom na traženu količinu zraka.
Postavljanje željene količine protoka zraka na displayu procesora (m3/h)
Mjerenje stvarne količine protoka zraka i prikaz iste na displayu (m3/h)
Mekan start elektromotora ventilatora. Zaštita od kratkog spoja. Detekcija ispada pojedine el.faze, detekcija pada napona.</t>
  </si>
  <si>
    <t>Volumni protok zraka</t>
  </si>
  <si>
    <t>m3/h</t>
  </si>
  <si>
    <t>Maseni protok zraka</t>
  </si>
  <si>
    <t>kg/h</t>
  </si>
  <si>
    <t>Vanjski pad tlaka</t>
  </si>
  <si>
    <t>Pa</t>
  </si>
  <si>
    <t>Ukupni pad tlaka</t>
  </si>
  <si>
    <t>Radna snaga elektromotora, kod srednje zapunjenosti filtra</t>
  </si>
  <si>
    <t>kW</t>
  </si>
  <si>
    <t>Nazivna snaga elektromotora</t>
  </si>
  <si>
    <t>Specifična snaga ventilatora  (SFP prema EN 16798-3:2017 ili jednakovrijednoj normi)</t>
  </si>
  <si>
    <t>Ws/m3</t>
  </si>
  <si>
    <t>Kategorija SFP prema  EN 16798-3:2017 ili jednakovrijednoj normi</t>
  </si>
  <si>
    <t>Tip ventilatora (standardni/odabran)</t>
  </si>
  <si>
    <t>(15 / 15)</t>
  </si>
  <si>
    <t>Ventilator povratnog zraka</t>
  </si>
  <si>
    <t>opis jedinice jednak kao za ventilator dobavnog zraka</t>
  </si>
  <si>
    <t>Jedinica za povrat energije - rekuperator, troputni pločasti</t>
  </si>
  <si>
    <t>Troputni pločasti rekuperator, s tokom zraka križno-protustrujno-križno, učinkovit po cijeloj širini uređaja, izrađen iz polipropilena. Rekuperator je otporan na kiseline, lužine i starenje, te omogućava čišćenje u skladu sa VDI 6022 ili jednakovrijednoj normi. Polypropylen kao građevinski material odgovara B2 prema DIN 4102-1 ili jednakovrijednoj normi</t>
  </si>
  <si>
    <t>Podaci za rekuperator</t>
  </si>
  <si>
    <t>volumni protok vanjskog zraka</t>
  </si>
  <si>
    <t>volumni protok otpadnog zraka</t>
  </si>
  <si>
    <t>Stupanj povrata osjetne topline (kod jednakih nazivnih Masenih protoka)  minimalno</t>
  </si>
  <si>
    <t>%</t>
  </si>
  <si>
    <t>Stupanj povrata osjetne topline (kod stvarnih protoka)  minimalno</t>
  </si>
  <si>
    <t>Snaga povrata energije</t>
  </si>
  <si>
    <t>Temp. vanjskog zraka ulaz</t>
  </si>
  <si>
    <t>°C</t>
  </si>
  <si>
    <t>Temp. vanjskog zraka izlaz</t>
  </si>
  <si>
    <t>Temp. otpadnog zraka ulaz</t>
  </si>
  <si>
    <t>Pad tlaka kroz rekuperator (kod projektnih protoka)</t>
  </si>
  <si>
    <t>Vodeni grijač zraka</t>
  </si>
  <si>
    <t xml:space="preserve">Vodeni grijač zraka izrađen iz Cu cijevi sa Al lamelama, čelična spojna cijev, rastavljiva. U opsegu isporuke su i priključne cijevi za vanjski razvod energenta. </t>
  </si>
  <si>
    <t>Snaga grijanja</t>
  </si>
  <si>
    <t>volumni protok zraka</t>
  </si>
  <si>
    <t>Temp. zraka ulaz</t>
  </si>
  <si>
    <t>Temp. zraka izlaz</t>
  </si>
  <si>
    <t>Temp. ogrjevnog medija</t>
  </si>
  <si>
    <t>45,0/38,0</t>
  </si>
  <si>
    <t>Protok ogrjevnog medija  (medij je  voda )</t>
  </si>
  <si>
    <t>Pad tlaka ogrjevnog medija</t>
  </si>
  <si>
    <t>kPa</t>
  </si>
  <si>
    <t>Regulacijski ventil grijača</t>
  </si>
  <si>
    <t>Regulacijski ventil grijača, troputni, kao ventil sa miješajućom funkcijom, za regulaciju miješanjem, navojni ili prirubnički, dodankontinuirano upravljan elektromotorni pogon, napon 24V, pogon pripremljen za C-Bus tehnologiju, sa stalnim nadzorom položaja ventila, montaža u regulacijski krug na gradilištu.</t>
  </si>
  <si>
    <t>Karakteristična vrijednost Kvs</t>
  </si>
  <si>
    <t>Pad tlaka u ventilu</t>
  </si>
  <si>
    <t>Regulacija</t>
  </si>
  <si>
    <t>mješajuća</t>
  </si>
  <si>
    <t>Vodeni hladnjak zraka</t>
  </si>
  <si>
    <t xml:space="preserve">vodeni hladnjak zraka izrađen iz Cu cijevi sa Al lamelama, čelična spojna cijev, rastavljiva. U opsegu isporuke su i priključne cijevi za vanjski razvod energenta. </t>
  </si>
  <si>
    <t>Rashladna snaga</t>
  </si>
  <si>
    <t>Temp. rashladnog medija</t>
  </si>
  <si>
    <t>.  7,0/14,0</t>
  </si>
  <si>
    <t>Protok rashladnog medija</t>
  </si>
  <si>
    <t>Pad tlaka rashladnog medija</t>
  </si>
  <si>
    <t>Regulacijski ventil hladnjaka</t>
  </si>
  <si>
    <t>Regulacijski ventil hladnjaka, troputni, kao ventil za razdjelnu regulaciju, navojni ili prirubnički, dodan kontinuirano upravljan elektromotorni pogon, napon 24V, pogon pripremljen za C-Bus tehnologiju, sa stalnim nadzorom položaja ventila, montaža u Regulacijski krug na gradilištu.</t>
  </si>
  <si>
    <t xml:space="preserve">Regulacija </t>
  </si>
  <si>
    <t>razdjelna</t>
  </si>
  <si>
    <t>Elektroupravljački ormar</t>
  </si>
  <si>
    <t xml:space="preserve">Elektroupravljački ormar iz čeličnog lima, obojen, zaštita IP 54. 
S vanjske strane ugrađena radna jedinica , s grafičkim LCD ekranom, s poljem 8 funkcijskih tipki i glavnim prekidačem struje. 
Ormar u cjelosti ožičen, ugrađene stezaljke za glavno napajanje, osigurači, sve potrebne komponente za upravljanje el.motora, spojna letva za prijem eksternih mjernih i upravljačkih signala, ulaz sa sustav dojave požara, informacijska utičnica RJ45, 2xRS 485, utičnica 230V. 
Svi beznaponski kontakti predviđeni za 230 V / 2A.
Ožičenje elemenata izvan klima uređaja je predmet izvođača elektro instalacija.
Elektronska regulacijska oprema Menerga, ugrađena u elektroupravljačkom ormanu, sastoji iz :
</t>
  </si>
  <si>
    <t>Procesor, slobodno programabilan.
Digitalni i analogni ulazno/izlazni moduli.
Webserver preko TCP/IP: prikaz podataka preko Interneta, sa mogučnošću grafičkog prikaza 50 analognih i 225 digitalnih podataka, komunikacija Internetom .
Komunikacijski protokol: (po SIST EN 14908-1:2006 ili jednakovrijednoj normiili jednakovrij ili jednakovrijednoj normiednoj normi i 14908-2:2008)
Modbus, omogućen i BACnet, po želji naručitelja dobavljivi i drugi interface za povezanost u CNS.
Alternativa za Webserver: analogni telefonski modem za računalni prist</t>
  </si>
  <si>
    <t>Regulacijska funkcija</t>
  </si>
  <si>
    <t>Regulacija temperature</t>
  </si>
  <si>
    <t>Regulacija temp. DZ - osjetnik temp. PZ u klima uređaju, ZIMI</t>
  </si>
  <si>
    <t>Osjetnici ugrađeni u klima uređaju, aktivni, Bus povezivost</t>
  </si>
  <si>
    <t>osjetnik temperature - vanjski zrak</t>
  </si>
  <si>
    <t>osjetnik temperature - dobavnog zraka</t>
  </si>
  <si>
    <t>osjetnik temperature - povratnog zraka</t>
  </si>
  <si>
    <t>Termostat protiv smrzavanja grijača</t>
  </si>
  <si>
    <t>Termostat protiv smrzavanja hladnjaka</t>
  </si>
  <si>
    <t>Osjetnici - za ugradnju izvan klima uređaja, aktivni, Bus povezivost</t>
  </si>
  <si>
    <t>Dodatna oprema</t>
  </si>
  <si>
    <t>Elastični kanalski priključci</t>
  </si>
  <si>
    <t>Po visini podesive noge, s navojnim priključkom.</t>
  </si>
  <si>
    <t>By-pass zaklopka rekuperatora</t>
  </si>
  <si>
    <t>Lokacija montaže elektroupravljačkog ormara</t>
  </si>
  <si>
    <t>Pričvršćen na uređaj</t>
  </si>
  <si>
    <t>Ukupni podaci uređaja:</t>
  </si>
  <si>
    <t>Razina zvučnog tlaka DZ (kod srednje frekvencije 250Hz)  ili manje</t>
  </si>
  <si>
    <t>dB(A)</t>
  </si>
  <si>
    <t>Razina zvučnog tlaka PZ (kod srednje frekvencije 250Hz)  ili manje</t>
  </si>
  <si>
    <t>Razina zvučnog tlaka 1m od uređaja (kod srednje frekvencije 250Hz)  ili manje</t>
  </si>
  <si>
    <t>Električna radna snaga, ukupna maksimalno</t>
  </si>
  <si>
    <t>Električna priključna snaga, ukupna maksimalno</t>
  </si>
  <si>
    <t>kVA</t>
  </si>
  <si>
    <t>Max. el. Struja maksimalno</t>
  </si>
  <si>
    <t>Osigurači (informativno, stvarna vrijednost prema projektu el.instalacija)</t>
  </si>
  <si>
    <t>Napon</t>
  </si>
  <si>
    <t>1/N/PE 230V 50Hz</t>
  </si>
  <si>
    <t>Ocjena klase učinkovitosti prema DIN EN 13053 ili jednakovrijednoj normi</t>
  </si>
  <si>
    <t>Klasa protočne brzine zraka skroz slobodni presjek uređaja</t>
  </si>
  <si>
    <t>Klasa snage el.mot. pogona ventilatora - dobava</t>
  </si>
  <si>
    <t>Klasa snage el.mot. pogona ventilatora - povrat</t>
  </si>
  <si>
    <t>Klasa povrata topline</t>
  </si>
  <si>
    <t>H1</t>
  </si>
  <si>
    <t>Odgovarajuća oznaka razreda efikasnosti uređaja prema RLT-01 ili jednakovrijednoj normi smjernicama, na osnovu zahtjeva DIN EN 13053/2010 ili jednakovrijednoj normi</t>
  </si>
  <si>
    <t>A+</t>
  </si>
  <si>
    <t>Eurovent 2016</t>
  </si>
  <si>
    <t>ECO Design - Uređaj ispunjuje zahtjeve EU odredbe 1253/2014 ili jednakovrijednoj normi stupanj 2 za 2018</t>
  </si>
  <si>
    <t>DA</t>
  </si>
  <si>
    <t>Dimenzija i masa uređaja:</t>
  </si>
  <si>
    <t>dužina maksimalno</t>
  </si>
  <si>
    <t>mm</t>
  </si>
  <si>
    <t>širina maksimalno</t>
  </si>
  <si>
    <t>visina maksimalno</t>
  </si>
  <si>
    <t>masa +/-5%</t>
  </si>
  <si>
    <t>kompl.</t>
  </si>
  <si>
    <t>Puštanje u pogon KK1 od strane ovlaštenog servisera za područje RH uz izdavanje zapisnika o postignutim parametrima i garancije na sam uređaj.</t>
  </si>
  <si>
    <t xml:space="preserve">Dobava i montaža protupožarne zaklopke kvadratnog ili okruglog presjeka namjenjene automatskom zatvaranju požarnih zona u sustavima ventilacije i klimatizacije. Klasa otpornosti EI90, prikladna za ugradnju u okrugli ili pravokutni kanal. Opremljena je s termoosjetnikom (72°C) i elektromotornim pogonom (230V) s pripadajućim krajnim sklopkama za indikaciju položaja zaklopke (otvoreno/zatvoreno) i automatskim zatvaranjem pri prekidu napajanja. Ovisno o primjeni EI120, EI90, EI60. Ispitana na vatrootporna svojstva. Propuštanje zraka zatvorene lopatice  klasa 3. Propuštanje zraka u kućištu klasa C. </t>
  </si>
  <si>
    <t>PPZ-350x250,EI 60</t>
  </si>
  <si>
    <t>PPZ-350x200,EI 60</t>
  </si>
  <si>
    <t>PPZ DN160 EI 60</t>
  </si>
  <si>
    <t>PPZ DN100 EI 60</t>
  </si>
  <si>
    <t>Dobava i montaža podesivog linijskog stropnog distributera s estetski oblikovanim površinama, prikladan za ugradnju u spušteni strop. Broj redova na distributeru od 1-4, izvedba s ili bez rubne lajsne. Valjčići za usmjeravanje struje zraka podešavaju se u tvornici, ali se mogu podešavati i na objektu od strane korisnika. Ulaz zraka u distributer je cilindričnog oblika kako bi se smanjila buka i omogućila bolja raspodjela struje zraka. Vidljive površine distirubtera izađene su od vučenih aluminjskih profila koji su eloksirani.  Valjčići za usmjeravanje struje zraka izrađeni su od plastike (polistiren). Priključna kutija izrađena je od čeličnog pocinčanog lima.</t>
  </si>
  <si>
    <t>2.5.1.</t>
  </si>
  <si>
    <t>veličina 35, 2 reda lamela, pomićna krilca, dim. L=1800, priključak 138mm</t>
  </si>
  <si>
    <t>- broj redova na linijskom distributeru: 2</t>
  </si>
  <si>
    <t>- protok 220 m3/h +/- 5%</t>
  </si>
  <si>
    <t>- protok po 1m 121 m3/h/m +/- 5%</t>
  </si>
  <si>
    <t>- pad tlaka kod potpuno otvorene zaklopke 15 Pa ili manje</t>
  </si>
  <si>
    <t>- LwA=35 dB(A) ili manje</t>
  </si>
  <si>
    <t>- efektivna brzina zraka na anemostatu vef=2,55m/s   +/-7%</t>
  </si>
  <si>
    <t>2.5.2.</t>
  </si>
  <si>
    <t>veličina 50, 2 reda lamela, pomićna krilca, dim. L=1350, priključak 160mm</t>
  </si>
  <si>
    <t>- protok 300 m3/h +/- 5%</t>
  </si>
  <si>
    <t>- protok po 1m 222 m3/h/m +/- 5%</t>
  </si>
  <si>
    <t>- pad tlaka kod potpuno otvorene zaklopke 20 Pa ili manje</t>
  </si>
  <si>
    <t>- LwA=36 dB(A) ili manje</t>
  </si>
  <si>
    <t>2.5.3.</t>
  </si>
  <si>
    <t>veličina 50, 2 reda lamela, pomićna krilca, dim. L=1350, samo raspor, bez priključne kutije, za prestrujavanje zraka u strop!</t>
  </si>
  <si>
    <t>- efektivna brzina zraka na anemostatu vef=3,17m/s   +/-7%</t>
  </si>
  <si>
    <t xml:space="preserve">Dobava i montaža aluminijske vidno nepropusne prestrujne rešetka za ugradnju u vrata. Izrađena iz eloksiranog aluminija. U kompletu s protuokvirom sa stražnje strane vrata.  Ugradnja vidljivim vijcima. </t>
  </si>
  <si>
    <t xml:space="preserve">Dobava i montaža aluminijsko tlačno/odsisne ventilacijske rešetke, opremljena jednim redom horizontalno pojedinačno podesivih lamela i regulacijskom zaklopkom s protuhodnim leptirastim elementima. Okvir i lamele izrađeni su iz eloksiranog aluminija. Ugradnja vidljivim vijcima u zid ili strop.  </t>
  </si>
  <si>
    <t>1025x225 - za FC aparate</t>
  </si>
  <si>
    <t>Dobava i montaža ventilacijske rešetke sa jednim redom fiksnih lamela. Rešetka je izrađena iz vučenih aluminijskih profila, prethodno elektro polirano i eloksirano. Rešetka stoji u ugradbenom okviru i može se koristiti kao revizija za hotelske ventilokonvektore. Stavka uključuje sav sitni i potrošni materijal potreban za ugradnju. S unurašnje strane postavlčja se filter veličine kao rešetka.</t>
  </si>
  <si>
    <t xml:space="preserve">dim. 600x600+ G2 FILTER </t>
  </si>
  <si>
    <t>Zračni odsisni ventil  DN 100</t>
  </si>
  <si>
    <t>Dobava i montaža pravokutne fasadne protukišne žaluzine za zaštitu sustava ventilacije protiv kapljica kiše, lišća i ptica koji bi mogli ući u struju zraka. Zaštita od buke i vremenskih uvjeta s malom dubinom ugradnje. Komponenta spremna za ugradnju sastoji se od okvira, lamela za zaštitu od kiše i zaštitne mrežice sa stražnje strane.  Niska buka i generirana zvučna snaga zbog posebne konstrukcije lamela. Bez silikona.</t>
  </si>
  <si>
    <t>FIKSNA ŽALUZINA 985x300</t>
  </si>
  <si>
    <t>FIKSNA ŽALUZINA 385x600</t>
  </si>
  <si>
    <t>FIKSNA ŽALUZINA  585x450</t>
  </si>
  <si>
    <t>FIKSNA ŽALUZINA  385x300</t>
  </si>
  <si>
    <t>Dobava i montaža pravokutnog prigušivača buke s prigušnim kulisama koje su izrađene iz negorivog, apsorpcijskog materijala, čija je površina obložena tankim slojem staklenog voala. Otporan na konstantnu temperaturu od 250°C. Kućište prigušivača izrađeno je iz pocinčanog čeličnog lima. Debljina kulise je 100mm, dok je razmak između kulisa 100mm</t>
  </si>
  <si>
    <t>Dobava i montaža izolirane aluminijske fleksibilne cijevi, za ugradnju u HVAC sisteme. Visokoelastične cijevi, nominalna debljina 70 mikrona, sačinjavaju 3 sloja aluminija i 2 sloja poliestera, izolirana slojem toplinske izolacije. Stavka uključuje sitni i potrošni materijal. Flekisiblne cijevi se režu na određenu doljinu.</t>
  </si>
  <si>
    <t>Dobava i montaža cijevnog radijalnog ventilatora s unatrag zakrivljenim lopaticama za montažu na okrugli kanal. Kučište ventilatora je metalno i plastificirano.  Mogućnost regulacije brzine vrtnje, integrirani termički kontakt.</t>
  </si>
  <si>
    <t>VELIČINE DN160  EC MOTOR - OZNAKA OV2</t>
  </si>
  <si>
    <t>V=225m3/h</t>
  </si>
  <si>
    <t>dp=200Pa</t>
  </si>
  <si>
    <t>Pel=104W ili manje</t>
  </si>
  <si>
    <t>Lw=61 dB(A) ili manje</t>
  </si>
  <si>
    <t>M=3,0kg  +/-5%</t>
  </si>
  <si>
    <t>*NEPOVRATNA ZRAKOTIJESNA KLAPNA</t>
  </si>
  <si>
    <t>* EC regulator brzine vrtnje  preko CNUSa</t>
  </si>
  <si>
    <t>Dobava i montaža centrifugalnog odsisnog ventilatora za podžbuknu ugradnju  za spajanje na jedan zajednički kanal (sustav) .</t>
  </si>
  <si>
    <t xml:space="preserve">ventilator sa nepovratnom zaklopkom, 
Vo=80-100m³/h, dp=150Pa, Lw=53 dB(A) , 
230V/50Hz, IP45, </t>
  </si>
  <si>
    <t xml:space="preserve">-Vo=80-100m³/h ili više, 
dp=150Pa +/- 10 Pa, 
Lw=53 dB(A), +/- 4 dB(A) </t>
  </si>
  <si>
    <t xml:space="preserve">Dobava i montaža pravokutnih ventilacijskih kanala za razvod zraka,  izrađeni od pocinčanog čeličnog lima. 
Uzdužni šavovi su falcovani a poprečni pertlovani s kutnim profilima za spajanje. Spajanje se vrši prirubnicama, a brtvljenje ljepljivom trakom ili gumom i trajno elastičnim kitom. U iskazanoj cijeni  "kg" ventilacijskog kanala uključen je potreban broj spojnih i fazonskih komada (koljena, redukcije, račve, etaže, lukovi, T-komadi, prijelazni komadi, kanalski nastavci i sl.), </t>
  </si>
  <si>
    <t xml:space="preserve">te sav ostali materijal neophodan za dovođenje instalacije u funkciju i pogonsko stanje. Isto tako u cijeni iskazanog "kg"  ventilacijskog kanala uključeno je i  odgovarajuće dijagonalno ili poprečno ukrućenje, sa svim spojnim, pričvrsnim i brtvenim priborom i materijalom, kao što su usmjerni limovi, ojačanja, ukrute, prirubnice, kutnici, spojnice, vijci, negoriva traka za brtvljenje sekcija kanala i sl. uključivo i materijalom za zavješenje. Debljina lima za tlakove od -500/+1000 Pa (niskotlačni sustav), klasa zrakopropusnosti B. Debljina kanala ovisna o dimenziji duže stranice kanala, oblik F (falcana izvedba), za razred grupe tlakova 1 i 4. 
U stavku je potrebno uključiti sav sitni i potrošni materijal potreban za montažu.  </t>
  </si>
  <si>
    <t>ukupno masa kanala</t>
  </si>
  <si>
    <t>ukupno masa ovjesa</t>
  </si>
  <si>
    <t>Dobava i montaža okruglih ventilacijskih kanala za razvod zraka izrađeni od pocinčanog čeličnog lima. Cijevi su izrađene sa spiralnim falcom (spiralno varene cijevi). Spajanje se vrši spojnicama ili uvlačenjem, a brtvljenje ljepljivom trakom ili gumom i trajno elastičnim kitom. Debljina materijala za pretlak/potlak do 1000 Pa. U iskazanoj cijeni dužnog metra cijevi uključeni su svi fazonski komadi (koljena, redukcije, etaže, odvojci, T-komadi, završna kapa i sl. - isto se ne priznaje po principu 1 komad = 1 metar već po dužnom metru) komplet s materijalom za zavješenje, učvršćenje i sav ostali  spojni, pričvrsni i brtveni materijal (spojnice i obujmice s gumenom brtvom, vijci, zakovice, bezbojni silikonski kit i sl.), neophodan za dovođenje instalacije u funkciju i pogonsko stanje.
U stavku je potrebno uključiti sav sitni i potrošni materijal potreban za montažu uključujući ovjes.</t>
  </si>
  <si>
    <t>spiro kanali</t>
  </si>
  <si>
    <t>Izolacija kanala (KK1 tlak i SZ) sa 30 mm mineralne vune klase  A1 prema HRN EN 13501-1  ili jednakovrijednoj normi  obložene paronepropusnom Al folijom.</t>
  </si>
  <si>
    <t>Dobava i montaža parozaporne izolacije zračnih kanala . ( FC kanalni dio i vertikale odsisne ventilacije sanitarija)</t>
  </si>
  <si>
    <t xml:space="preserve">Predmetna izolacija je izrađena iz fleksibilnog spužvastog materijala na bazi sintetičkog kaučuka, kao teško zapaljivo gradivo, klase gorivosti B1, prema normi HRN DIN 4102 ili jednakovrijednoj normi, dio 1, odnosno klase 1, prema normi HRN.U.J1.060 ili jednakovrijednoj normi. </t>
  </si>
  <si>
    <t xml:space="preserve">Izolacija ili ploče debljine prema slijedećem: </t>
  </si>
  <si>
    <t xml:space="preserve">d= 19 mm </t>
  </si>
  <si>
    <t>Dobava i montaža protupožarne izolacije kanala, materijalom vatrootpornosti EI90. U stavku uključiti sav potreban montažni i brtveni pribor.</t>
  </si>
  <si>
    <t>BRTVLJENJE PP ZAKLOPKI</t>
  </si>
  <si>
    <t>2.15.</t>
  </si>
  <si>
    <t>Brtvljenje prodora ventilacijskih kanala sa PPZ zaklopkom kroz betonsku (gips-kartonsku) granicu zone EI90.</t>
  </si>
  <si>
    <t>Betonski otvor premazati akrilnim kitom kao ; između betona i zaklopke ugraditi (obostrano) ploče od kamene vuneI; klasa negorivosti A, sirova gustoća &gt; 150 kg/m3 i talište t &gt; 10000C.</t>
  </si>
  <si>
    <t xml:space="preserve">Spoj kamene vune i zaklopke zakitati elastičnom, vatrozaštitnom brtvenom masom. Ploče kamene vune (obostrano ugrađene) premazati vatrozaštitnim premazom. </t>
  </si>
  <si>
    <t xml:space="preserve">Ili prostor između zaklopke i betona zatvoriti vatrozaštitnom žbukom. </t>
  </si>
  <si>
    <t xml:space="preserve">dimenzija PPZ do 500 x 500,00 mm </t>
  </si>
  <si>
    <t>MONTAŽNE KUPAONICE</t>
  </si>
  <si>
    <t>X.</t>
  </si>
  <si>
    <t>XI.</t>
  </si>
  <si>
    <t>OVJEŠENI STROPOVI</t>
  </si>
  <si>
    <t>IX.</t>
  </si>
  <si>
    <t>VIII.</t>
  </si>
  <si>
    <t>STOLARSKI RADOVI</t>
  </si>
  <si>
    <t>XII.</t>
  </si>
  <si>
    <t>SOBOSLIKARSKI RADOVI</t>
  </si>
  <si>
    <t>Bojanje zidova i stropova poludisperzivnom bojom.</t>
  </si>
  <si>
    <t>Bojanje unutarnjih ploha zidova i stropova sa poludisperzivnom bojom na pripremljenoj podlozi od armiranog betona, žbuke i gipskartona. Izvodi se tek po prijemu pravilno pripremljenih površina od strane nadzornog inženjera. Visina do 3,0 m.</t>
  </si>
  <si>
    <t>- bandažiranje i obrada svih spojeva zidova međusobno kao i spoj zidova i stropova.</t>
  </si>
  <si>
    <t xml:space="preserve"> - dobavu i nanošenje impregnacijskog premaza za poboljšavanje vezanja za poludisperzivne boje bez otapala, neškodljivim za okoliš, u svemu prema uputi proizvođača i tehničkom listu.</t>
  </si>
  <si>
    <t xml:space="preserve"> - dobavu i nanošenje poludisperzivne boje u svemu prema uputi proizvođača i tehničkom listu do ujednačenog tona. Boja po odabiru projektanta. Napomena; koristiti impregnaciju i disperzivnu boju istog proizvođača u sustavu.</t>
  </si>
  <si>
    <t>- zaštitu okolnih površina od onečišćenja bojom.</t>
  </si>
  <si>
    <t>Obračun po m2 bez obzira na veličinu prostorije i plohe za bojanje.</t>
  </si>
  <si>
    <t>XIII.</t>
  </si>
  <si>
    <t>utovar i transport na odgovarajuću deponiju uključujući troškove deponiranja.</t>
  </si>
  <si>
    <t>Jedinične cijene pojedinih stavaka zaračunate su sa cjelokupnom vrijednosti materijala uključujući montažu, transport, prijenos, skele, izradu i zatvaranje zidnih i podnih usjeka, sitni i potrošni materijal i sl.</t>
  </si>
  <si>
    <t>Kod svih radova izvođač je dužan držati se Općih  Uvjeta Troškovnika (OUT), važećih zakona i propisa iz pojedine grupe radova, tehničkih uputa pojedinih proizvođača, koji moraju biti u skladu sa HRN i EU normama.</t>
  </si>
  <si>
    <t xml:space="preserve">Radovi koji nisu uključeni u troškovnik isporuke i ugradnje dizala:                                                                                                                                                                                                                                                                                                                    
· Postavljanje napojnog voda za dizalo - sukladno projektnom nacrtu
·Dovod gromobranske instalacije - sukladno projektnom nacrtu
· Završna obrada otvora nakon ugradnje vrata voznog okna
· Žaluzina za zaštitu otvora za provjetravanje u vrhu voznog okna
· Osigurati rasvjetu ispred ulaza u vozno okno min. 50 lx mjereno na podu
· Osigurati rasvjetu ispred upravljačkog ormara min. 200 lx mjereno na podu (najviša stanica dizala)
· Montažna skela
· Telefonska linija
· Vagris-matris
- Vozno okno:
Prednju stijenu voznog okna dizala izvesti u visak (dozvoljena tolerancija ±0,5 cm), kako bi se vatrootporna vrata pri ugradnji prislonila na prednju stijenu voznog okna, bez pojave zazora (fuga). Ukoliko se prednja stijena NE izvede kako je navedeno i nakon ugradnje vrata se pojave zazori (fuge) prema voznom oknu, Naručitelj će izvesti vatrootporno brtvljenje zazora (fuga) sukladno odredbama elaborata zaštite od požara. Izvesti vatrootporno brtvljenje prodora el. instalacija u vozno okno dizala oko el. instalacije za pozivne kutije, pokazivače položaja i sl.
</t>
  </si>
  <si>
    <t>Brzina vožnje: 1,00 m/s frekvencijski regulirana</t>
  </si>
  <si>
    <t>Napon upravljanja: 48 V , DC</t>
  </si>
  <si>
    <t>Napajanje: TN-C mreža, 3x400 V, N, 50 Hz</t>
  </si>
  <si>
    <t>Dubina donjeg dijela: 1000 mm</t>
  </si>
  <si>
    <t>Provjetravanje: prema nacrtu</t>
  </si>
  <si>
    <t>Rasvjeta - LED oko operacionog panela i u kutovima kabine</t>
  </si>
  <si>
    <t>UKUPNO DIZALA:</t>
  </si>
  <si>
    <r>
      <t xml:space="preserve">TERME TUHELJ d.o.o.
</t>
    </r>
    <r>
      <rPr>
        <sz val="9"/>
        <color theme="1"/>
        <rFont val="Arial"/>
        <family val="2"/>
      </rPr>
      <t>Ljudevita Gaja 4, HR-49215 Tuheljske Toplice, OIB: 56566580479</t>
    </r>
  </si>
  <si>
    <t>Nosivost mase:  1300 kg / 13 osoba</t>
  </si>
  <si>
    <t>Visina dizanja: 12,6 m</t>
  </si>
  <si>
    <t>Broj stanica/ulaza: 5/5 (D2-6) (ulazi na istoj strani za dizalo D1; prolazna pod 180° za dizalo D2)</t>
  </si>
  <si>
    <t>Pogonsko postrojenje: frekventno regulirani bezreduktorski sinkroni elektromotor sa permanentnim magnetima na rotoru sa poliuretanskim trakama kao vučnim sredstvom       umjesto sajli. Pogon koji omogućuje povrat el. energije u mrežu građevine i korištenje za druge potrebe (npr. rasvjeta ..)</t>
  </si>
  <si>
    <t>Upravljanje: sabirno u oba smjera, duplex mikroprocesorsko, upravljačka grupa smještena u vrhu voznog okna u voznom oknu, ormar za servis i nadzor u stanici “0”</t>
  </si>
  <si>
    <t>Signalizacija i moduli: signal potvrde prijema poziva, digitalni LCD pokazivač položaja kabine u kabini i LED pokazivač na svim stanicama, strelice smjera daljnje vožnje, alarm, preopterećenje, nužna rasvjeta</t>
  </si>
  <si>
    <t>Vozno okno - tlocrtne dimenzije: širina 2100 mm, dubina 2100 mm</t>
  </si>
  <si>
    <t>Visina gornjeg dijela: 3700 mm</t>
  </si>
  <si>
    <t>Kabina: Modern Ambiance – Advanced Version</t>
  </si>
  <si>
    <t>Dimenzije kabine - širina 1400 mm, dubina 1600 mm, visina 2200 mm</t>
  </si>
  <si>
    <t>Kabinska vrata - automatska centralna, širina 900 mm, visina 2100 mm, brušeni inox 220
regulirani pogon vrata, zaštita od udara – svjetlosna zavjesa</t>
  </si>
  <si>
    <t>Upravljanje: operacioni panel s mehaničkim tipkalima i reljefnim oznakama (Braille pismo)</t>
  </si>
  <si>
    <t>Ostala oprema -rukohvat, ogledalo, ventilator, telealarm, uređaj za 24 satnu kontrolu nosivih
traka, rasvjeta voznog okna, ključ rezervacije vožnje, govorna najava katova, uređaj za automatsku evakuaciju u najbližu stanicu u slučaju nestanka el.
energije</t>
  </si>
  <si>
    <t>Vrata voznog okna - automatska centralna, širina 9900 mm, visina 2100 mm, brušeni inox 220 vatrootpornost: EI30 prema HRN EN 81-58:2018</t>
  </si>
  <si>
    <t>Schöck Isokorb tip T-KL-M7-V1-R60-CV1-H200-1.0</t>
  </si>
  <si>
    <t>Schöck Isokorb tip T-KL-M5-V1-R60-CV1-H200-1.0</t>
  </si>
  <si>
    <t>Schöck Isokorb tip T-KL-M4-V1-R60-CV1-H200-1.0</t>
  </si>
  <si>
    <t>Schöck Isokorb tip T-KL-M3-V1-R60-CV1-H200-1.0</t>
  </si>
  <si>
    <t>Schöck Isokorb tip T-QL-VV2-R0-H200-1.0</t>
  </si>
  <si>
    <t>Schöck Isokorb tip T-QP-V5-R0-H200-L400-1.0</t>
  </si>
  <si>
    <t>dobavu, transport i ugradnju betona C 25/30 XC1 u ploče etaže debljine 20 cm.</t>
  </si>
  <si>
    <t>Revizioni otvori u pregradnim zidovima i oblogama.</t>
  </si>
  <si>
    <t>Dobava i postava nosive konstrukcije za cijelu visinu prostorije od UA profila sa univerzalnom traverzom  - postava gornjih elemenata namještaja i sličnih opterećenja. Sistemsko riješenje kao Knauf W 228 + W234. Pristupiti izvedbi predloženog rješenja nakon pismenog odobrenja projektanta.</t>
  </si>
  <si>
    <t xml:space="preserve"> - sav potreban spojni pribor, materijal i rad za postavu PP obloge zida, u svemu prema uputi proizvođača i tehničkom listu te zahtjevim is PP elaborata. U cijeni komplet funkcionalna, završno ugrađena i obrađena stavka.</t>
  </si>
  <si>
    <t>dobavu, transport i ugradnju betona C 25/30 XC1 u ploče etaže debljine 20 i 22 cm.</t>
  </si>
  <si>
    <t>Dobava i postava tipskog eloksiranog aluminijskog profila 20 x 10 x 1,5 mm na spoju keramike i ostalih podnih obloga.</t>
  </si>
  <si>
    <t>materijal</t>
  </si>
  <si>
    <t>demontažu ograde balkona.</t>
  </si>
  <si>
    <t xml:space="preserve">rušenje slojeva poda. </t>
  </si>
  <si>
    <t>utovar i transport demontiranog i materijala od rušenja na odgovarajuću deponiju uključujući troškove deponiranja.</t>
  </si>
  <si>
    <t>čišćenje mjesta zahvata i odvoz preostale šute na odgovarajuću deponiju.</t>
  </si>
  <si>
    <t>Demontaža vrata balkona.</t>
  </si>
  <si>
    <t>demontažu vrata balkona.</t>
  </si>
  <si>
    <t>utovar i transport demontiranog materijala  na odgovarajuću deponiju uključujući troškove deponiranja.</t>
  </si>
  <si>
    <t>Demontaža staklene stijene u hodniku postojećeg objekta.</t>
  </si>
  <si>
    <t>demontažu staklene stijene.</t>
  </si>
  <si>
    <t>utovar i transport šute od rušenja zida na odgovarajuću deponiju uključujući troškove deponiranja te čišćenje mjesta rušenja.</t>
  </si>
  <si>
    <t>uklanjanje tapisona i ljepila.</t>
  </si>
  <si>
    <t>Izrada otvora za prozor u postojećem zidu.</t>
  </si>
  <si>
    <t>izrada otvora za prozor u fasadnom zidu.</t>
  </si>
  <si>
    <t>utovar i transport šute od izrade otvora na odgovarajuću deponiju uključujući troškove deponiranja te čišćenje mjesta rušenja.</t>
  </si>
  <si>
    <t>Zazidavanje otvora demontiranih balkonskih vrata.</t>
  </si>
  <si>
    <t>dobavu materijala i izradu zida od GK ploča sa UA profilima za ugradnju dvaju zaokretnih vrata (cca 6,0 m2 )</t>
  </si>
  <si>
    <t>Sve čelične konstrukcije izvoditi prema izvedbenom projektu i detaljima, opisu i uputi projektanta.</t>
  </si>
  <si>
    <t>Nosiva čelična konstrukcija - spojni hodnik.</t>
  </si>
  <si>
    <t>Obračun po težini čelične konstrukcije uključivo sav potreban rad i materijal.</t>
  </si>
  <si>
    <t>U cijenu uključiti izradu radioničke dokumentacije za koju obavezno treba ishoditi pismeno odobrenje glavnog projektanta, projektanta konstrukcije i revidenta.</t>
  </si>
  <si>
    <t>HRN EN 1090-2:2011, Tehnički zahtjevi za čelične konstrukcije, ili jednakovrijedno.</t>
  </si>
  <si>
    <t>HRN EN 1993-1-3:2014, Dodatna pravila za hladno oblikovane elemente i limove, ili jednakovrijedno.</t>
  </si>
  <si>
    <t>Obračun po m2 uključivo sav potreban rad i materijal.</t>
  </si>
  <si>
    <t>13.</t>
  </si>
  <si>
    <t>Izrada privremene informacijske ploče za označavanje radova tijekom gradnje.</t>
  </si>
  <si>
    <t>Obračun po kpl.</t>
  </si>
  <si>
    <t>Ovješeni strop od gipskartonskih ploča d = 12,5 mm spojnog hodnika.</t>
  </si>
  <si>
    <t>Revizioni otvori u spuštenom stropu protupožarna izvedba F60.</t>
  </si>
  <si>
    <t>Dobava i postava  toplinske izolacije zidova u tlu spoja s postojećim objektom koja se izvodi od ekstrudiranog polistirena XPS debljine 10,0 cm. Ploče sa rubnim preklopima, 30 kg/m3 s λ ≤ 0,037 W/mK.</t>
  </si>
  <si>
    <t xml:space="preserve">Toplinska izolacija zidova u tlu spoja s postojećim objektom od XPS ploča d = 10 cm. </t>
  </si>
  <si>
    <t>dobavu i postavu ekstrudiranog polistirena XPS, ploče debljine 10,0 cm sa rubnim preklopima (30 kg/m³) s λ ≤ 0,037 W/mK.</t>
  </si>
  <si>
    <t xml:space="preserve">FASADNA I KROVNA OBLOGA </t>
  </si>
  <si>
    <t xml:space="preserve">Mort za zidanje mora biti pripremljen točno prema projektiranim uvjetima, dobro izmiješan i očišćen od svih štetnih primjesa i organskih taloga, sve prema TPZK-u. </t>
  </si>
  <si>
    <t>Cement u mortu mora odgovarati Normama za mort i Normama za dodatke mortu.</t>
  </si>
  <si>
    <t>Obvezno je osigurati vezu ziđa i vertikalnih serklaža tako da zid završava na "šmorc" (istacima zidnih elemenata svakog drugog reda za najmanje 0,4 visine zidnog elementa, ali ne manje od 4 cm) ili mehaničkim spojnim sredstvima u skladu s projektom zidane konstrukcije.</t>
  </si>
  <si>
    <t>- čišćenje i pripremu podloge za zidanje</t>
  </si>
  <si>
    <t xml:space="preserve"> - postava horizontalne hidroizolacije na podnu ploču u obliku ljepenke ili polimernog premaza.</t>
  </si>
  <si>
    <t xml:space="preserve"> - dobava i postava idealno ravnog sloja prve horizontalne sljubnice d = 1,5 cm koja služi za izravnavanje podloge.</t>
  </si>
  <si>
    <t xml:space="preserve"> - dobavu materijala i postavu tipskih serklaža iznad otvora u svemu prema uputsvu proizvođača odabranog sustava.</t>
  </si>
  <si>
    <t xml:space="preserve"> - sav rad i materijal prema uputama proizvođača do pune gotovosti. </t>
  </si>
  <si>
    <t xml:space="preserve"> - sve potrebne skele i radne platforme za izvedbu radova u sukladnosti sa propisima zaštite na radu.</t>
  </si>
  <si>
    <t>- čišćenje radnog mjesta nakon završetka radova.</t>
  </si>
  <si>
    <t>- zaštita okolnih ploha od onečišćenja.</t>
  </si>
  <si>
    <t>Protupožarni obloga stropa GK pločama F 60.</t>
  </si>
  <si>
    <t>- dobavu i postavu protupožarnog obloge kanala na stropu  F60 u atestiranom sustavu.</t>
  </si>
  <si>
    <t>Obloga zida ispred lifta.</t>
  </si>
  <si>
    <t>Bojanje zidova i stropova disperzivnom bojom.</t>
  </si>
  <si>
    <t xml:space="preserve"> - dobavu i nanošenje impregnacijskog premaza za poboljšavanje vezanja za disperzivne boje bez otapala, neškodljivim za okoliš, u svemu prema uputi proizvođača i tehničkom listu.</t>
  </si>
  <si>
    <t xml:space="preserve"> - dobavu i nanošenje disperzivne boje u svemu prema uputi proizvođača i tehničkom listu do ujednačenog tona. Boja po odabiru projektanta. Napomena; koristiti impregnaciju i disperzivnu boju istog proizvođača u sustavu.</t>
  </si>
  <si>
    <t>Čišćenje i repariranje betonskih površina.</t>
  </si>
  <si>
    <t>Dobava i ugradba transparentnog sredstva za čišćenje betonskih površina kako bi se uklonili tragovi oplate, ulja, hrđa.</t>
  </si>
  <si>
    <t>Obrada betonskih površina koja obuhvaća: čišćenje od oplatnog ulja, sanacija mjesta segregacije betona, obrada spojeva oplate brušenjem, struganje iscurjelog cementnog mlijeka, zatvaranje rupa od veza oplate, brušenje spojeva i izbočina itd.</t>
  </si>
  <si>
    <t>Sredstvo za čišćenje betona na bazi heksafluorosilne kiseline.</t>
  </si>
  <si>
    <t>Ovisno o intezitetu ostataka tragova na površini betona, sredstvo razrijediti u omjeru 1:3 do 1:5.</t>
  </si>
  <si>
    <t xml:space="preserve">Prije uporabe površinu navlažiti, a zatim četkom nanijeti razrijeđeno sredstvo i odmah isprati s puno vode. </t>
  </si>
  <si>
    <t>Potrošnja: cca 0,05 l/m2</t>
  </si>
  <si>
    <t>Obračun po m2 obrađene površine.</t>
  </si>
  <si>
    <t>Obračun po m2 izvedenog premaza.</t>
  </si>
  <si>
    <t>Vodoodbojna impregnacija za betonske površine.</t>
  </si>
  <si>
    <t>Dobava i ugradba jednokomponentnog tankoslojnog zaštitnog premaza na sol-silikatnoj bazi. Zaštita betonskih površina od vode i utjecaja atmosferilija.</t>
  </si>
  <si>
    <t>Beton zadržava izgled i površinsku strukturu vidljivog betona.</t>
  </si>
  <si>
    <t>Apsolutno otporni čisti mineralni pigmenti.</t>
  </si>
  <si>
    <t>Difuzija vodene pare: sd=0,02 m</t>
  </si>
  <si>
    <t>Sredstvo za zaštitu se miješa sa sredstvom za razrjeđivanje na bazi silikata.</t>
  </si>
  <si>
    <t>Ton i omjer miješanja odrediti prema probnom uzorku na objektu.</t>
  </si>
  <si>
    <t>Premaz osigurava betonu sljedeća svojstva:</t>
  </si>
  <si>
    <t>vodoodbojnost površina</t>
  </si>
  <si>
    <t>redukcija vodoupojnosti</t>
  </si>
  <si>
    <t>redukcija ulaska klorida i sulfata u konstrukciju</t>
  </si>
  <si>
    <t>povećana otpornost na smrzavanje</t>
  </si>
  <si>
    <t>smanjuje mogućnost onečišćenja</t>
  </si>
  <si>
    <t>reduciranje razvoja mikroorganizama (gljivice, alge, itd.)</t>
  </si>
  <si>
    <t>visoka otpornost na utjecaj atmosferilija</t>
  </si>
  <si>
    <t>savršeno ujednačava optičke nedostatke vidljivog betona, naglašava mineralni karakter betona</t>
  </si>
  <si>
    <t>zadržava originalan izgled betona i mineralno mat površinu</t>
  </si>
  <si>
    <t>Potrošnja: cca 0,3 l/m2 za dva nanosa</t>
  </si>
  <si>
    <t>zaštitni premaz vanjskih betonskih površina</t>
  </si>
  <si>
    <t>zaštitni premaz betonskih površina u interijeru</t>
  </si>
  <si>
    <t>Popravak oštećene fasade spoja s postojećim objektom.</t>
  </si>
  <si>
    <t>Stavka uključuje :</t>
  </si>
  <si>
    <t xml:space="preserve">dobavu i postavu fasadnih hidrofobiziranih ploča od kamene vune, debljine kao postojeća fasada cm  za ETICS sustave ploče s λ ≤ 0,036 W/mK, lijepljene i dodatno mehanički učvršćene na podlogu prema uputama proizvođača odabranog fasadnog sustava, ploče u ETICS sustavu reakcije na požar A2.  Vanjski i unutarnji kutovi se trebaju dodatno ojačati sa gotovim tipskim elementima. </t>
  </si>
  <si>
    <t xml:space="preserve">dobavu i postavu polimercementne žbuke armirane alkalno otpornom mrežicom, (sve izvesti prema uputama proizvođača odabranog ETICS fasadnog sustava na pločama kamene vune). </t>
  </si>
  <si>
    <t>VII.</t>
  </si>
  <si>
    <t>Modeliranje terena.</t>
  </si>
  <si>
    <t>Višak iskopanog materijal se odvozi i deponira na gradskoj deponijii.</t>
  </si>
  <si>
    <t xml:space="preserve"> - dobavu i postavu geotekstila 400 g/m2</t>
  </si>
  <si>
    <t xml:space="preserve"> - strojno valjanje i nabijanje podloge.</t>
  </si>
  <si>
    <t>- dobavu i postavu rešetki prema gornjem opisu.</t>
  </si>
  <si>
    <t xml:space="preserve"> - punjenje rešetki smjesom rahle zemlje pjeskovite strukture bez korova, humusnog supstrata u vrećama za travnjake, mljevenog zeolita, perlita G i sporo-otpuštajućeg gnojiva u granulama. Smjesa se nabija da utone 1 cm u travnu rešetku. Sije se travno sjeme i zagrne slojem rahle mješavine od 1 cm visine radi lakšeg klijanja i da se poravna tlo sa rubom rešetke</t>
  </si>
  <si>
    <t>Obračun po m2 u sraslom stanju.</t>
  </si>
  <si>
    <t xml:space="preserve"> - dobavu i postavu rubnjaka </t>
  </si>
  <si>
    <t>rubnjaci</t>
  </si>
  <si>
    <t>Jednodijelna fiksna staklena stijena - atipična soba.</t>
  </si>
  <si>
    <t>Višedjelna staklena stijena - hodnik.</t>
  </si>
  <si>
    <t>Krovni prozor za odimljavanje.</t>
  </si>
  <si>
    <t>Puna dvokrilna zaokretna vrata.</t>
  </si>
  <si>
    <t>Podna rešetka strojarnice.</t>
  </si>
  <si>
    <t>Penjalica strojarnice.</t>
  </si>
  <si>
    <t>Obloga odzraka - dizalo.</t>
  </si>
  <si>
    <t>Obloga odzraka - ventilacija.</t>
  </si>
  <si>
    <t>Ograda PMR stanice.</t>
  </si>
  <si>
    <t>14.</t>
  </si>
  <si>
    <t>15.</t>
  </si>
  <si>
    <t>Panel loggie - katovi, standardne sobe, apartman i atipične sobe.</t>
  </si>
  <si>
    <t>16.</t>
  </si>
  <si>
    <t>17.</t>
  </si>
  <si>
    <t>18.</t>
  </si>
  <si>
    <t>Ograda loggie - standardne sobe i apartmani.</t>
  </si>
  <si>
    <t>19.</t>
  </si>
  <si>
    <t>Ograda loggie - atipična soba.</t>
  </si>
  <si>
    <t>20.</t>
  </si>
  <si>
    <t>Pregrada loggie - suteren.</t>
  </si>
  <si>
    <t>21.</t>
  </si>
  <si>
    <t>Pregrada loggie - katovi.</t>
  </si>
  <si>
    <t>22.</t>
  </si>
  <si>
    <t>23.</t>
  </si>
  <si>
    <t>Stakleni box wc kabine - apartmani.</t>
  </si>
  <si>
    <t>24.</t>
  </si>
  <si>
    <t>25.</t>
  </si>
  <si>
    <t>Ljestve za pristup krovu.</t>
  </si>
  <si>
    <t>26.</t>
  </si>
  <si>
    <t>- priprema podloge od drobljenog kamenog materijala 0 -32 u padu od 2 % za postavu rešetki.</t>
  </si>
  <si>
    <t xml:space="preserve"> - dobavu i postavu drobljenog kamenog materijala</t>
  </si>
  <si>
    <t>kameni materijal, 30 cm</t>
  </si>
  <si>
    <t>drobljeni kameni materijal 4 - 8 mm, 6 cm</t>
  </si>
  <si>
    <t xml:space="preserve"> - dobavu i postavu sloja za izravnavanje 6 cm drobljeni kameni materijal</t>
  </si>
  <si>
    <r>
      <t xml:space="preserve">REKONSTRUKCIJA TERMALNOG REKREACIJSKOG CENTRA TERME TUHELJ 
</t>
    </r>
    <r>
      <rPr>
        <sz val="9"/>
        <color theme="1"/>
        <rFont val="Arial"/>
        <family val="2"/>
      </rPr>
      <t>na k.č.br. 3199/1, k.o. Črešnjevec</t>
    </r>
    <r>
      <rPr>
        <b/>
        <sz val="9"/>
        <color theme="1"/>
        <rFont val="Arial"/>
        <family val="2"/>
      </rPr>
      <t xml:space="preserve">
DIO 3 - SMJEŠTAJNI PAVILJON</t>
    </r>
  </si>
  <si>
    <r>
      <t xml:space="preserve">REKONSTRUKCIJA TERMALNOG REKREACIJSKOG CENTRA TERME TUHELJ </t>
    </r>
    <r>
      <rPr>
        <sz val="9"/>
        <color theme="1"/>
        <rFont val="Arial"/>
        <family val="2"/>
      </rPr>
      <t>na k.č.br. 3199/1, k.o. Črešnjevec</t>
    </r>
    <r>
      <rPr>
        <b/>
        <sz val="9"/>
        <color theme="1"/>
        <rFont val="Arial"/>
        <family val="2"/>
      </rPr>
      <t xml:space="preserve">
DIO 3 - SMJEŠTAJNI PAVILJON</t>
    </r>
  </si>
  <si>
    <t>98-3/23</t>
  </si>
  <si>
    <t>PROJEKTANTI</t>
  </si>
  <si>
    <t>Zagreb, lipanj 2023.</t>
  </si>
  <si>
    <t>DIO 3 - SMJEŠTAJNI PAVILJON</t>
  </si>
  <si>
    <r>
      <t xml:space="preserve">ONDA ARHITEKTURA d.o.o. 
</t>
    </r>
    <r>
      <rPr>
        <sz val="9"/>
        <color theme="1"/>
        <rFont val="Arial"/>
        <family val="2"/>
        <charset val="238"/>
      </rPr>
      <t>Palinovečka 19i, HR-10000 Zagreb, OIB 21078598307</t>
    </r>
  </si>
  <si>
    <t>STUDIO SOL LANDSCAPE &amp; ARCHITECTURE j.d.o.o.</t>
  </si>
  <si>
    <t>ELEKTROINSTALACIJE</t>
  </si>
  <si>
    <t>FISTEL KONZALTING d.o.o.</t>
  </si>
  <si>
    <r>
      <t xml:space="preserve">ONDA ARHITEKTURA d.o.o.
</t>
    </r>
    <r>
      <rPr>
        <sz val="9"/>
        <color theme="1"/>
        <rFont val="Arial"/>
        <family val="2"/>
        <charset val="238"/>
      </rPr>
      <t>Palinovečka 19i, HR-10000 Zagreb, OIB 21078598307</t>
    </r>
  </si>
  <si>
    <t>98-3-IZ/23</t>
  </si>
  <si>
    <t>Mia Depolo, mag. ing. arch.
Nika Dželalija, mag. ing. arch.
Ivan Jaković, mag. ing. arch.
Sara Jurković, mag. ing. arch.
Domagoj Kolonić, mag.ing.arch.
Franjo Kovačević, mag.ing.arch.
Marin Mikelić, dipl. ing. arh.
Marin Penava, mag. ing. arch.
Dora Ramušćak, mag. ing. arch. 
Krešimir Renić, mag. ing. arch.
Fran Stanić, mag. ing. arch.
Tomislav Vreš, dipl. ing. arh. 
Filip Vusić, mag. ing. arch.</t>
  </si>
  <si>
    <t>Tomislav Vreš, dipl. ing. arh.</t>
  </si>
  <si>
    <t>Marin Mikelić, dipl. ing. arh.</t>
  </si>
  <si>
    <t>Stanislava Odrljin, mag. ing. arch.</t>
  </si>
  <si>
    <t>Branko Rod, struč. spec .ing. aedif.</t>
  </si>
  <si>
    <t xml:space="preserve">Goran Tomek, dipl. ing. stroj. </t>
  </si>
  <si>
    <t>Tomislav Fistrić, dipl. ing. el.</t>
  </si>
  <si>
    <t>Lidija Pranjić, dipl. ing. stroj.</t>
  </si>
  <si>
    <t>5/23</t>
  </si>
  <si>
    <r>
      <t xml:space="preserve">TERME TUHELJ d.o.o.
</t>
    </r>
    <r>
      <rPr>
        <sz val="9"/>
        <color theme="1"/>
        <rFont val="Arial"/>
        <family val="2"/>
        <charset val="238"/>
      </rPr>
      <t xml:space="preserve">Ljudevita Gaja 4, HR-49215 Tuheljske Toplice, </t>
    </r>
    <r>
      <rPr>
        <sz val="9"/>
        <color theme="1"/>
        <rFont val="Arial"/>
        <family val="2"/>
      </rPr>
      <t>OIB: 56566580479</t>
    </r>
  </si>
  <si>
    <t>G5NE4146K-G5NE4149K</t>
  </si>
  <si>
    <t xml:space="preserve">Zemljani radovi koji se odnose na iskope i nasipavanja do kote -30 cm nisu dio ovog troškovnika. </t>
  </si>
  <si>
    <t>Napomene:</t>
  </si>
  <si>
    <t>RADOVI S BILJNIM MATERIJALOM</t>
  </si>
  <si>
    <t>BILJNI MATERIJAL</t>
  </si>
  <si>
    <t>NAVODNJAVANJE</t>
  </si>
  <si>
    <t>Rušenje grupe stabala s vađenjem panja i korijenja.</t>
  </si>
  <si>
    <t>Rušenje stabala uz svu zaštitu s osiguranjem ljudi i dobara. Rad obuhvaća piljenje grana i debla, spuštanje na tlo, strojno vađenje korijenja te utovar i odvoz na deponj koji osigurava izvođač. Stvka se odnosi na drveće koje je fiziološki u lošem stanju te na drveće  koje je na mjestu planirane gradnje. Obračunava se po kompletu. Komplet se sastoji od čempresa koji su zasađeni jedan do drugog kao cjelina, i zauzimaju 23m2.</t>
  </si>
  <si>
    <t>Geodetski radovi prijenosa podataka.</t>
  </si>
  <si>
    <t xml:space="preserve">Geodetski radovi na iskolčenju svih elemenata krajobraznog uređenja, uključuju sva mjerenja u vezi prijenosa podataka iz projekta na teren. Postavljanje i održavanje dobro uočljivih iskolčenih oznaka na terenu od početka radova do predaje  radova investitoru te izrada snimke izvedenog stanja. Iskolčavanje bilja prema projektu i to drveće pojedinačno, a grmlje i živice po grupacijama. Kolčići za označavanje trebaju biti obojeni bijelom bojom, visine 30 do 40 cm, kako bi bili uočljivi. Obračunava  se paušalno. </t>
  </si>
  <si>
    <t>paušal</t>
  </si>
  <si>
    <t>teren oko smještajnog paviljona 1500 m2</t>
  </si>
  <si>
    <t>Zaštita postojećeg drveća - grupe.</t>
  </si>
  <si>
    <t>Iz pročišćenog deponiranog zemljanog materijala  iz iskopa posteljica za parkovne staze ili drugog materijala deponiranog na gradilištu, oblikovat će se reljef u formi prikazanoj na grafičkim prilozima (terase južno od smještajnog paviljona). Prosijani materijal mora imati minimalno 80% učešća zemlje, a kamene strukture ne smiju biti u prosjeku  veće od 10 cm. Modelirat će se nanačin da se  naizmjeničnim nasipavanjem, sabijanjem i  vlaženjem formira osnova, jezgra brdašca. Završna kota reljefa treba biti 30 cm niža od planirane završne kote zato što će se dodavati humus. Nakon izvedbe se u što kraćem periodu treba izvesti stabilizacija terena prema stavci 2 ispod. Obračunava se po m3 ugrađenog materijala.</t>
  </si>
  <si>
    <t>Stabilizacija terena.</t>
  </si>
  <si>
    <t>Čuvanje i razastiranje površinskih 30 cm zemlje.</t>
  </si>
  <si>
    <t>Razastiranje zemlje.</t>
  </si>
  <si>
    <t>ZA POVRŠINE KOJE SU PRETHODNO BILE ZELENE I NA KOJIMA SE PLANIRA SADNJA</t>
  </si>
  <si>
    <t xml:space="preserve"> RAZASTIRANJE ZEMLJE Nabava, dovoz, razastiranje i planiranje dobre vrtne zemlje.</t>
  </si>
  <si>
    <t xml:space="preserve">Od zemlje u sloju od 30cm koja je deponirana na gradilištu od prijašnjih zelenih površina (iz stavke 3). Obračun po stvarno dopremljenim količinama. </t>
  </si>
  <si>
    <t>Fino planiranje terena.</t>
  </si>
  <si>
    <t xml:space="preserve">Fino planiranje terena nakon grubog razastiranja plodne vrtne zemlje                                 </t>
  </si>
  <si>
    <t>Hranjivo za stablašice: u količini od 2 kg / m3 mješavine plodne zemlje (1 jama ) s funkcijom dugotrajnog djelovanja do 6 mj. Sve s nabavom i ugradbom materijala.</t>
  </si>
  <si>
    <t xml:space="preserve">Kopanje jama u zemljištu A-B ktg., dimenzija  (1,0 x 1,0 x 1,0 m) s izmjenom 50% materijala iz dna jame te odvozom iskopanog materijala na deponij koji osigurava izvođač.   Obračun količine po kom. stablašice. </t>
  </si>
  <si>
    <t>Kopanje jame za stablašice.</t>
  </si>
  <si>
    <t>Mješavina plodnog vrtnog supstrata (0.5m3 – 30 % busen stablašice = 0,35m3), kojim se zapunjava jama sačinjen je od humusne vrtne zemlje u količini od  0,5 m3 vrtna zemlja + 0,1 m3  mješavine plodnog zemljišnog supstrata. Stavka uključuje nabavu  i isporuku materijala na gradilište.</t>
  </si>
  <si>
    <t>Mješavina plodnog vrtnog supstrata.</t>
  </si>
  <si>
    <t>Hranjivo za stablašice.</t>
  </si>
  <si>
    <t>Prije postavljanja sadnice stabla u jamu  orezuje se oštećeno korijenje. Stablo se postavlja u jamu vertikalno (na sloj od 10 do 20 cm mješavine vrtne zemlje i komposta, ovisno o visini korjenovog vrata). Nakon toga se  busen zasipava i zemlja nabija prema busenu. Zatrpavanje – sadnja, te oblikovanje zemljane zdijelice oko stabla (r=0,60 x 0,04m.dubine) radi zadržavanja vode. Formiranje krošnje stablašice uz odstranjivanje njenih oštećenjh dijelova ( 5-10 % volumena krošnje). Obilno zalijevanje. Obračunava se po komadu.</t>
  </si>
  <si>
    <t>Sadnja stablašica.</t>
  </si>
  <si>
    <t xml:space="preserve">Kolci za koljenje drveća dužine 2,5 m i promjera 6 cm, po 3 kolca za stablo. Vezanhe elastičnom trakom (1m po stablu). Obračunava se po kompletu. </t>
  </si>
  <si>
    <t>Sidrenje stablašica.</t>
  </si>
  <si>
    <t>SADNJA GRMLJA</t>
  </si>
  <si>
    <t xml:space="preserve">Dodatna plodna zemlja za jame grmlja i penjačica: Osnovni supstrat himisna vrtna zemlje u količini od  0.059 m3/ jamica (umanjeno za cca 5 l – količina zelje u loncu) vrtna zemlja. Sve s nabavom vrtne zemlje. </t>
  </si>
  <si>
    <t>Dodatno hranjivo za grmlje i penjačice:  u količini od 0,25 kg / 1 jama s funkcijom dugotrajnog djelovanja do 6 mj. Stavka uključuje nabavu gnojiva i miješanje sa osnovnim supstratom.  Obračun po kom. grmlja.</t>
  </si>
  <si>
    <t>Obračun po kom. posađenog grmlja.</t>
  </si>
  <si>
    <t xml:space="preserve">Sadnja grmlja i penjačica s radovima sadnje, obrezivanja oštećenog korijenja i grana, zatrpavanje - sadnja s ugradbom zemlje oko sadnice. Okopavanje tla oko svih grupacija grmlja te oko svake sadnice živice i penjačice s finim ručnim planiranjem na relativnu kotu - 4cm, radi malča. Obilno zalijevanje. </t>
  </si>
  <si>
    <t>Malčiranje grmlja sječikom kore I klase u sloju od 7-10 cm. Stavka uključuje navabu malča i razastiranje u zoni nasada grmlja.</t>
  </si>
  <si>
    <t>Malčiranje grmlja.</t>
  </si>
  <si>
    <t>Sadnja grmlja.</t>
  </si>
  <si>
    <t>SADNJA PERENA</t>
  </si>
  <si>
    <t>Sadnja  perena 7 kom/m2 u prosjeku: kopanje jamica za sadnju veličine 25 x 25 x 25 cm i sadnja biljaka. Nakon sadnje površina mora biti izravnata na +/-2-5cm.</t>
  </si>
  <si>
    <t>Sadnja perena.</t>
  </si>
  <si>
    <t>Dobava, doprema i postavljanje 1x1m rastera od konopa ili sl. s kratkim (do 10cm)  klinovima  za prijenos plana sadnje zona koje nisu travnjaci, s nacrta na teren i krov.</t>
  </si>
  <si>
    <t>Raster od konopa ili sl.</t>
  </si>
  <si>
    <t>Složena vrtna zemlja.</t>
  </si>
  <si>
    <t>Fino planiranje osnovnog tijela terena nivelatorom - na osnovne projektirane kote  točnosti +/- 5 ispod svih planiranih travnih površina (-30 cm. ). s odstranjivanjem stršećih stjena koje imaju promjer veći od 10 cm.</t>
  </si>
  <si>
    <t xml:space="preserve">Jalovina prosijana - probrani zemljani materijal – 15 cm:  Nasipavanje jalovine i fino planiranje  nivelatorom ispod svih novoformiranih travnih površina. Prosijana jalovina je granulacije 0 - 30 mm.  - zemlja : kamen omjera 1:1 u sloju od 15 cm.  nasipava se na planirane kote (-15 cm) sve na točnost +/- 2 cm.,  računano s ugradbom i stabilizacijom materijala. Sve s dobavom, dopremom te grubim i finim mašinskim planiranjem. </t>
  </si>
  <si>
    <t xml:space="preserve">Mješavina plodne vrtne zemlje  i riječnog pijesak u omjeru 2:1. sve u sloju od 15 cm. S grubim i finim razastiranjem - niveliranjem na +/- 1 cm. Ova se dva supstrata miješaju frezom.  Obvezno mrvljenje - sitnjenje gruda, fino poravnavanje (grablje) i odstranjivanje krupnijih dijelova glinenog materijala i sitnih kamenčića.  Sve s nabavom i ugradnjom. </t>
  </si>
  <si>
    <t xml:space="preserve">Prihranjivanje vrtne zemlje sa sporo djelujućim gnojivom (8 mj.) u koncentraciji od 2 kg/m3 plodne zemlje ( u gornjem sloju zemlje od 10 cm.) te frezanje običnom frezom do 10 cm dubine. </t>
  </si>
  <si>
    <t xml:space="preserve">Nabava i sjetva mješavine sjemena trave. Sjetva se vrši sijačicom  i ručno, u količini od 35gr/m2, fino pokrivanje frezom na dubinu od 2-4mm te valjanje valjkom uz obilno zalijevanje.  Sve s nabavom dopremom i ugradbom materijala. Nabava i postavljanje travnatog tepiha sa sastavom festuca arundinacea i Poa pratensis u omjeru 80%-20%. </t>
  </si>
  <si>
    <t>Travnjaci u parteru.</t>
  </si>
  <si>
    <t xml:space="preserve">TRAVNJACI </t>
  </si>
  <si>
    <t>Stablašice.</t>
  </si>
  <si>
    <t>Stablašice moraju imati certifikat s oznakom roda, vrste, varijeteta, naznačenu veličinu, podrijetlo (rasadnik). Sadnice moraju biti  zdrave, nezaražene i neoštećene, školovane u rasadniku. Sadnice drveća moraju imati jasno definirano, uspravno deblo i dobro razvijenu krošnju s ninimalno 3 primarne grane, minimalne visine 3 m. Sve sadnice trebaju imati dobro razvijen korijenov sustav te pravilno oblikovanu i dobro prorašćenu krošnju, osobito s očuvanim donjim granama i neoštećenim vršnim izbojkom. U cijeni sadnice uračunato je i vađenje, te pakiranje/zaštita busena pletenom žicom i jutom ili u kontejnerima. Stavka uključuje ukrcaj i transport do mjesta sadnje te iskrcaj sadnica.</t>
  </si>
  <si>
    <t>Salix alba  op. 18-20 cm, vis. 2,5-3,0 m</t>
  </si>
  <si>
    <t>Voćke.</t>
  </si>
  <si>
    <t>Voćne sadnice moraju imati certifikat s oznakom roda, vrste, varijeteta, naznačenu veličinu, podrijetlo (rasadnik). Sadnice moraju biti  zdrave, nezaražene i neoštećene, školovane u rasadniku. Moraju imati jasno definirano, uspravno deblo i dobro razvijenu krošnju (visina cijepa na 150 cm)  s minimalno 3 primarne grane, starosti 5 god.  Sve sadnice trebaju imati dobro razvijen korijenov sustavte. U cijeni sadnice uračunato je i vađenje, te pakiranje/zaštita busena pletenom žicom i jutom ili u kontejnerima. Stavka uključuje ukrcaj i transport do mjesta sadnje te iskrcaj sadnica.</t>
  </si>
  <si>
    <t>Sadnice grmlja: Grmlje koje se sadi mora imati certifikat o specifikaciji proizvoda s čime se potvrđuju karakteristike svake biljke kao ime vrste i varijeteta, veličina biljke,  podrijetlo. Grmlje mora  biti zdravo, školovano, uzgojeno na širokom razmaku u loncima, snažna rasta, dobro ukorijenjeno, normalno razvijeno, staro prosječno 3 godine. Sadnice trebaju biti isključivo kontejnirane. U cijenu je uračunata sadnica s ukrcavanjem, dopremom do gradilište te iskrcavanjem.</t>
  </si>
  <si>
    <t>Daphne bholua ‘jacqueline postill’
  CLT 3, vis. 0,3-0,4m</t>
  </si>
  <si>
    <t>Crateagus monogyna CLT 5, vis. 0,6-1 m</t>
  </si>
  <si>
    <t>Cornus sanguinea CLT 5, vis. 0,4-0,6 m</t>
  </si>
  <si>
    <t>Salix alba (u obliku grma), vis 0,4-0,6m</t>
  </si>
  <si>
    <t>Grmlje - shrubs.</t>
  </si>
  <si>
    <t>Trajnice - perennials.</t>
  </si>
  <si>
    <t>Trajnice moraju imati certifikat s oznakom roda, vrste, varijeteta te podrijetla, moraju biti školovane i zdrave, u kontejnerima. U cijenu je uračunata sadnica s ukrcavanjem, dopremom do gradilišta te iskrcavanjem. Oznaka P9 označava dubinu posude sa sadnicom - mora biti cca 10cm dubline.</t>
  </si>
  <si>
    <t>Calamintha nepeta P9</t>
  </si>
  <si>
    <t>Galantus nivallis</t>
  </si>
  <si>
    <t>Anemone Canadiensis</t>
  </si>
  <si>
    <t>Anemone 'Praecox'</t>
  </si>
  <si>
    <t>Andropogon gerardii P9</t>
  </si>
  <si>
    <t>Aster oblongifolius 'October Skies' P9</t>
  </si>
  <si>
    <t>Echinops ‘Veitch’s Blue P9</t>
  </si>
  <si>
    <t>Gallium verum P9</t>
  </si>
  <si>
    <t>Hedera Helix P9</t>
  </si>
  <si>
    <t>Melica ciliata P9</t>
  </si>
  <si>
    <t>Perovskia atriplicifolia P9</t>
  </si>
  <si>
    <t>Rosmarinus officinalis P9</t>
  </si>
  <si>
    <t>Jasminum officinale P9</t>
  </si>
  <si>
    <t>Instalacije sustava navodnjavanja obuhvaćene ovim troškovnikom spajaju se na temeljni razvod vode za navodnjavanje i komunikacijski kabel upravljanja koji su položeni u okviru Faze 1 instalacije navodnjavanja.</t>
  </si>
  <si>
    <t xml:space="preserve">Mjesta priključaka na cjevovod i komunikacijski kabel prikazana su u grafičkim prilozima projekta vodovodnih instalacija i odvodnje. U fazi 1 (temeljni razvod) izvedeni su i prodori ispod prometnica i pješačkih staza koji će se koristiti za prolaz instalacija obuhvaćenih ovim troškovnikom. </t>
  </si>
  <si>
    <t>Za 1700 m2 travnjaka, kojeg je potrebno navodnjavati rasprskivačima.</t>
  </si>
  <si>
    <t>Za 180 m2 trajnica, koje je potrebno navodnjavati sustavom kap po kap.</t>
  </si>
  <si>
    <t>Sustav navodnjavanja.</t>
  </si>
  <si>
    <t>Dobava, izrada i montaža kompletnog sustava navodnjavanja, uključujući sve radove i komponente. Uključuje rad i materijale.</t>
  </si>
  <si>
    <t>ČIŠĆENJE</t>
  </si>
  <si>
    <t>Čišćenje.</t>
  </si>
  <si>
    <t>Obračunava se paušalno.</t>
  </si>
  <si>
    <t>Stavka se odnosi na metenje cestovnih i pješačkih površina od zemlje prosute prigodom punjenja zelenih površina  te sakupljanje raznovrsnog smeća i otpada nakon obavljenih radova te utovar i odvoz na deponij koje osigurava izvođač. Nakon završetka mehaničkog čišćenja gradilišta cjelokupnu površinu pješačkih hodnika, parkirališta i ceste oprati mlazom vode.</t>
  </si>
  <si>
    <t>Modelirani reljef.</t>
  </si>
  <si>
    <t>teren sjeverno od smještajnog paviljona</t>
  </si>
  <si>
    <t>Električno dizalo bez strojarnice - osobno (D1, D2)</t>
  </si>
  <si>
    <r>
      <t>OTIS DIZALA d.o.o.</t>
    </r>
    <r>
      <rPr>
        <sz val="10"/>
        <rFont val="Arial"/>
        <family val="2"/>
      </rPr>
      <t xml:space="preserve">
</t>
    </r>
    <r>
      <rPr>
        <sz val="9"/>
        <rFont val="Arial"/>
        <family val="2"/>
      </rPr>
      <t>Prilaz V. Brajkovića 15, HR-10020 Zagreb, OIB: 76080865307</t>
    </r>
  </si>
  <si>
    <t xml:space="preserve">Isporuka dijelova postrojenja*  prema tehničkom opisu </t>
  </si>
  <si>
    <t>* uključujući transport do radilišta i istovar</t>
  </si>
  <si>
    <t xml:space="preserve">Ugradnja opreme </t>
  </si>
  <si>
    <t>Ostali radovi</t>
  </si>
  <si>
    <t>Rasvjeta voznog okna (vodovi i rasvjetna tijela)</t>
  </si>
  <si>
    <t>Odvoz i zbrinjavanje otpada  (odvoz do odlagališta otpada i reciklažnih dvorišta)</t>
  </si>
  <si>
    <t>Izvedbena dokumentacija*:</t>
  </si>
  <si>
    <t xml:space="preserve">* uključujući certifikate za ugrađene sigurnosne komponente </t>
  </si>
  <si>
    <t>Tehnički pregled dizala*</t>
  </si>
  <si>
    <t>* kod ovlaštene pravne osobe</t>
  </si>
  <si>
    <r>
      <t xml:space="preserve">Obloga poda: tepih - tepih nije dio ove stavke, obrađen je u </t>
    </r>
    <r>
      <rPr>
        <i/>
        <sz val="10"/>
        <rFont val="Arial"/>
        <family val="2"/>
      </rPr>
      <t>TROŠKOVNIKU I - GRAĐEVINSKO OBRTNIČKI RADOVI.</t>
    </r>
  </si>
  <si>
    <t>Obloga stropa: brushed stainless steel bez rasvjete</t>
  </si>
  <si>
    <t>Stražnja stranica kabine (kod jednostranog dizala): full mirror</t>
  </si>
  <si>
    <t>Signalne oznake i tipkalo ispred dizala: Ambiance Silver Flush rub, crna pločica (Signal Hall Lantern + Hall Button Box 1 int.)</t>
  </si>
  <si>
    <t>Tipkala, sokl i ručke: brushed stainless steel ili brushed chrome</t>
  </si>
  <si>
    <t>Obloga stranica kabine: brushed stainless steel</t>
  </si>
  <si>
    <t>Informacijska ploča se postavlja uz prilazni pravac gradilištu.</t>
  </si>
  <si>
    <t>Izvedba zamjenskog sloja šljunka ispod spojnog hodnika.</t>
  </si>
  <si>
    <t>- dobava, transport, istovar i razastiranje šljunka granulacije 0 - 100 mm. Šljunak mora biti bez organskih primjesa.</t>
  </si>
  <si>
    <t>Građevina se mora ukloniti, odnosno rušiti uz punu primjenu higijensko-tehničkih zaštitnih mjera i bez nanošenja štete drugim objektima i posjedima.</t>
  </si>
  <si>
    <t>isključenje svih instalacija s izvora napajanja</t>
  </si>
  <si>
    <t>uklanjanje i demontaža nosive konstrukcije</t>
  </si>
  <si>
    <t>uklanjanje horizontalne i vertikalne konstrukcije tavana</t>
  </si>
  <si>
    <t>uklanjanje horizontalne i vertikalne konstrukcije kata</t>
  </si>
  <si>
    <t>uklanjanje horizontalne i vertikalne konstrukcije prizemlja</t>
  </si>
  <si>
    <t>uklanjanje temelja</t>
  </si>
  <si>
    <t>čišćenje obuhvata zahvata</t>
  </si>
  <si>
    <t>demontaža ograda</t>
  </si>
  <si>
    <t>demontaža betonskih opločnika</t>
  </si>
  <si>
    <t>montaža prethodno demontiranih betonskih opločnika, u svemu identično ranije demontiranom opločenju</t>
  </si>
  <si>
    <t>uklanjanje armiranobetonskih stepenica na terenu.</t>
  </si>
  <si>
    <t>Uklanjanje armiranobetonske ploče balkona.</t>
  </si>
  <si>
    <t xml:space="preserve">Površina balkona: 3,5 m2 </t>
  </si>
  <si>
    <t>rušenje armiranobetonske konstrukcije balkona</t>
  </si>
  <si>
    <t>Demontaža zaokretnih vrata i uklanjanje dijela zida u hodniku postojećeg objekta.</t>
  </si>
  <si>
    <t>zazidavanje otvora zidu postojećeg objekta, tako da novozazidani dio bude u potpunosti u ravnini s postojećim okolnim dijelom zida. Zidati uredno, s minimalnim i potpunom zapunjenim fugama</t>
  </si>
  <si>
    <t>sav osnovni i pomoćni materijal i rad, uključivo podložni produžni mort za izravnanje podloge i polaganje prvog reda, sidrenje ploča u nosivu AB konstrukciju, te obostrano gletanje. Spojeve sa starim zidom obraditi mrežicom.</t>
  </si>
  <si>
    <t>Fasadna skela.</t>
  </si>
  <si>
    <t>Utvrđivanje položaja ukopanih instalacija.</t>
  </si>
  <si>
    <t>Geodetski elaborat izvedenog stanja.</t>
  </si>
  <si>
    <t>+</t>
  </si>
  <si>
    <t>Geodetski elaborat za evidentiranje, brisanje ili promjenu podataka o zgradama ili drugim građevinama.</t>
  </si>
  <si>
    <t>Geodetski elaborat za vođenje katastra infrastrukture.</t>
  </si>
  <si>
    <t xml:space="preserve">• </t>
  </si>
  <si>
    <t>preuzimanje podataka u nadležnom katastru i stalnim geodetskim točkama i njihova obrada,</t>
  </si>
  <si>
    <t>izrada i ovjera geodetskog elaborata za upis u katastar koji sadrži:</t>
  </si>
  <si>
    <t>kopija katastarskog plana,</t>
  </si>
  <si>
    <t>geodetski snimak građevina na terenu,</t>
  </si>
  <si>
    <t>iskaz površina,</t>
  </si>
  <si>
    <t>tehničko izvješće o elaboratu,</t>
  </si>
  <si>
    <t>ovjereni prijavni list za katastar,</t>
  </si>
  <si>
    <t>ovjereni prijavni list za zemljišne knjige,</t>
  </si>
  <si>
    <t xml:space="preserve">Geodetski snimak izvedenog stanja potrebno je dostaviti u pet (5) primjeraka i jedan (1) primjerak u elektronskoj kopiji na CD-u.  Pri izradi snimka izvedenog stanja treba se držati važećih zakona i propisa. </t>
  </si>
  <si>
    <t>Izrada snimka izvedenog stanja.</t>
  </si>
  <si>
    <t>Izrada snimka izvedenog stanja građevine s izradom nacrta u papirnatom i digitalnom obliku. Dokumentacija se izrađuje u BIM sustavu. Snimak izvedenog stanja potrebno je dostaviti u tri (3) kopije papirnatog elaborata te u jednom (1) primjerku u elektronskoj kopiji na CD-u.</t>
  </si>
  <si>
    <t>- skidanje površinskog sloja humusa na postojećim zelenim površinama u sloju prosječne debljine 30 cm, s utovarom  u kamion, transportom i istovarom na  gradilišnu deponiju na udaljenost do 300 m, dio kvalitetnog humusa potrebno je odvojiti što će se koristiti za kasnija nasipavanja u okolišu.</t>
  </si>
  <si>
    <t>- strojni iskop u tlu 'C' kategorije do projektom određenih kota i utovar u vozila.</t>
  </si>
  <si>
    <t>- nakon iskopa pokose je potrebno zaštititi PVC folijom (uključeno u cijenu stavke)</t>
  </si>
  <si>
    <t>Rubnjak od pocinčanog čelika.</t>
  </si>
  <si>
    <t>Beton treba nakon ugradbe pravilno njegovati
pokrivanjem i polijevanjem minimalno 3x u roku
od 3 dana.</t>
  </si>
  <si>
    <t>Nasipavanje i razastiranje lomljenog kamena.</t>
  </si>
  <si>
    <t>Stavka uključuje sav rad i materijal, transport do gradilišta i unutar gradilišta.</t>
  </si>
  <si>
    <t>Obračun po m3.</t>
  </si>
  <si>
    <t>visina građevine: cca 5,30 - 7,70 m1</t>
  </si>
  <si>
    <t>širina i dužina: cca  8,10 m x 14,60 m</t>
  </si>
  <si>
    <t>bruto površina građevine: cca 200 m2</t>
  </si>
  <si>
    <t>volumen građevine: cca 700 m3</t>
  </si>
  <si>
    <r>
      <t xml:space="preserve">Pažljiva demontaža i ponovna montaža betonskih opločnika na dijelu </t>
    </r>
    <r>
      <rPr>
        <b/>
        <sz val="10"/>
        <rFont val="Arial"/>
        <family val="2"/>
      </rPr>
      <t>interne prometnice.</t>
    </r>
  </si>
  <si>
    <r>
      <t xml:space="preserve">pažljivu demontažu betonskih opločnika na dijelu </t>
    </r>
    <r>
      <rPr>
        <sz val="10"/>
        <rFont val="Arial"/>
        <family val="2"/>
      </rPr>
      <t>interne prometnice</t>
    </r>
    <r>
      <rPr>
        <sz val="10"/>
        <color theme="1"/>
        <rFont val="Arial"/>
        <family val="2"/>
      </rPr>
      <t xml:space="preserve"> i odlaganje na odgovarajuću deponiju za ponovnu ugradnju</t>
    </r>
  </si>
  <si>
    <r>
      <t xml:space="preserve">Uklanjanje balkona u prizemlju postojećeg objekta na mjestu spoja sa novim objektom </t>
    </r>
    <r>
      <rPr>
        <sz val="10"/>
        <rFont val="Arial"/>
        <family val="2"/>
      </rPr>
      <t>prema planu uklanjanja.</t>
    </r>
    <r>
      <rPr>
        <sz val="10"/>
        <color theme="1"/>
        <rFont val="Arial"/>
        <family val="2"/>
      </rPr>
      <t xml:space="preserve"> Uklanja se ploča balkona do pola balkona sa pripadajućim slojevima te ograda balkona. U troškove uključiti uz uklanjanje i transport na deponiju sa troškovima deponiranja.</t>
    </r>
  </si>
  <si>
    <t>Demontaža vrata balkona u prizemlju postojećeg objekta na mjestu spoja sa novim objektom prema planu uklanjanja. Demontažu izvesti pažljivo uz što manja oštećenje okolnih zidova. U troškove uključiti uz uklanjanje i transport na deponiju sa troškovima deponiranja.</t>
  </si>
  <si>
    <t>Demontaža staklene stijene u hodniku prizemlja postojećeg objekta na mjestu spoja sa novim objektom prema planu uklanjanja. Demontažu izvesti pažljivo uz što manja oštećenje okolnih zidova. U troškove uključiti uz uklanjanje i transport na deponiju sa troškovima deponiranja.</t>
  </si>
  <si>
    <t>uklanjanje dijela zida prema planu uklanjanja.</t>
  </si>
  <si>
    <t>Uklanjanje tapisona na podu hodnika postojećeg objekta i dijela soba zajedno sa ljepilom prema planu uklanjanja.  U troškove uključiti uz uklanjanje i transport na deponiju sa troškovima deponiranja.</t>
  </si>
  <si>
    <t>Izrada otvora 120 x 140  cm u fasadnom zidu postojećeg objekta debljine cca 20,0 cm prema planu uklanjanja. Otvor treba uskladiti s postojećim otvorima na predmetnom fasadnom zidu.
U troškove uključiti uz izradu otvora i transport šute na deponiju sa troškovima deponiranja.</t>
  </si>
  <si>
    <t>Izrada geodetskog elaborata potrebnog za evidentiranje podataka o katastarskim česticama i podataka o novoizgrađenim građevinama u područni katastarski i zemljišno - knjižni ured, koji se sastoji od:</t>
  </si>
  <si>
    <t>Poslovi na izradi elaborata sastoje se od sljedećih radova:</t>
  </si>
  <si>
    <t>podatke o geodetskoj mreži (popis koordinata i visina, skica sa položajima opisa)</t>
  </si>
  <si>
    <t>XIV.</t>
  </si>
  <si>
    <t>RAZNI OBRTNIČKI RADOVI</t>
  </si>
  <si>
    <t>Dobava, dopremanje i montaža, te po izvedbi svih radova demontaža i odvoz fasadne skele. Skela se izvodi od čeličnih bešavnih cijevi. U  jediničnoj cijeni transport na gradilište i sa gradilišta, izrada prilaza na skelu, kao i zaštitna ograda prema propisima.</t>
  </si>
  <si>
    <t>Skela se izvodi za sve sudionike u izvedbi radova te će izvoditelj građevinskih radova izraditi detaljni operativni plan u koji će uključiti sve vezane aktivnosti.</t>
  </si>
  <si>
    <t>Obračun se vrši po m2 projekcije skele uz dodatak + 1,0 m1 iznad posljednje platforme.</t>
  </si>
  <si>
    <t>U jediničnu cijenu uključiti zaštitni zastor od jutenih ili plastičnih traka, koje se postavljaju s vanjske strane skele po cijeloj površini. Skelu je potrebno osigurati od prevrtanja sidrenjem u građevinu, a od udara groma uzemljenjem. Potrebno je izvesti pomoćne željezne ili drvene ljestve - penjalice za osiguranje vertikalne komunikacije po skeli, sve u skladu s važećim hrvatskim (ili jednakovrijednim) propisima i normama.</t>
  </si>
  <si>
    <t>Prije izvedbe skele izvođač je dužan izraditi projekt skele što je uključeno u cijenu stavke.</t>
  </si>
  <si>
    <t>Obračun po m2 ortogonalne projekcije skele.</t>
  </si>
  <si>
    <t>Iskop kontrolnih rovova ("šliceva") radi ustanovljavanja položaja podzemnih instalacija. Kontrolni rovovi se kopaju ručno ili vrlo oprezno strojno prema odredbi nadzornog inženjera. Njihova širina je najviše 30 cm, dužina 100 i dubina 200 cm.</t>
  </si>
  <si>
    <t>Armiranje izvesti prema armaturnim nacrtima i statičkom proračunu. Prije betoniranja ugraditi nastavke, odnosno sidrenu armaturu za armiranobetonske zidove i stupove.</t>
  </si>
  <si>
    <t>Armatura je iskazana zasebno.</t>
  </si>
  <si>
    <t>Smjernice za 'vidljivi beton' prema preuzetoj njemačkoj normi DIN 18217 ili jednakovrijedno:</t>
  </si>
  <si>
    <t>struktura vidljive površine glatka bez šupljih gnjezda i segregiranog agregata - klasa S2 prema DIN 18217 ili jednakovrijedno</t>
  </si>
  <si>
    <t>agregat fino ispunjen cementnim mortom, poroznost - P prema DIN 18217 ili jednakovrijedno</t>
  </si>
  <si>
    <t>površina betona ujednačene boje, bez mrlja od oplatnog ulja, bez mrlja (hrđe) od armature - F2 prema DIN 18217 ili jednakovrijedno</t>
  </si>
  <si>
    <t>vidljivi spoj na sudaru dviju ploča oplate manji od 3 mm, radne fuge - A2S prema DIN 18217 ili jednakovrijedno</t>
  </si>
  <si>
    <t>ravnoča ploha mora biti manja od 2 mm - E1 prema DIN 18217 ili jednakovrijedno</t>
  </si>
  <si>
    <t>klasa oplate SchK 2 prema DIN 18217 ili jednakovrijedno</t>
  </si>
  <si>
    <t>poroznost plohe mora biti manje od 0,3%</t>
  </si>
  <si>
    <t>u cijenu uključiti dobavu i ugradnju betonskih distancera (razdjelnih cijevi) za oplatu i konusnih betonskih čepova</t>
  </si>
  <si>
    <t>obavezna zidarska obrada reški, ogrebotina i prodora za sidra s agregatom i cementom istog podrijetla kao beton (bez mrlja od krpanja)</t>
  </si>
  <si>
    <t>u slučaju da vidljive plohe nakon skidanja oplate ne zadovoljavaju, u cijenu uključeno brušenje površina do tražene kvalitete obrade plohe.</t>
  </si>
  <si>
    <t>u cijenu uključiti izvedbu uzorka vidljivog betona. Minimalna veličina uzorka je 80x80 cm. Izvođač je dužan prije ugradnje dostaviti uzorke kutnih letvica i konusnih betonskih čepova na uvid i ovjeru projektantu.</t>
  </si>
  <si>
    <t xml:space="preserve">Projekt betona. </t>
  </si>
  <si>
    <t>Izrada projekta betona za sve armiranobetonske radove na građevini - obveza izvođača. Projekt betona treba obraditi po konstruktivnim cjelinama i u skladu s propisima.</t>
  </si>
  <si>
    <t>Program mora sadržavati: tehničke uvjete svježeg i očvrslog betona, opis sastojaka betona, način proizvodnje, program kontrole kvalitete, nadzor i kontrolu armaturnih čelika, te završnu ocjenu kvaltete.</t>
  </si>
  <si>
    <t>Obračun po kompletu izrađenog projekta</t>
  </si>
  <si>
    <t xml:space="preserve">Obračun obodne oplate po m2. </t>
  </si>
  <si>
    <t xml:space="preserve">Betoniranje armiranobetonske temeljne ploče objekta. </t>
  </si>
  <si>
    <t>armiranobetonski nadtemeljni zid, C25/30</t>
  </si>
  <si>
    <t>armiranobetonska temeljna traka, C25/30</t>
  </si>
  <si>
    <t>dobavu, transport i ugradnju betona C25/30 XC3  u temeljne grede.</t>
  </si>
  <si>
    <t>dobavu, transport i ugradnju betona C25/30, XC3 u zidove debljine 50,0 cm.</t>
  </si>
  <si>
    <t>Betoniranje armiranobetonskih zidova objekta.</t>
  </si>
  <si>
    <t>e)</t>
  </si>
  <si>
    <t>f)</t>
  </si>
  <si>
    <t>g)</t>
  </si>
  <si>
    <t>h)</t>
  </si>
  <si>
    <t>i)</t>
  </si>
  <si>
    <t>j)</t>
  </si>
  <si>
    <t>armiranobetonski zidovi, C25/30</t>
  </si>
  <si>
    <t>glatka oplata (vidljivi podgled loggia)</t>
  </si>
  <si>
    <t>kameni materijal, 50 cm</t>
  </si>
  <si>
    <t>B500B</t>
  </si>
  <si>
    <t xml:space="preserve">m1 </t>
  </si>
  <si>
    <t>estrih d=7,0 cm</t>
  </si>
  <si>
    <t>estrih d=7,5 cm</t>
  </si>
  <si>
    <t xml:space="preserve">Gornja površina estriha mora biti izvedena u projektiranim nagibima prema pozicijama odvodnje. Izvodi se preko zvučne izolacije u plivajućoj izvedbi. Estrih se dilatira od bočnih zidova trakama rezanim od ploča elastificiranog ekspandiranog polistirena deb. 1 cm, u visini ac estriha. </t>
  </si>
  <si>
    <t>Gletanje gips-vapnenom glet masom.</t>
  </si>
  <si>
    <t>Gips-vapnena masa sljedećih karakteristika:</t>
  </si>
  <si>
    <t>tlačna čvrstoća: ≥2.0 N/mm2</t>
  </si>
  <si>
    <t>čvrstoća na svijanje: ≥1.0 N/mm2</t>
  </si>
  <si>
    <t>čvrstoća na prionjljivost: ≥ 0.1 N/mm2</t>
  </si>
  <si>
    <t>koeficijent paropropusnosti: μ ≤15</t>
  </si>
  <si>
    <t>debljina: 2 - 20 mm</t>
  </si>
  <si>
    <t>Sve podloge moraju biti čiste, čvrste, suhe, nesmrznute, bez ostataka oplatnih ulja i cementne skramice. Građevinska vlaga &lt; 2,5 %.</t>
  </si>
  <si>
    <t>Beton impregnirati odgovarajućim impregnatorom dan prije nanošenja namaza.</t>
  </si>
  <si>
    <t>Namaz nanositi ravnomjerno u debljini do maks. 20 mm, zafilcati spužvastom gladilicom i zagletati.</t>
  </si>
  <si>
    <t>Svježe obrađene prostorije dobro prozračivati, naročito ako se prostorije griju zbog niskih temperatura.</t>
  </si>
  <si>
    <t>Kvaliteta proizvoda prema normi HRN EN 13279-1:2008 ili jednakovrijednoj.</t>
  </si>
  <si>
    <t>Gletanje armirano betonskih površina izvodi se nakon detaljnog pregleda površina od strane izvođača soboslikarskih radova i nadzornog inženjera, nakon čega se odlučuje da li je površinu potrebno obraditi i u kojoj količini. Izvođenje ovog rada nadzorni inženjer potvrđuje upisom u građevinski dnevnik.</t>
  </si>
  <si>
    <t>Čišćenje građevine.</t>
  </si>
  <si>
    <t>grubo zidarsko čišćenje objekta u svim fazama građenja s odvozom šute i otpadaka na gradsku deponiju, udaljenost do 5 km.</t>
  </si>
  <si>
    <t>Čišćenje objekta u toku gradnje, te završno čišćenje i pranje prije primopredaje. Obračun po bruto površini građevine. U ovoj stavci treba ponuditi kompletne troškove rada, transporta i materijala za čišćenje koje obuhvaća sljedeće:</t>
  </si>
  <si>
    <r>
      <t>Demontiraju se i ruše dijelovi zgrade označeni u Projektu uklanjanja (</t>
    </r>
    <r>
      <rPr>
        <i/>
        <sz val="10"/>
        <color theme="1"/>
        <rFont val="Arial"/>
        <family val="2"/>
      </rPr>
      <t>Termalno rekreacijski centar Terme Tuhelj, Hostel Vila, Tuheljske Toplice, na k.č.br. 3199/1 k.o. Črešnjevec, TD: 98-U-1/22, izrađen od MIKELIĆ VREŠ ARHITEKTI d.o.o., iz travnja 2022.</t>
    </r>
    <r>
      <rPr>
        <sz val="10"/>
        <color theme="1"/>
        <rFont val="Arial"/>
        <family val="2"/>
      </rPr>
      <t>):</t>
    </r>
  </si>
  <si>
    <t>demontaža opreme građevine i odvoz sve unutarnje pokretne imovine na deponij prema dogovoru s Investitorom</t>
  </si>
  <si>
    <t>demontaža svih prozora i vrata</t>
  </si>
  <si>
    <t>uklanjanje armiranobetonskih platoa na terenu sjeverno od postojeće građevine koja se uklanja.</t>
  </si>
  <si>
    <t>Uklanjanje metalne ograde.</t>
  </si>
  <si>
    <t>demontaža ograde i rušenje armiranobetonskih temelja ograde</t>
  </si>
  <si>
    <t>Obračun po m1.</t>
  </si>
  <si>
    <t>Uklanjanje asfalta na dijelu nogostupa.</t>
  </si>
  <si>
    <t>uklanjanje postojećeg rubnjaka</t>
  </si>
  <si>
    <t>uklanjanje postojećeg asfalta u prosječnoj debljini 10 cm uključujući sva strojna zasjecanja postojećeg asfalta pri iskopu</t>
  </si>
  <si>
    <t>U cijenu stavke uključena dobava i doprema
materijala te strojno betoniranje temelja rubnjaka.
dimenzija 20x30 cm u betonu klase C16/20.</t>
  </si>
  <si>
    <t>Nabava i ugradnja rubnjaka od pocinčanog
čelika (pločevina od pocinčanog čelika
250x4 mm) kao graničnik između hodnih staza i zelenih površina. Traka od pocinčanog čelika se postavlja na betonski temelj 20x30 cm iz betona
C16/20.</t>
  </si>
  <si>
    <t xml:space="preserve">Betoniranje betonske podloge debljine 10,0 cm. </t>
  </si>
  <si>
    <t>bočnu jednostranu oplatu ploča visine 25, 20 - 40 i 60 cm.</t>
  </si>
  <si>
    <t>Betoniranje ravnih armiranobetonskih ploča etaža objekta.</t>
  </si>
  <si>
    <t>Betoniranje kose armiranobetonske ploče krova objekta.</t>
  </si>
  <si>
    <t>armiranobetonske temeljne ploče, C25/30</t>
  </si>
  <si>
    <t>armiranobetonske ploče, C25/30</t>
  </si>
  <si>
    <t>vidljive armiranobetonske ploče loggia, C25/30</t>
  </si>
  <si>
    <t>armiranobetonska kosa ploča, C25/30</t>
  </si>
  <si>
    <t>glatka oplata (vidljivi podgled iznad loggie)</t>
  </si>
  <si>
    <t>vidljiva armiranobetonska kosa ploča iznad loggie, C25/30</t>
  </si>
  <si>
    <t>armiranobetonske grede 20/75 cm</t>
  </si>
  <si>
    <t xml:space="preserve">armiranobetonske grede 20/50 cm </t>
  </si>
  <si>
    <t xml:space="preserve">Betoniranje armiranobetonskog stubišta. </t>
  </si>
  <si>
    <t xml:space="preserve">Betoniranje armiranobetonskog stubišta sa betonom C25/30 razred izloženosti XC3 u glatkoj oplati visine podupiranja do 5 m. </t>
  </si>
  <si>
    <t>armiranobetonsko stubište</t>
  </si>
  <si>
    <t>vidljivi betonski zidovi u sobama</t>
  </si>
  <si>
    <t>podgled loggia, vidljivi betonski zidovi u sobama</t>
  </si>
  <si>
    <t>Betoniranje armiranobetonskih nadtemeljnih zidova.</t>
  </si>
  <si>
    <r>
      <t>Zidanje pregradnih zidova porobetonskim blokovima.</t>
    </r>
    <r>
      <rPr>
        <b/>
        <sz val="10"/>
        <color rgb="FFFF0000"/>
        <rFont val="Arial"/>
        <family val="2"/>
      </rPr>
      <t xml:space="preserve"> </t>
    </r>
  </si>
  <si>
    <t xml:space="preserve"> - ispunjavanja horizontalnih i vertikalnih sljubnica mortom. Mort treba biti mješan u omjerima materijala kako je određeno projektom morta, a koji je dužan dostaviti
izvođač. Navedenim projektom se mora postići projektirana marka morta. Sav pribor koji se koristi pri mješanju i transportu treba održavati čistim. Nakon što se mort izmješa i izvađen je iz mješalice ne smije mu se dodavati
nikakav materijal.</t>
  </si>
  <si>
    <t>Obračun po m2. Otvori i grede iznad otvora se odbijaju.</t>
  </si>
  <si>
    <t>Završna podna obloga - tepih (oznaka sloja P1a-S, P1b-S, P3-S, MK1a-S, MK1b-S, MK3a-S) i keramika (oznaka sloja  P2b-S, MK2b-S, MK3b-S)</t>
  </si>
  <si>
    <t>dobavu, transport i ugradnju ac estriha d = 7,0 cm i 7,5 cm fino zaglađenog u izvedbi a prema zahtjevu ravnine predviđene završne obloge.</t>
  </si>
  <si>
    <t>oznaka sloja P1a-S, P1b-S, P3-S, MK1a-S, MK1b-S, MK3a-S</t>
  </si>
  <si>
    <t>oznaka sloja P2b-S, MK2b-S, MK3b-S</t>
  </si>
  <si>
    <t>Krpanje šliceva instalacijskih prodora.</t>
  </si>
  <si>
    <t xml:space="preserve">Obračun po m1. </t>
  </si>
  <si>
    <t>Krpanje šliceva instalacijskih prodora cementnim mortom. Obavezno postavljanje armaturne mrežice - pocinčane čelične ili PP-staklene, u širini min. 20 cm obostrano od šlica.</t>
  </si>
  <si>
    <t>Horizontalna hidroizolacija polimer bitumenskom trakom poda na tlu. Oznaka sloja P1a-S, P1b-S, P2a-S, P2b-S, P3-S, P4-S, P5-S, T1-S.</t>
  </si>
  <si>
    <t xml:space="preserve">Dobava i postava hidroizolacije poda objekta na tlu koja se izvodi  od bitumenske trake s uloškom staklenog voala u 2 sloja d = 0,80 cm na hladnom bitumenskom premazu. Spojevi se obrađuju u skladu s propisanom tehnologijom od strane proizvođača membrane. Vanjski i unutarnji kutovi se trebaju dodatno ojačati sa gotovim tipskim elementima. Cijenom uključiti i vertikalno podizanje hidroizolacije na zidove odnosno temelje, u svemu prema detalju. </t>
  </si>
  <si>
    <t xml:space="preserve">Dobava i postava vertikalne hidroizolacije zida objekta prema tlu koja se izvodi  od bitumenske trake s uloškom staklenog voala u 2 sloja d = 0,80 cm na hladnom bitumenskom premazu. Spojevi se obrađuju u skladu s propisanom tehnologijom od strane proizvođača membrane. Vanjski i unutarnji kutovi se trebaju dodatno ojačati sa gotovim tipskim elementima. </t>
  </si>
  <si>
    <t>Vertikalna hidroizolacija zidova prema tlu sa polimerbitumenskom trakom. Oznaka sloja ZZ1-S, ZZ2-S i nadtemeljni zidovi.</t>
  </si>
  <si>
    <t>Horizontalna hidroizolacija terasa i loggia sa polimerhidroizolacijskom trakom na bazi FPO/TPO a. Oznaka sloja T1-S, T2a-S, T2b-S.</t>
  </si>
  <si>
    <t>Hidroizolacija neprohodnog krova spojnog hodnika sa polimerhdroizolacijskom trakom na bazi PVC-P.a. Oznaka sloja K2-S.</t>
  </si>
  <si>
    <r>
      <t xml:space="preserve">Parna brana od bitumenske trake s uloškom od Al folije. </t>
    </r>
    <r>
      <rPr>
        <b/>
        <sz val="10"/>
        <rFont val="Arial"/>
        <family val="2"/>
      </rPr>
      <t>Oznaka sloja K1a-S, K1b-S.</t>
    </r>
  </si>
  <si>
    <t>Dobava i postava mehaničke zaštite - polietilenska čepasta traka, - paziti da su čepovi okrenuti prema zidu, d = 0,85 cm. Kvaliteta proizvoda prema normi HRN EN 13967:2012 plastične trake za zaštitu od vlage i vode iz tla ili jednakovrijednoj.</t>
  </si>
  <si>
    <t>dobavu i postavu polietilenske čepaste trake d=0,5 mm visina čepova 8,0 mm.</t>
  </si>
  <si>
    <t>Hidroizolacija kosog krova objekta sa polimerhidroizolacijskom trakom na bazi FPO/TPO a. Oznaka sloja K1a-S, K1b-S.</t>
  </si>
  <si>
    <t>dobavu i postavu geotekstila 200 g/m2.</t>
  </si>
  <si>
    <t>Geotekstil 200 g/m2. Oznaka sloja K1a-S, K1b-S, T1-S, T2a-S, T2b-S.</t>
  </si>
  <si>
    <t>Dobava i postava mehaničke zaštite - geotekstila ispod i iznad sloja mineralne vune na krovu objekta te ispod i iznad polimerhidroizolacijske trake na bazi FPO/TPO na loggiama. Geotekstil se slobodno polaže, preklopi se ne obračunavaju posebno.</t>
  </si>
  <si>
    <t>Dobava i postava  toplinske izolacije poda na tlu objekta koja se izvodi od ekstrudiranog polistirena XPS debljine 12,0 cm, 8,0 cm i 5,0 cm. Ploče sa rubnim preklopima, 30 kg/m3 s λ ≤ 0,037 W/mK.</t>
  </si>
  <si>
    <t>dobavu i postavu ekstrudiranog polistirena XPS, ploče debljine 12,0 cm, 8,0 cm i 5,0 cm sa rubnim preklopima (30 kg/m³) s λ ≤ 0,037 W/mK.</t>
  </si>
  <si>
    <t>XPS d=12 cm</t>
  </si>
  <si>
    <t>XPS d=8 cm</t>
  </si>
  <si>
    <t>XPS d=5 cm</t>
  </si>
  <si>
    <t>Toplinska izolacija zidova u tlu objekta od XPS ploča d = 12 cm, oznaka sloja ZZ1-S i d = 8 cm uz nadtemeljne zidove.</t>
  </si>
  <si>
    <t>dobavu i postavu ekstrudiranog polistirena XPS, ploče debljine 12,0 cm i 8,0 cm sa rubnim preklopima (30 kg/m³) s λ ≤ 0,037 W/mK.</t>
  </si>
  <si>
    <t xml:space="preserve"> - sav potreban horizontalni i vertikalni transport</t>
  </si>
  <si>
    <t xml:space="preserve"> - dobavu i postavu ploča elastificiranog polistirena d = 2 cm (1 +1 cm) za prigušenje udarnog zvuka i d = 6 cm.  </t>
  </si>
  <si>
    <t>EPS d=6 cm</t>
  </si>
  <si>
    <t>EPS d=2 cm (1+1 cm)</t>
  </si>
  <si>
    <t>Beton za pad, oznaka sloja T1-S, T2a-S, T2b-S.</t>
  </si>
  <si>
    <t>Beton klase C 16/20 i razreda izloženosti X0 prema HRN EN 206 i HRN 1128, ili jednakovrijedno.</t>
  </si>
  <si>
    <t>Uključena ugradba umetaka za sve prodore, šliceve i slično, te njega betona.</t>
  </si>
  <si>
    <t>Obračun po m3 ugrađenog betona.</t>
  </si>
  <si>
    <t>Betoniranje sloja za nagib (0,5 - 1 %) na ravnim krovovima i terasama laganim betonom (1200 - 1500 kg/m3), prosječne debljine 8,5 cm (7 cm - 10 cm) i 5 cm (4 cm - 6 cm).</t>
  </si>
  <si>
    <t>Izvodi se na armiranobetonskoj ploči ili XPS-u. Gornji sloj betonske podloge fino zaribati.</t>
  </si>
  <si>
    <t>Izvedba popravka oštećenja na fasadi postojećeg objekta na mjestu spojnog hodnika sa izvedbom završnog sloja iste boje i obrade kao postojeća fasada.</t>
  </si>
  <si>
    <t>RAZNI GRAĐEVINSKI RADOVI</t>
  </si>
  <si>
    <r>
      <t>STUDIO SOL LANDSCAPE &amp; ARCHITECTURE j.d.o.o.</t>
    </r>
    <r>
      <rPr>
        <sz val="10"/>
        <rFont val="Arial"/>
        <family val="2"/>
      </rPr>
      <t xml:space="preserve">
Goljak</t>
    </r>
    <r>
      <rPr>
        <sz val="9"/>
        <rFont val="Arial"/>
        <family val="2"/>
      </rPr>
      <t xml:space="preserve"> 48, HR-10000 Zagreb, OIB: 69702906688</t>
    </r>
  </si>
  <si>
    <t>Izvedba asfaltne kolničke konstrukcije.</t>
  </si>
  <si>
    <t>Uređenje dna iskopa: čišćenje dna i stranica iskopa od labavih komada zemlje, korijenja i kamenja; rad potreban za postizanje optimalne vlažnosti vezanih tala; poravnavanje tla s točnošću ± 2 cm / m2, u nagibu prema projektu.</t>
  </si>
  <si>
    <t>Nabijanje podložnog tla strojnim zbijanjem i valjanjem vibro valjkom (bez stabilizacije), da bi se postigla stabilnost i minimalni modul stišljivosti Ms=20 MN/m2, te stupanja zbijenosti Sz=100%.</t>
  </si>
  <si>
    <t>Postavljanje razdijelnog sloja od netkanog geotekstila (preklop minimalno 15 cm ili prema preporuci proizvođača materijala - preklopi se ne obračunavaju dodatno, sve po m2 obrađene površine).</t>
  </si>
  <si>
    <t>Nosivi sloj od mehanički zbijenog zrnatog kamenog materijala frakcije 0/63mm, zahtjevana zbijenost za kolnik sa asfaltnim zastorom Ms=80 MN/m2, debljine 30-35cm.</t>
  </si>
  <si>
    <t>Nosivi sloj od asfaltbetona AC 16 base 50/70 prema HRN EN 13108-1: 2007 i HRN EN 13108-1 ili jednakovrijedno, debljine 4,5 cm. Izvedba i kontrola kakvoće prema HRN EN 13108-1 ili jednakovrijedno.</t>
  </si>
  <si>
    <t>Habajući sloj od asfaltbetona  AC 11 surf 50/70 prema HRN EN 13108-1: 2007 i HRN EN 13108-1 ili jednakovrijedno, debljine 3,5 cm. Izvedba i kontrola kakvoće prema HRN EN 13108-1 ili jednakovrijedno.</t>
  </si>
  <si>
    <t>Brtvene trake za vruću ugradbu na spojevima starog i novog asfalta.</t>
  </si>
  <si>
    <t>U cijeni su sadržani svi troškovi nabave materijala, proizvodnje i ugradnje, oprema i sve ostalo što je potrebno za potpuno izvođenje radova.</t>
  </si>
  <si>
    <t>Obračun je po m2 površine izvedene prometnice.</t>
  </si>
  <si>
    <t>Dobava i doprema materijala, i izvedba kolničke konstrukcije prometnice sa završnom obradom - asfaltom.</t>
  </si>
  <si>
    <t>Kolnička konstrukcija se sastoji od sljedećih radova i slojeva (sve dalje opisano uključeno u cijenu stavke):</t>
  </si>
  <si>
    <t>Obračun po kg čelične konstrukcije uključivo sav potreban rad i materijal.</t>
  </si>
  <si>
    <t>Dobava materija, izrada, transport i montaža čelične konstrukcije spojnog hodnika.</t>
  </si>
  <si>
    <t>Konstrukcija se sastoji od čeličnih okvira upetih u AB temeljnu ploču. Okviri se sastoje od stupova iz okruglih šupljih čeličnih cijevi OC101x6,3 i greda iz HEA100 profila (prema HRN EN 100034 ili jednakovrijedno).</t>
  </si>
  <si>
    <t>Stupovi se sidre u temeljnu AB ploču preko sidrenih čeličnih ploča dim. 240/240/20 mm, sa po četiri šipke s navojima, fi 16, od nehrđajučeg čelika.</t>
  </si>
  <si>
    <t>Kvaliteta čelika S235 prema HRN EN 10025 ili jednakovrijedno.</t>
  </si>
  <si>
    <t>U cijenu uključiti izvedbu završnih antikorozivnih premaza - korozivna izloženost C2 trajnost visoka &gt;15 godina, sve prema normi HRN EN ISO 12944 ili jednakovrijedno.</t>
  </si>
  <si>
    <t>Antikorozivnu zaštitu čelične konstrukcije izvesti poliuretanskom bojama u debljini 120 mµ, sve čelične elemente prethodno obraditi pjeskarenjem.</t>
  </si>
  <si>
    <t>U cijenu uključen sav montažni i spojni pribor i materijal, antikorozivna zaštita, te potrebna podupiranja i skele.</t>
  </si>
  <si>
    <t>*masa čelika glavnih nosača je iskazana s dodatkom od 15% za vezne i ugradbene elemente konstrukcije.</t>
  </si>
  <si>
    <t>Trapezni čelični lim, OTP45.</t>
  </si>
  <si>
    <t>Nabava materijala, izrada, transport, ugradnja i montaža trapeznog čeličnog lima OTP45, debljine 0,5 mm. Cijela konstrukcija mora biti izvedena u skladu sa statičkim računom, izvedbenim projektom i radioničkim nacrtima. U cijenu uračunata spojna sredstva, zaštitno i završno ličenje, zavari te sve definirane kontrole kvalitete.</t>
  </si>
  <si>
    <t>Minimalna zaštita poliuretanskom bojom min. 160 mm (opcija cinčanje).</t>
  </si>
  <si>
    <t>Mjesto i način ugradnje, završna obrada te ostali funkcionalni elementi i pripadajući okov specificirani su u pripadajućoj knjizi specifikacija.</t>
  </si>
  <si>
    <t>Čelična konstrukcija prohodne staze.</t>
  </si>
  <si>
    <t>Prije izvedbe završnog sloja pročelja izvođač je dužan izraditi probne uzorke i s radovima nastaviti nakon uvida i odobrenja glavnog projektanta. Potrebno je izraditi minimalno 5 uzoraka u tonovima po izboru projektanta minimalnih dimenzija 80x80 cm.</t>
  </si>
  <si>
    <t>Ploče kamene vune u pogledu reakcije na vatru zadovoljavaju Eurorazred A1 prema HRN EN 13501-1 ili jednakovrijednoj te moraju imati svojstva navedena u donjoj kodiranoj oznaci ili povoljnija:</t>
  </si>
  <si>
    <t>MW-EN 13162-T5-DS(TH)-CS(10)30-
TR10-WL(P) - AF30 ili jednakovrijedno, te moraju zadovoljavati i ostala svojstva iz norme HRN EN 13162:2012 ili jednakovrijedne.</t>
  </si>
  <si>
    <t>Obračun po m2 površine.</t>
  </si>
  <si>
    <t>Dobava i postavljanje toplinsko izolacijskih ploča od tvrde kamene vune, HRN EN 13162:2012 ili jednakovrijedna, ploče se pričvršćuju na vanjski fasadni zid.</t>
  </si>
  <si>
    <t>Ploče se postavljaju kao sloj termoizolacije ispod fasade od aluminijskih kompozitnih ploča između nosača ventiliranog pročelja.</t>
  </si>
  <si>
    <t>Ploče kamene vune  se na podlogu (zid) pričvršćuju polimercementnim ljepilom; točkasto i po rubovima, te se dodatno mehanički pričvršćuju s odgovarajućim pričvrsnicama s tiplima i tanjurastom perforiranom glavom promjera 50 mm, u količini od 6-8 kom/m2 zida, sve uključeno u cijenu stavke.</t>
  </si>
  <si>
    <t>Toplinska izolacija kosog krova, oznaka sloja K1a-S, K1b-S.</t>
  </si>
  <si>
    <t>Dobava i postavljanje toplinsko izolacijskih ploča od tvrde kamene vune za krovove, HRN EN 13162:2012 ili jednakovrijedno.</t>
  </si>
  <si>
    <t>MW-EN 13162-T5-DS(T+)-DS(TH)CS(10)70-
TR10-PL(5)650-WS ili jednakovrijedno, te moraju zadovoljavati i ostala svojstva iz norme HRN EN 13162:2012 ili jednakovrijedne.</t>
  </si>
  <si>
    <t xml:space="preserve">Ploče kamene vune se na krovnu konstrukciju postavljaju u dva sloja, 10+10 cm. Ploče svakog sloja moraju biti izmaknute u odnosu na ploče donjeg sloja (spojevi ploča se ne smiju poklapati). Izvedba sustava mora biti u skladu s uputama proizvođača sustava. </t>
  </si>
  <si>
    <t>Toplinska izolacija se ugrađuje u zoni potkonstrukcije od čeličnih profila, između aluminijskih limova.</t>
  </si>
  <si>
    <t>Stavka uključuje koordinaciju s izvođačem hidroizolacije radi obrade prodora i izvođačem gromobrana.</t>
  </si>
  <si>
    <t>Toplinska izolacija ventiliranog pročelja kamenom vunom, oznaka sloja VZ2-S.</t>
  </si>
  <si>
    <t>Debljina ploče d=15 cm, λ ≤ 0,034 W/mK, 70 kg/m3.</t>
  </si>
  <si>
    <t>Debljina ploče d=20 cm, λ ≤ 0,038 W/mK, 135 kg/m3.</t>
  </si>
  <si>
    <t>Toplinska izolacija ravnog krova spojnog hodnika, oznaka sloja K2-S.</t>
  </si>
  <si>
    <t>Toplinska izolacija poda loggie i međukatne ploče iznad grijanog prostora sa pločama od mineralne vune d = 8,0 cm. Oznaka sloja T2b-S, MK3a-S i MK3b-S.</t>
  </si>
  <si>
    <t>Sve vanjske čelične elemente potrebno je pjeskariti i vruće cinčati, debljinu zaštitnog sloja odrediti prema debljini elementa; minimalna debljina 50 µm.</t>
  </si>
  <si>
    <t>U cijenu uključiti izvedbu završnih antikorozivnih premaza;  (korozivna izloženost C2, trajnost visoka &gt;15 godina). Radove antikorozivne zaštite izvesti prema pravilima iz niza normi EN ISO 12944:2018.</t>
  </si>
  <si>
    <r>
      <t>Demontaža zaokretnih vrata,</t>
    </r>
    <r>
      <rPr>
        <sz val="10"/>
        <color theme="9"/>
        <rFont val="Arial"/>
        <family val="2"/>
      </rPr>
      <t xml:space="preserve"> nadvoja</t>
    </r>
    <r>
      <rPr>
        <sz val="10"/>
        <rFont val="Arial"/>
        <family val="2"/>
      </rPr>
      <t xml:space="preserve"> i dijela zida do visine spuštenog stropa u hodniku prizemlja postojećeg objekta prema planu uklanjanja. Demontažu izvesti pažljivo, tako da je ista vrata moguće ugraditi na novu poziciju. Vrata se deponiraju u prostoriji sobe do ponovne ugradnje. Šuta od rušenja zida se transportira ne deponiju. </t>
    </r>
  </si>
  <si>
    <t>demontažu 4 komada zaokretnih vrata s nadvojima - ulazi u sobe.</t>
  </si>
  <si>
    <r>
      <t xml:space="preserve">Ukanjanje tapisona na podu hodnika i </t>
    </r>
    <r>
      <rPr>
        <b/>
        <sz val="10"/>
        <rFont val="Arial"/>
        <family val="2"/>
      </rPr>
      <t>djelomično sobe.</t>
    </r>
  </si>
  <si>
    <t>Nosiva konstrukcija prohodne staze se sastoji od šupljih čeličnih profila 60x120x4mm koji se sidre u bočne armiranobetonske zidove. Sidrenje - pocinčana čelična pločica + 4 anker vijka.</t>
  </si>
  <si>
    <r>
      <rPr>
        <b/>
        <sz val="9"/>
        <rFont val="Arial"/>
        <family val="2"/>
        <charset val="238"/>
      </rPr>
      <t>TT inženjering d.o.o.</t>
    </r>
    <r>
      <rPr>
        <sz val="10"/>
        <rFont val="Arial"/>
        <family val="2"/>
        <charset val="238"/>
      </rPr>
      <t xml:space="preserve">
</t>
    </r>
    <r>
      <rPr>
        <sz val="9"/>
        <rFont val="Arial"/>
        <family val="2"/>
        <charset val="238"/>
      </rPr>
      <t>K.Š.Gjalskog 4, HR-49210 Zabok, OIB: 46823703043</t>
    </r>
  </si>
  <si>
    <t>Izvođač je dužan osigurati da ne dođe do oštećenja instalacije, spriječiti ulazak prašine i građevinskog materijala u instalacijske otvore.</t>
  </si>
  <si>
    <t>Izrada elaborata izvedenog stanja i objekata predaje se investitoru u cjelovitom kartiranom i digitalnom obliku. Elaborat mora biti izrađen u apsolutnim (x, y, z) koordinatama.</t>
  </si>
  <si>
    <t>Geodetsko praćenje svih radova na izvedbi mreže, iskolčenje prije početka radova, uključivo sa stacioniranjem svih točaka na terenu i izrada geodetskog snimka izvedenog stanja mreže, izradom Elaborata.
Obračun kompletne usluge.</t>
  </si>
  <si>
    <r>
      <t xml:space="preserve">Strojni i ručni iskop zemlje za potrebe izvedbe rovova i montažnih jama instalacija vodovoda i odvodnje u tlu </t>
    </r>
    <r>
      <rPr>
        <b/>
        <sz val="10"/>
        <rFont val="Arial"/>
        <family val="2"/>
      </rPr>
      <t>C kategorije</t>
    </r>
    <r>
      <rPr>
        <sz val="10"/>
        <rFont val="Arial"/>
        <family val="2"/>
      </rPr>
      <t xml:space="preserve">, potrebne dubine. Dno rovova i jama grubo i fino isplanirati za polaganje cijevi i elemenata i uređaja sustava (okna, sabirne jame, separatori i sl.). Dno rova mora biti isplanirano na točnost +/- 2 cm i zbijeno na Ms≥10 MN/m2. Iskopani materijal odbacivati na jednu stranu rova da se osigura nesmetana doprema i spuštanje cijevi i elemenata u rov. Radovi moraji teći u koordinaciji sa montažom istih. Odnos strojni-ručni: 90:10 %. </t>
    </r>
    <r>
      <rPr>
        <u/>
        <sz val="10"/>
        <rFont val="Arial"/>
        <family val="2"/>
        <charset val="238"/>
      </rPr>
      <t>U stavku uključeno  razupiranje rova dubine veće od 1,0 m sa uključenom oplatom i crpljenje vode sa obračunom prema stvarnim količinama</t>
    </r>
    <r>
      <rPr>
        <sz val="10"/>
        <rFont val="Arial"/>
        <family val="2"/>
      </rPr>
      <t>.
Obračun po m3 iskopa u sraslom stanju.</t>
    </r>
  </si>
  <si>
    <t>- vodoopskrba - sanitarna mreža</t>
  </si>
  <si>
    <t>- vodoopskrba - hidrantska mreža</t>
  </si>
  <si>
    <t>- odvodnja - sanitarna odvodnja</t>
  </si>
  <si>
    <t>- odvodnja - oborinska odvodnja</t>
  </si>
  <si>
    <t>Dobava i ugradnja usitnjenog materijala - šljunka granulacije 0-16 mm za izradu posteljice i zatrpavanje montažnih jama (okna i sl.). U stavku uključeno nabijanjem ručnim i strojnim nabijačem u slojevima do 20 cm pri čemu posebnu pozornost obratiti kod spojeva cijevi.
Obračun po m3 ugrađenog materijala.</t>
  </si>
  <si>
    <t>Dobava i ugradnja pijeska granulacije 4-8 mm za posteljicu ispod i iznad cijevi (prema detalju u projektu). U stavku uključen potreban materijal, pribor i rad za dovršenje iste.
Obračun po m3.</t>
  </si>
  <si>
    <r>
      <t>Zatrpavanje rovova i montažnih jama materijalom iz iskopa sa nabijanjem ručnim i strojnim nabijačem. Posebnu pozornost potrebno je obratiti kod spojeva cijevi. U stavku je uključen potreban nasipni materijal, rad i pribor za dovršenje iste.
Obračun po m</t>
    </r>
    <r>
      <rPr>
        <vertAlign val="superscript"/>
        <sz val="10"/>
        <rFont val="Arial"/>
        <family val="2"/>
      </rPr>
      <t>3</t>
    </r>
    <r>
      <rPr>
        <sz val="10"/>
        <rFont val="Arial"/>
        <family val="2"/>
      </rPr>
      <t>.</t>
    </r>
  </si>
  <si>
    <t>Zatrpavanje rova i montažne jame ispod prometnih i uređenih površina mješavinom šljunka i kamena granulacije 0-63 mm, sa nabijanjem ručnim i strojnim nabijačem. Ugradnja u slojevima od 30 cm i zbijanje na Ms=25 MN/m2. Posebnu pozornost potrebno je obratiti kod spojeva cijevi. U stavku je uključen potreban nasipni materijal, rad i pribor a dovršenje iste.
Obračun po m3.</t>
  </si>
  <si>
    <r>
      <t>Razastiranje preostalog materijala na parceli i odvoz viška materijala na deponij. Uključen utovar, prijevoz do 20 km, istovar, razastiranje i djelomično zbijanje. Stavka uključuje koeficijente rastresitosti preostalog materijala, troškove zbrinjavanja na deponiju (takse i sl.) i ostale neposredno vezane troškove.
Obračun po m</t>
    </r>
    <r>
      <rPr>
        <vertAlign val="superscript"/>
        <sz val="10"/>
        <rFont val="Arial"/>
        <family val="2"/>
      </rPr>
      <t>3</t>
    </r>
    <r>
      <rPr>
        <sz val="10"/>
        <rFont val="Arial"/>
        <family val="2"/>
      </rPr>
      <t xml:space="preserve"> materijala u sraslom stanju.</t>
    </r>
  </si>
  <si>
    <t>Izrada zaštite građevne jame čeličnim žmurjem.
Izrada zaštite građevne jame ugradnjom čeličnog žmurja tipa Larssen 604 ili jednakovrijedno (privremene talpe) uz obavezno poštivanje svih pravila koja propisuje Zakon o zaštiti na radu.
Stavka uključuje mobilizaciju i demobilizaciju opreme i radne snage, iskolčenje osi po obodu građevne jame, nabavu, dopremu i zabijanje talpi dužine 10 m, te vađenje talpi, njihov utovar i odvoz po završetku radova.
Stavka uključuje i razupiranje unutar gabarita građevinske jame pomoću čeličnih profila (nabava, doprema, montaža i demontaža čelične okvirne konstrukcije), kutne vezne elemente i crpljenje vode za vrijeme izvođenja zaštitne konstrukcije.
Stavkom je obuhvaćena i izrada tehnološkog projekta - tehničkog rješenja zaštite iskopa žmurjem na razini izvedbene dokumentacije, koje mora biti potpisano i ovjereno od strane ovlaštenog inženjera.</t>
  </si>
  <si>
    <r>
      <t>Obračun po m</t>
    </r>
    <r>
      <rPr>
        <vertAlign val="superscript"/>
        <sz val="10"/>
        <rFont val="Arial"/>
        <family val="2"/>
        <charset val="238"/>
      </rPr>
      <t>2</t>
    </r>
    <r>
      <rPr>
        <sz val="10"/>
        <rFont val="Arial"/>
        <family val="2"/>
        <charset val="238"/>
      </rPr>
      <t xml:space="preserve"> izvedene zaštitne konstrukcije iskopa - za potrebe ugradnje RO kanalizacije, izrade drenaže, postavljanje toplovoda i sličnog.</t>
    </r>
  </si>
  <si>
    <r>
      <rPr>
        <b/>
        <sz val="10"/>
        <rFont val="Arial"/>
        <family val="2"/>
        <charset val="238"/>
      </rPr>
      <t>Crpljenje vode</t>
    </r>
    <r>
      <rPr>
        <sz val="10"/>
        <rFont val="Arial"/>
        <family val="2"/>
        <charset val="238"/>
      </rPr>
      <t xml:space="preserve">
Crpljnje vode tijekom izvođenja radova na izgradnji sabirne jame.</t>
    </r>
  </si>
  <si>
    <t>h</t>
  </si>
  <si>
    <t>DRENAŽNA ODVODNJA</t>
  </si>
  <si>
    <r>
      <t xml:space="preserve">Dobava i ugradnja </t>
    </r>
    <r>
      <rPr>
        <b/>
        <sz val="10"/>
        <rFont val="Arial"/>
        <family val="2"/>
      </rPr>
      <t>netkanog geotekstila</t>
    </r>
    <r>
      <rPr>
        <sz val="10"/>
        <rFont val="Arial"/>
        <family val="2"/>
      </rPr>
      <t xml:space="preserve"> 200 g/m2 za potrebe oblaganja drenažnog rova.
Obračun po m</t>
    </r>
    <r>
      <rPr>
        <vertAlign val="superscript"/>
        <sz val="10"/>
        <rFont val="Arial"/>
        <family val="2"/>
      </rPr>
      <t>2</t>
    </r>
    <r>
      <rPr>
        <sz val="10"/>
        <rFont val="Arial"/>
        <family val="2"/>
      </rPr>
      <t xml:space="preserve"> ugrađenog materijala.</t>
    </r>
  </si>
  <si>
    <r>
      <t>m</t>
    </r>
    <r>
      <rPr>
        <vertAlign val="superscript"/>
        <sz val="10"/>
        <rFont val="Arial"/>
        <family val="2"/>
      </rPr>
      <t>2</t>
    </r>
  </si>
  <si>
    <r>
      <t xml:space="preserve">Dobava i ugradnja </t>
    </r>
    <r>
      <rPr>
        <b/>
        <sz val="10"/>
        <rFont val="Arial"/>
        <family val="2"/>
      </rPr>
      <t>batude</t>
    </r>
    <r>
      <rPr>
        <sz val="10"/>
        <rFont val="Arial"/>
        <family val="2"/>
      </rPr>
      <t>, separiranog kamena granulacije 16-32 mm, za zatrpavanje drenažnih cijevi i rova.
Obračun po m</t>
    </r>
    <r>
      <rPr>
        <vertAlign val="superscript"/>
        <sz val="10"/>
        <rFont val="Arial"/>
        <family val="2"/>
      </rPr>
      <t>3</t>
    </r>
    <r>
      <rPr>
        <sz val="10"/>
        <rFont val="Arial"/>
        <family val="2"/>
      </rPr>
      <t xml:space="preserve"> ugrađenog materijala.</t>
    </r>
  </si>
  <si>
    <t>BETONSKI I ARMIRANOBETONSKI RADOVI</t>
  </si>
  <si>
    <r>
      <t>Dobava i ugradnja podložnog sloja mršavog betona C12/15 na površinama predviđenoj za ugradnju cjevovoda, elemenata i uređaja instalacija vodovoda i odvodnje (dijelovi cjevovoda, okna i sl.).
Obračun po m</t>
    </r>
    <r>
      <rPr>
        <vertAlign val="superscript"/>
        <sz val="10"/>
        <rFont val="Arial"/>
        <family val="2"/>
      </rPr>
      <t>3</t>
    </r>
    <r>
      <rPr>
        <sz val="10"/>
        <rFont val="Arial"/>
        <family val="2"/>
      </rPr>
      <t xml:space="preserve"> ugrađenog materijala.</t>
    </r>
  </si>
  <si>
    <t>Dobava i ugradnja betona na površinama predviđenoj za ugradnju poklopca revizionog okna u padu. Poklopac revizionog okna prati nagib terena. 
Stavka uključuje izradu ploče u nagibu iznad RO dimenzija cca 120x120 cm, debljine 25 cm sa uključenom oplatom, armaturom i ostalim. 
Obračun po komadu</t>
  </si>
  <si>
    <t>INSTALACIJE VODE</t>
  </si>
  <si>
    <r>
      <t xml:space="preserve">Dobava materijala i izvedba vodonepropusnog </t>
    </r>
    <r>
      <rPr>
        <b/>
        <sz val="10"/>
        <rFont val="Arial"/>
        <family val="2"/>
      </rPr>
      <t>revizionog okna</t>
    </r>
    <r>
      <rPr>
        <sz val="10"/>
        <rFont val="Arial"/>
        <family val="2"/>
      </rPr>
      <t xml:space="preserve"> u tlu C kategorije unutarnjih dimenzija </t>
    </r>
    <r>
      <rPr>
        <b/>
        <sz val="10"/>
        <rFont val="Arial"/>
        <family val="2"/>
      </rPr>
      <t>60x60x100 cm</t>
    </r>
    <r>
      <rPr>
        <sz val="10"/>
        <rFont val="Arial"/>
        <family val="2"/>
      </rPr>
      <t xml:space="preserve">. Gornja ploča, obodni zidovi i dno su od armiranog betona C 30/37 u odgovarajućoj oplati. Na ulazu predvidjeti lijevano željezni poklopac dimenzija 60x60 cm. Za spuštanje izvesti penjalice 150x300 mm pričvršćenjem u zid ubetoniravanjem. U cijenu uključen potreban rad, potrošni pribor i materijal, dobave za potpuno dovršenje stavke.
Obračun po komadu.
</t>
    </r>
    <r>
      <rPr>
        <b/>
        <sz val="10"/>
        <rFont val="Arial"/>
        <family val="2"/>
      </rPr>
      <t>Napomena: Stavku nuditi kao komplet! Završna kota okna i poklopac položeni u nagibu prema kot iterena</t>
    </r>
  </si>
  <si>
    <t>- podložni šljunak, d =10 cm</t>
  </si>
  <si>
    <t>- oplata</t>
  </si>
  <si>
    <t>- beton C30/37</t>
  </si>
  <si>
    <t>- armatura B500</t>
  </si>
  <si>
    <t>- brtva za PEHD cijev d25</t>
  </si>
  <si>
    <t>- penjalice</t>
  </si>
  <si>
    <t>- poklopac, za klasu opterećenja B125</t>
  </si>
  <si>
    <r>
      <t xml:space="preserve">Dobava i ugradnja </t>
    </r>
    <r>
      <rPr>
        <b/>
        <sz val="10"/>
        <rFont val="Arial"/>
        <family val="2"/>
      </rPr>
      <t>mršavog betona</t>
    </r>
    <r>
      <rPr>
        <sz val="10"/>
        <rFont val="Arial"/>
        <family val="2"/>
      </rPr>
      <t xml:space="preserve"> C20/25 debljine d=10,0 cm za polaganje drenažnih cijevi oko objekta (cca 0,06 m</t>
    </r>
    <r>
      <rPr>
        <vertAlign val="superscript"/>
        <sz val="10"/>
        <rFont val="Arial"/>
        <family val="2"/>
      </rPr>
      <t>3</t>
    </r>
    <r>
      <rPr>
        <sz val="10"/>
        <rFont val="Arial"/>
        <family val="2"/>
      </rPr>
      <t>/m').
Obračun po m3 ugrađenog materijala.</t>
    </r>
  </si>
  <si>
    <t>VANJSKA HIDRANTSKA MREŽA</t>
  </si>
  <si>
    <r>
      <t xml:space="preserve">Dobava materijala i izrada postolja za postavljanje nadzemnog hidranata i zasuna u teren. Postolje se sastoji od betona klase C12/15 i pune opeke NF za ukrutu. U stavku uključen rad, materijal i potreban pribor za dovršenje iste.
Obračun po komadu.
</t>
    </r>
    <r>
      <rPr>
        <b/>
        <sz val="10"/>
        <rFont val="Arial"/>
        <family val="2"/>
      </rPr>
      <t>NAPOMENA: Stavku nuditi kao komplet.</t>
    </r>
  </si>
  <si>
    <t>- ukrućenje oslonca hidranta 50x50x20 cm</t>
  </si>
  <si>
    <t>- suhozid od pune opeke oko hidranta i zasuna</t>
  </si>
  <si>
    <r>
      <t xml:space="preserve">Dobava materijala i izrada postolja za postavljanje samostojećeg hidrantskog ormarića. Postolje se sastoji od temljnih stopa izvedenih armiranim betonom klase C20/25, dimenzija 2x 30x30x80 cm. U stavku uključen rad, materijal i potreban pribor za dovršenje iste.
Obračun po komadu.
</t>
    </r>
    <r>
      <rPr>
        <b/>
        <sz val="10"/>
        <rFont val="Arial"/>
        <family val="2"/>
      </rPr>
      <t>NAPOMENA: Stavku nuditi kao komplet.</t>
    </r>
  </si>
  <si>
    <t>- beton C20/25</t>
  </si>
  <si>
    <t>- armatura</t>
  </si>
  <si>
    <r>
      <t xml:space="preserve">Dobava materijala i izrada </t>
    </r>
    <r>
      <rPr>
        <b/>
        <sz val="10"/>
        <rFont val="Arial"/>
        <family val="2"/>
      </rPr>
      <t>betonskog uporišnog bloka</t>
    </r>
    <r>
      <rPr>
        <sz val="10"/>
        <rFont val="Arial"/>
        <family val="2"/>
      </rPr>
      <t xml:space="preserve"> na ukopanom cjevovodu vanjske sanitarne/hidrantske mreže. Uporišni blokovi se izvode na svim lomovima i čvorovima cjevovoda (prema detalju u projektu) od betona klase C16/20. U stavku uključen rad, materijal i potreban pribor za dovršenje iste.
Obračun po m</t>
    </r>
    <r>
      <rPr>
        <vertAlign val="superscript"/>
        <sz val="10"/>
        <rFont val="Arial"/>
        <family val="2"/>
      </rPr>
      <t>3</t>
    </r>
    <r>
      <rPr>
        <sz val="10"/>
        <rFont val="Arial"/>
        <family val="2"/>
      </rPr>
      <t>.</t>
    </r>
  </si>
  <si>
    <t>- beton C16/20</t>
  </si>
  <si>
    <t>Izrada usjeka, šlicanje, štemanje i bušenje zidova, odova i stropova za ugradnju horizontalnih i vertikalnih dijelova instalacije u AB zidovima. U stavku uključiti čišćenje i odvoz otpadnog materijala na deponiju.
Obračun po m izvedenih usjeka.</t>
  </si>
  <si>
    <t>- izrada šlica u AB zidu / podu dimenzija do 70 x 70 mm</t>
  </si>
  <si>
    <t>- izrada šlica u AB zidu / podu dimenzija do 120 x 100 mm</t>
  </si>
  <si>
    <t>Bušenje postojeće armiranobetonske konstrukcije za potrebe provlačenja cijevne instalacije. Bušenje izvesti krunskom bušilicom. U cijenu uključiti sav potreban pribor i materijal.
Obračun po komadu.</t>
  </si>
  <si>
    <t>- profili promjera do 100 mm</t>
  </si>
  <si>
    <t>- profili promjera do 200 mm</t>
  </si>
  <si>
    <t>Zatvaranje instalacijskih usjeka, šliceva i prodora nakon izvedbe razvoda instalacija vode i odvodnje. Stavka uključuje potreban pribor, materijal i rad za dovršenje iste.
Obračun po m.</t>
  </si>
  <si>
    <t>VANJSKI RAZVOD VODE</t>
  </si>
  <si>
    <t>Zatvarenje dotoka vode, izrezivanje i ispuštanje vode iz sustava dotoka vode iz javne vovodopskrbne mreže. 
Stavka uključuje blindiranje postojećeg PEHD cjevovoda dimenzija do d40 na rubu parcele u skladu sa nacrtima iz grafičkog priloga.</t>
  </si>
  <si>
    <r>
      <t xml:space="preserve">Dobava i ugradnja </t>
    </r>
    <r>
      <rPr>
        <b/>
        <sz val="10"/>
        <rFont val="Arial"/>
        <family val="2"/>
        <charset val="238"/>
      </rPr>
      <t>cijevi</t>
    </r>
    <r>
      <rPr>
        <sz val="10"/>
        <rFont val="Arial"/>
        <family val="2"/>
        <charset val="238"/>
      </rPr>
      <t xml:space="preserve"> za vanjski razvod vodovodnih instalacija sanitarne vode od PE100 vodovodnih tlačnih cijevi, prema HRN EN 12201-2, DIN 8074, (u jednoj cjelini). Cijevi se polažu u iskopani rov na podlogu od pijeska. Stavka uključuje fazonske i spojne komade, proturne i zaštitne cijevi na prolazima kroz konstrukciju i križanjima s drugim instalacijama.
Obračun po m izvedenog cjevovoda.</t>
    </r>
  </si>
  <si>
    <t>- PEHD DN75, d75x4,5 mm, PN10</t>
  </si>
  <si>
    <t>- PEHD DN180 mm, PN10</t>
  </si>
  <si>
    <t>Dobava i ugradnja signalno upozoravajuće indikator trake koja se postavlja 30 cm iznad tjemena cijevi s natpisom "POZOR VODOVOD".
Obračun po m ugrađene trake.</t>
  </si>
  <si>
    <r>
      <t xml:space="preserve">Dobava i ugradnja </t>
    </r>
    <r>
      <rPr>
        <b/>
        <sz val="10"/>
        <rFont val="Arial"/>
        <family val="2"/>
        <charset val="238"/>
      </rPr>
      <t>brtvene garniture</t>
    </r>
    <r>
      <rPr>
        <sz val="10"/>
        <rFont val="Arial"/>
        <family val="2"/>
        <charset val="238"/>
      </rPr>
      <t xml:space="preserve"> vodonepropusnosne do 6 m vodenog stupca za cijevne prolaze sa masivnom usnom brtvom, manžetom za spajanje sa odgovarajućom hidroizolacijom i stabilnom plastičnom navoj maticom sa mogućnošću otklona zbog slijeganja cijevi ±10%. U stavku uključene prolazne, navojne spojnice i matice, manžete i sl. te sav pripadajući pribor za potpuno dovršenje stavke. 
Sav potreban sitni i potrošni materijal uključen u cijenu. 
Obračun po komadu.</t>
    </r>
  </si>
  <si>
    <t>- d75</t>
  </si>
  <si>
    <t>Dobava i montaža opreme razvoda vode u revizionom oknu vodoopskrbe. Stavka uključuje potreban rad i pribor, armaturu, fazonske komade i fitinge za dovršenje iste.U reviziono okno se ugrađuje sljedeća oprema za radni-pogonski tlak od 10 bara. Sav potreban sitni i potrošni materijal uključen u cijenu. 
Obračun po komadu.</t>
  </si>
  <si>
    <t>- nepovratni ventil DN20</t>
  </si>
  <si>
    <t>- navojni kuglasti ventil s ispustom DN20</t>
  </si>
  <si>
    <t>- slavina s priključkom za vrtno crijevo</t>
  </si>
  <si>
    <t>Dobava i montaža priključka na interni vodopskrbni cjevovod DN80 (PEHD d90/16) PEHD elektrofuzijskim elementima. Stavka uključuje potrebne fazonske i spojne komade, brtve, maramice za čišćenje, vijke, matice i sl. te sav potreban pribor i materijal do potpune funkcionalnosti cjevovoda. Sav potreban sitni i potrošni materijal uključen u cijenu. 
Obračun po komadu.</t>
  </si>
  <si>
    <t>- zasunska garnitura PEHD DN90/10 &gt; DN75/10</t>
  </si>
  <si>
    <t>- odvojak (T-komad) PEHD DN75/10 &gt; DN63/10</t>
  </si>
  <si>
    <t>- ugradbena garnitura za slavinu, h=1,0 m</t>
  </si>
  <si>
    <t>- cestovna kapa za ventil s poklopcem</t>
  </si>
  <si>
    <t>UNUTARNJI RAZVOD VODE</t>
  </si>
  <si>
    <r>
      <t xml:space="preserve">Dobava i ugradnja </t>
    </r>
    <r>
      <rPr>
        <b/>
        <sz val="10"/>
        <rFont val="Arial"/>
        <family val="2"/>
        <charset val="238"/>
      </rPr>
      <t>cijevi za unutarnju instalaciju sanitarne hladne i tople vode</t>
    </r>
    <r>
      <rPr>
        <sz val="10"/>
        <rFont val="Arial"/>
        <family val="2"/>
        <charset val="238"/>
      </rPr>
      <t xml:space="preserve"> od polipropilenskih (PP-R) tlačnih vodovodnih cijevi (DIN16892 i 16893 ili ONORM B 5157) i pripadajućih fitinga. Cijevi su predviđene za ugradnju u estrih, instalacijske otvore i kanale te pričvrščenje odgovarajućim cijevnim obujmicama. (unutarnji promjer cijevi odgovara unutarnjem promjeru čelično pocinčanih cijevi). Izrada dilatacijskih lira, i ovjesa, kliznih i čvrstih točaka prema uputama proizvođača. U iskazanoj cijeni dužnog metra cijevi uključeni su svi potrebni fazonski komadi, brtve, ovjesni i pričvrsni pribor, potreban materijal i rad za montažu. Sav potreban sitni i potrošni materijal uključen u cijenu. 
Obračun po m izvedenog cjevovoda.</t>
    </r>
  </si>
  <si>
    <t>- DN15 aquatherm green SDR 11 toplinski izolirano sa 13 mm, ugrađeno u zaštitnoj cijevi, položeno u armirano betonskoj konstrukciji</t>
  </si>
  <si>
    <t xml:space="preserve">- DN15 aquatherm green SDR 11 </t>
  </si>
  <si>
    <t xml:space="preserve">- DN20 aquatherm green SDR 11 </t>
  </si>
  <si>
    <t xml:space="preserve">- DN25 aquatherm green SDR 11 </t>
  </si>
  <si>
    <t>- DN32 aquatherm green SDR 9 MF RP (d40)</t>
  </si>
  <si>
    <t>- DN40 aquatherm green SDR 9 MF RP (d50)</t>
  </si>
  <si>
    <t>- DN50 aquatherm green SDR 9 MF RP (d63)</t>
  </si>
  <si>
    <r>
      <t xml:space="preserve">Dobava i ugradnja </t>
    </r>
    <r>
      <rPr>
        <b/>
        <sz val="10"/>
        <rFont val="Arial"/>
        <family val="2"/>
      </rPr>
      <t>cijevne izolacije</t>
    </r>
    <r>
      <rPr>
        <sz val="10"/>
        <rFont val="Arial"/>
        <family val="2"/>
      </rPr>
      <t xml:space="preserve"> plastičnih cijevi instalacija vode vođenih vidljivo, u estrihu, ušlicane u zidove ili ugrađene u gipskartonske zidove. Izolacija od fleksibilnog spužvastog izolacijskog materijala, zatvorenih ćelija iz polietilena, topllinske vodljivosti 0,035 W/mK pri 10°C. Izolacija niske zapaljivosti, samogasiva, nekapajuća i ne prenosi plamen, otporna na uobičajene građevne materijale kao što su beton, vapno, gips, cement. Stavka uključuje potrebne fazonske komade, brtve, potreban materijal i rad za montažu i dovršenje iste.
Obračun po m izoliranog cjevovoda.</t>
    </r>
  </si>
  <si>
    <t>- 13,0 mm debljine za vanjski promjer 20 mm</t>
  </si>
  <si>
    <t>- 13,0 mm debljine za vanjski promjer 25 mm</t>
  </si>
  <si>
    <t>- 16,0 mm debljine za vanjski promjer 32 mm</t>
  </si>
  <si>
    <t>- 25,0 mm debljine za vanjski promjer 40 mm</t>
  </si>
  <si>
    <t>- 25,0 mm debljine za vanjski promjer 50 mm</t>
  </si>
  <si>
    <t>- 25,0 mm debljine za vanjski promjer 63 mm</t>
  </si>
  <si>
    <r>
      <t>Dobava i ugradnja</t>
    </r>
    <r>
      <rPr>
        <b/>
        <sz val="10"/>
        <rFont val="Arial"/>
        <family val="2"/>
      </rPr>
      <t xml:space="preserve"> zasuna</t>
    </r>
    <r>
      <rPr>
        <sz val="10"/>
        <rFont val="Arial"/>
        <family val="2"/>
      </rPr>
      <t xml:space="preserve"> namijenjenog za instalaciju vodovoda. Sav potreban sitni i potrošni materijal uključen u cijenu. 
Obračun po komadu.</t>
    </r>
  </si>
  <si>
    <t>- DN50</t>
  </si>
  <si>
    <t>- DN65</t>
  </si>
  <si>
    <r>
      <t>Dobava i ugradnja</t>
    </r>
    <r>
      <rPr>
        <b/>
        <sz val="10"/>
        <rFont val="Arial"/>
        <family val="2"/>
      </rPr>
      <t xml:space="preserve"> X komada</t>
    </r>
    <r>
      <rPr>
        <sz val="10"/>
        <rFont val="Arial"/>
        <family val="2"/>
      </rPr>
      <t xml:space="preserve"> za prijelaz sa prirubničkog na navojni razvod namijenjenog za instalaciju vodovoda. Sav potreban sitni i potrošni materijal uključen u cijenu. 
Obračun po komadu.</t>
    </r>
  </si>
  <si>
    <r>
      <t>Dobava i ugradnja</t>
    </r>
    <r>
      <rPr>
        <b/>
        <sz val="10"/>
        <rFont val="Arial"/>
        <family val="2"/>
      </rPr>
      <t xml:space="preserve"> kuglastog ventila</t>
    </r>
    <r>
      <rPr>
        <sz val="10"/>
        <rFont val="Arial"/>
        <family val="2"/>
      </rPr>
      <t xml:space="preserve"> namijenjenog za instalaciju vodovoda. Sav potreban sitni i potrošni materijal uključen u cijenu. 
Obračun po komadu.</t>
    </r>
  </si>
  <si>
    <t>- DN15</t>
  </si>
  <si>
    <t>- DN20</t>
  </si>
  <si>
    <t>- DN25</t>
  </si>
  <si>
    <t>- DN32</t>
  </si>
  <si>
    <r>
      <t xml:space="preserve">Dobava i ugradnja </t>
    </r>
    <r>
      <rPr>
        <b/>
        <sz val="10"/>
        <rFont val="Arial"/>
        <family val="2"/>
      </rPr>
      <t>nepovratnog ventila</t>
    </r>
    <r>
      <rPr>
        <sz val="10"/>
        <rFont val="Arial"/>
        <family val="2"/>
      </rPr>
      <t xml:space="preserve"> namijenjenog za instalaciju vodovoda. Sav potreban sitni i potrošni materijal uključen u cijenu. 
Obračun po komadu.</t>
    </r>
  </si>
  <si>
    <r>
      <t xml:space="preserve">Dobava i ugradnja </t>
    </r>
    <r>
      <rPr>
        <b/>
        <sz val="10"/>
        <rFont val="Arial"/>
        <family val="2"/>
      </rPr>
      <t>zaštitnika od povratnog toka tip EC (ZOPT EC)</t>
    </r>
    <r>
      <rPr>
        <sz val="10"/>
        <rFont val="Arial"/>
        <family val="2"/>
      </rPr>
      <t xml:space="preserve"> sa uključenim zasunima prije i poslije istog, namijenjenog za instalaciju vodovoda. Uključen atest zopt-a. Sav potreban sitni i potrošni materijal uključen u cijenu. 
Obračun po komadu.</t>
    </r>
  </si>
  <si>
    <r>
      <t xml:space="preserve">Dobava i ugradnja </t>
    </r>
    <r>
      <rPr>
        <b/>
        <sz val="10"/>
        <rFont val="Arial"/>
        <family val="2"/>
      </rPr>
      <t>podžbuknog ventila</t>
    </r>
    <r>
      <rPr>
        <sz val="10"/>
        <rFont val="Arial"/>
        <family val="2"/>
      </rPr>
      <t xml:space="preserve"> sa kromiranom rozetom i kapom</t>
    </r>
    <r>
      <rPr>
        <b/>
        <sz val="10"/>
        <rFont val="Arial"/>
        <family val="2"/>
      </rPr>
      <t xml:space="preserve"> </t>
    </r>
    <r>
      <rPr>
        <sz val="10"/>
        <rFont val="Arial"/>
        <family val="2"/>
      </rPr>
      <t>namijenjenog za instalaciju vodovoda. Sav potreban sitni i potrošni materijal uključen u cijenu. 
Obračun po komadu.</t>
    </r>
  </si>
  <si>
    <t>Dobava i ugradnja prijelaznog komada PPr d20 na Rehau Rautitan Flex 20x2,8. Spajanje prefabriciranih kupaonica na instalaciju dovoda tople i hladne vode. Sav potreban sitni i potrošni materijal uključen u cijenu. 
Obračun po komadu.</t>
  </si>
  <si>
    <r>
      <t xml:space="preserve">Dobava i ugradnja </t>
    </r>
    <r>
      <rPr>
        <b/>
        <sz val="10"/>
        <rFont val="Arial"/>
        <family val="2"/>
      </rPr>
      <t>kutnog ventila</t>
    </r>
    <r>
      <rPr>
        <sz val="10"/>
        <rFont val="Arial"/>
        <family val="2"/>
      </rPr>
      <t xml:space="preserve"> sa kromiranom rozetom. Kutni ventil namijenjen spajanju slavina, perilica i svih ostalih trošila vode koja se spajaju na vodovodni sustav u objektu. Sav potreban sitni i potrošni materijal uključen u cijenu. 
Obračun po komadu.</t>
    </r>
  </si>
  <si>
    <r>
      <t xml:space="preserve">Dobava i ugradnja </t>
    </r>
    <r>
      <rPr>
        <b/>
        <sz val="10"/>
        <rFont val="Arial"/>
        <family val="2"/>
      </rPr>
      <t>kuglastog ventila sa holenderom</t>
    </r>
    <r>
      <rPr>
        <sz val="10"/>
        <rFont val="Arial"/>
        <family val="2"/>
      </rPr>
      <t>, namjenjenog za instalaciju vodovoda (spajanje vanjskih uređaja, punjenje sustava grijanja i sl.). Sav potreban sitni i potrošni materijal uključen u cijenu. 
Obračun po komadu.</t>
    </r>
  </si>
  <si>
    <t>Danfoss tip MTCV-B DN15 + modul za termičku  dezinfekciju i termometrom</t>
  </si>
  <si>
    <r>
      <t xml:space="preserve">Dobava i ugradnja </t>
    </r>
    <r>
      <rPr>
        <b/>
        <sz val="10"/>
        <rFont val="Arial"/>
        <family val="2"/>
      </rPr>
      <t>revizijskog okna</t>
    </r>
    <r>
      <rPr>
        <sz val="10"/>
        <rFont val="Arial"/>
        <family val="2"/>
      </rPr>
      <t xml:space="preserve"> za pristup ventilima namijenjenih instalaciji vodovoda. Ugradbeni okvir od aluminija sa optočnom gumenom brtvom. Završna obrada kao i zid/strop u koji je ugrađen. Ugradnja prema uputama proizvođača. Obračun po komadu.</t>
    </r>
  </si>
  <si>
    <t>- unutarnjih dimenzija 400x400 mm</t>
  </si>
  <si>
    <t>- unutarnjih dimenzija 600x600 mm</t>
  </si>
  <si>
    <t>Dobava i montaža reducir ventila 2" prema EN 806-2 za smanjenje pritiska tlaka vode - štiti vodovodne instalacije od pretjeranih pritisak iz opskrbe. . Ugradnjom ventila za smanjenje tlaka, tlakom izbjegava se šteta i smanjuje se potrošnja vode. Postavljeni tlak se također održava konstantnim, čak i kada postoji velika fluktuacija ulaznog tlaka. Smanjenje radnog tlaka i održavanje na konstantna razina minimizira buku protoka u instalaciji. 
U stavku uključen sitni i potrošni materijal. 
skala podešavanja
podešavanje tlaka od 1,5 do 6 bara
tvorničke postavke na 3 bara
filter 0,16 mm
plastična čašica filtera
do 40°C</t>
  </si>
  <si>
    <t>ventil za odvajanje za sanitarnu vodu DN50</t>
  </si>
  <si>
    <t>reducir ventil D06F DN50</t>
  </si>
  <si>
    <t>filter vode FN09S</t>
  </si>
  <si>
    <t>manometar M07M</t>
  </si>
  <si>
    <t>nepovratni ventil RV277</t>
  </si>
  <si>
    <t>spojni set VST06</t>
  </si>
  <si>
    <t>oprema za demontažu ZR06K</t>
  </si>
  <si>
    <t>OPĆE STAVKE</t>
  </si>
  <si>
    <t>Pranje i dezinfekcija cjevovoda s utroškom potrebne vode i dezinfekcijskog materijala.
Obračun po kompletu izvedene instalacije.</t>
  </si>
  <si>
    <t>Ispitivanje instalacije prema projektu vodovoda i odvodnje, punjenje cjevovoda vodom, tlačna proba sa preuzimanjem, te pražnjenje cjevovoda nakon dovršetka tlačne probe. U cijenu je uključena sva oprema i materijal potreban za funkcionalnu izvedbu ispitivanja. 
Obračun po kompletu izvedene instalacije.</t>
  </si>
  <si>
    <t>Uzimanje uzoraka vode i ishođenje pozitivnog atesta o izvršenom ispitivanju unutarnje vodovodne mreže po propisu Zavoda za javno zdravstvo, Pravilnika o zdravstvenoj ispravnosti vode za piće (NN 47/08) i naputku Ministarstva zdravstva i socijalne skrbi o obimu ispitivanja vode za piće. Uzorke vode potrebno je uzeti na minimalno 50% izljevnih mjesta.
Obračun po kompletu izvedene instalacije.</t>
  </si>
  <si>
    <t>INSTALACIJE ODVODNJE</t>
  </si>
  <si>
    <t>TEMELJNA I VANJSKA ODVODNJA</t>
  </si>
  <si>
    <r>
      <t xml:space="preserve">Dobava i ugradnja </t>
    </r>
    <r>
      <rPr>
        <b/>
        <sz val="10"/>
        <rFont val="Arial"/>
        <family val="2"/>
        <charset val="238"/>
      </rPr>
      <t>cijevi vanjske i temeljne</t>
    </r>
    <r>
      <rPr>
        <sz val="10"/>
        <rFont val="Arial"/>
        <family val="2"/>
        <charset val="238"/>
      </rPr>
      <t xml:space="preserve"> odvodnje od tvrdog polivinilklorida (PVC). Kanalizacione cijevi i pripadajući fazonski komadi za temeljnu horizontalnu odvodnju i odvodnju izvan objekta predviđen projektom vodovoda i odvodnje. Kod dubina nadsloja manjeg od 100 cm iznad tjemena cijevi u prometnim površinama obavezno koristiti cijevi klase krutosti SN8. Netlačna kanalizacijska cijev obodne čvrstoće prema HRN EN ISO 9969. U iskaznoj cijeni dužnog metra cijevi uključeni su svi potrebni fazonski komadi, brtve, priključke na reviziona okna sa brtvenim nastavcima RDS ili KGS sustava, proturne i zaštitne cijev na prolazima kroz konstrukciju i križanjima s ostalim instalacijama. Sav potreban sitni i potrošni materijal uključen u cijenu. 
Obračun po m ugrađenog cjevovoda.</t>
    </r>
  </si>
  <si>
    <t>SANITARNA ODVODNJA - temeljna ploča</t>
  </si>
  <si>
    <t>- d110</t>
  </si>
  <si>
    <t>- d160</t>
  </si>
  <si>
    <t>- ovjesni materijal za fiksiranje cijevi između armature u temeljnoj ploči</t>
  </si>
  <si>
    <t>SANITARNA ODVODNJA</t>
  </si>
  <si>
    <t>- d200</t>
  </si>
  <si>
    <t>- d250</t>
  </si>
  <si>
    <t>OBORINSKA ODVODNJA</t>
  </si>
  <si>
    <t>- d125</t>
  </si>
  <si>
    <r>
      <t xml:space="preserve">Dobava i ugradnja </t>
    </r>
    <r>
      <rPr>
        <b/>
        <sz val="10"/>
        <rFont val="Arial"/>
        <family val="2"/>
      </rPr>
      <t>brtvene garniture vodonepropusnosne</t>
    </r>
    <r>
      <rPr>
        <sz val="10"/>
        <rFont val="Arial"/>
        <family val="2"/>
      </rPr>
      <t xml:space="preserve"> za cijevne prolaze sa masivnom usnom brtvom, manžetom za spajanje sa odgovarajućom hidroizolacijom i stabilnom plastičnom navoj maticom sa mogućnošću otklona zbog slijeganja cijevi ±10%. U stavku uključene prolazne, navojne spojnice i maticem, mažete i sl. te sav pripadajući pribor za potpuno dovršenje stavke. Sav potreban sitni i potrošni materijal uključen u cijenu. 
Obračun po komadu.</t>
    </r>
  </si>
  <si>
    <t>- DN800 mm (okna visine do 2,1 m)</t>
  </si>
  <si>
    <t>- DN1000 mm (okna visine do 3,0 m)</t>
  </si>
  <si>
    <t>- DN1000 mm (okna visine do 3,5 m)</t>
  </si>
  <si>
    <t>- DN1000 mm (okna visine do 4,0 m)</t>
  </si>
  <si>
    <t>- DN1000 mm (okna visine do 4,5 m)</t>
  </si>
  <si>
    <r>
      <t xml:space="preserve">Dobava i montaža okruglog lijevano željeznog samozatvarajućeg </t>
    </r>
    <r>
      <rPr>
        <b/>
        <sz val="10"/>
        <rFont val="Arial"/>
        <family val="2"/>
        <charset val="238"/>
      </rPr>
      <t>poklopca</t>
    </r>
    <r>
      <rPr>
        <sz val="10"/>
        <rFont val="Arial"/>
        <family val="2"/>
        <charset val="238"/>
      </rPr>
      <t xml:space="preserve"> s amortizirajućom brtvom protiv buke i okvirom iznad revizijskih okana dimenzija i nazivne nosivosti prema projektu. Kvaliteta materijala i radova u svemu prema projektu i važećim propisima. 
Na poklopcu piše natpis "KANALIZACIJA"
Obračun po komadu kompletno ugrađenog poklopca.</t>
    </r>
  </si>
  <si>
    <t>- dimenzija Ø600 mm, klase opterećenja B125</t>
  </si>
  <si>
    <t>- dimenzija Ø600 mm, klase opterećenja D400</t>
  </si>
  <si>
    <t>Bušenje PP okna na licu mjesta za potrebe spajanja cijevne instalacije iznad baze revizijskog okna. Stavka uključuje izradu prodra i ubacivanje brtve prema uputama proizvođača opreme, čišćenje vanjskog i unutarnjeg ruba, .... Uključivo sav potreban sitni i potrošni materijal .</t>
  </si>
  <si>
    <t>- prodor za cijev d110</t>
  </si>
  <si>
    <t>- prodor za cijev d160</t>
  </si>
  <si>
    <t>- prodor za cijev d200</t>
  </si>
  <si>
    <t>- prodor za cijev d250</t>
  </si>
  <si>
    <r>
      <t xml:space="preserve">Dobava i ugradnja </t>
    </r>
    <r>
      <rPr>
        <b/>
        <sz val="10"/>
        <rFont val="Arial"/>
        <family val="2"/>
        <charset val="238"/>
      </rPr>
      <t>cijevi drenažnog</t>
    </r>
    <r>
      <rPr>
        <sz val="10"/>
        <rFont val="Arial"/>
        <family val="2"/>
        <charset val="238"/>
      </rPr>
      <t xml:space="preserve"> sustava. PVC drenažni sustav od savitljivih cijevi, crne boje od tvrdog PVC materijala, ispitan prema DIN 8074/8075, otporan na UV zrake i udarce. Stavka uključuje i fazonske komade.
Obračun po m¹ ugrađenog cjevovoda.</t>
    </r>
  </si>
  <si>
    <t>- d110 - drenažna perforirana cijev</t>
  </si>
  <si>
    <r>
      <t xml:space="preserve">Dobava i ugradnja </t>
    </r>
    <r>
      <rPr>
        <b/>
        <sz val="10"/>
        <rFont val="Arial"/>
        <family val="2"/>
        <charset val="238"/>
      </rPr>
      <t>inspekcijskog okna</t>
    </r>
    <r>
      <rPr>
        <sz val="10"/>
        <rFont val="Arial"/>
        <family val="2"/>
        <charset val="238"/>
      </rPr>
      <t xml:space="preserve"> drenažnog sustava. Okno je izvedeno od korugirane cijevi DN400 visine prema projektu 3,5 m, baze s priključcima prema projektu i PP poklopca DN400. Uključeno eventualno potrebno bušenje i spajanje cijevne instalacije na samom mjestu izvedbe te sav sitni potrebni pribor za ugradnju prema uputama proizvođača.
Obračun po komadu ugrađenog okna.</t>
    </r>
  </si>
  <si>
    <r>
      <rPr>
        <b/>
        <sz val="10"/>
        <rFont val="Arial"/>
        <family val="2"/>
        <charset val="238"/>
      </rPr>
      <t>Ispitivanje sustava vanjske i temeljne odvodnje od akreditirane tvrtke</t>
    </r>
    <r>
      <rPr>
        <sz val="10"/>
        <rFont val="Arial"/>
        <family val="2"/>
        <charset val="238"/>
      </rPr>
      <t>, cjevovoda kanalizacijski cijevi, revizionih  okna i slivnika na protok i vodonepropusnost, komplet. U cijenu je uključena sva oprema i materija potreban za funkcionalnu izvedbu ispitivanja.
Obračun po kompletu izvedene instalacije.</t>
    </r>
  </si>
  <si>
    <r>
      <rPr>
        <b/>
        <sz val="10"/>
        <rFont val="Arial"/>
        <family val="2"/>
        <charset val="238"/>
      </rPr>
      <t>Pregled sustava odvodnje CCTV kamerama</t>
    </r>
    <r>
      <rPr>
        <sz val="10"/>
        <rFont val="Arial"/>
        <family val="2"/>
        <charset val="238"/>
      </rPr>
      <t xml:space="preserve"> s predajom pisanog izvještaja i snimke u digitalnom formatu nadzornom inženjeru. Pregled mora bit obavljen po završetku svih radova na cjelokupnoj odvodnoj instalaciji.
Obračun kompletne usluge.</t>
    </r>
  </si>
  <si>
    <t>ODVODNJA GRAĐEVINE</t>
  </si>
  <si>
    <t>Dobava, prijenos i montaža cjevovoda oborinskih  vertikala od tvrdih debelostijenih polipropilenskih (PP-MX) odvodnih cijevi izrađenih sukladno HRN EN 1451-1:2000, s natičnim spajanjem, za definirani zvučno izolirani-niskošumni sistem odvodnje. U iskazanoj cijeni dužnog metra cijevi  uključenu su svi potrebni fazonski komadi, spojni pribor, zaštitne proturne cijevi, ovjesni i pričvrsni pribor, gumene brtve i originalne zvučno izolirane obujmice s gumenim uloškom i sl. Sav potreban sitni i potrošni materijal uključen u cijenu. 
Obračun po metru ugrađenog cjevovoda.</t>
  </si>
  <si>
    <r>
      <t xml:space="preserve">Dobava i ugradnja </t>
    </r>
    <r>
      <rPr>
        <b/>
        <sz val="10"/>
        <rFont val="Arial"/>
        <family val="2"/>
        <charset val="238"/>
      </rPr>
      <t>zvučne i toplinske izolacije</t>
    </r>
    <r>
      <rPr>
        <sz val="10"/>
        <rFont val="Arial"/>
        <family val="2"/>
        <charset val="238"/>
      </rPr>
      <t xml:space="preserve"> protiv buke i orošenja cjevovoda i fazonskih komada. Folija s pjenastom poliesterskom podlogom i parnom branom, d=20 mm. Stavka obuhvaća izolaciju cijevi i fazonskih komada te sav potreban materijal i pribor za potpuno dovršenje iste.
Obračun po m izoliranog cjevovoda.</t>
    </r>
  </si>
  <si>
    <r>
      <t xml:space="preserve">Dobava i montaža </t>
    </r>
    <r>
      <rPr>
        <b/>
        <sz val="10"/>
        <rFont val="Arial"/>
        <family val="2"/>
        <charset val="238"/>
      </rPr>
      <t>kišnog kolektora</t>
    </r>
    <r>
      <rPr>
        <sz val="10"/>
        <rFont val="Arial"/>
        <family val="2"/>
        <charset val="238"/>
      </rPr>
      <t xml:space="preserve"> sa horizontalnim priključkom DN110 (kolčak) i izlazom DN110/125, 360° horizontalno podesivim kuglastim zglobom koji je horizontalno-vertikalno podesiv 0-90°, protusmradnom klapnom sa usnom brtvom otpornom na smrzavanje, hvatačem lišća sa funkcijom preljeva i poklopcem za čišćenje sa ručkom, protoka 10 l/s za DN110, odnosno 11 l/s za DN125. Vidljivi dijelovi iz lijevanog željeza. Sav potreban sitni i potrošni materijal uključen u cijenu. 
Obračun po komadu.</t>
    </r>
  </si>
  <si>
    <r>
      <t xml:space="preserve">Dobava i ugradnja </t>
    </r>
    <r>
      <rPr>
        <b/>
        <sz val="10"/>
        <rFont val="Arial"/>
        <family val="2"/>
        <charset val="238"/>
      </rPr>
      <t>krovnog slivnika</t>
    </r>
    <r>
      <rPr>
        <sz val="10"/>
        <rFont val="Arial"/>
        <family val="2"/>
        <charset val="238"/>
      </rPr>
      <t xml:space="preserve"> DN75/110 sa protokom 10,00 l/s (DN75); 6,00 l/s (DN110), horizontalni sa toplinski izoliranom stijenkom, grijačem sa automatskim reguliranjem topline za direktno spajanje na 230 V mrežu (10–30 Watt), hvatačem lišća, brtvenom prirubnicon i INOX stezaljkom za spajanje sa hidroizolacionim folijama. Sav potreban sitni i potrošni materijal uključen u cijenu. 
Obračun po komadu.</t>
    </r>
  </si>
  <si>
    <t>Dobava i montaža kabla (20 W/m - 230V) za grijanje oluka sa pripadajući ožičenjem i termostatima. Radove izvoditi prema uputama proizvođača u koordinaciji sa električnim radovima. Stavka obuhvaća, sav potreban materijal i rad za instalaciju i puštanje u rad do potpune funkcionalnosti. 
Obračun po metru grijanog elementa.</t>
  </si>
  <si>
    <t>Dobava i montaža automatike za upravljanje grijača oluka i krovnih slivnika koja se sastoji od električnog termostat sa pripadajućim osjetnicima. Radove izvoditi prema uputama proizvođača u koordinaciji sa električnim radovima. Stavka obuhvaća sav potreban pribor i materijal za dovršenje rada do potpune funkcionalnosti.
Obračun po komadu.</t>
  </si>
  <si>
    <t>Dobava i montaža kanala za linijsku odvodnju ACO Multiline V100 nosivosti B125 prema HR EN 1433. Kanal se zbog specifičnog  V-presjeka odlikuje većom brzinom otjecanja vode i boljim efektom samočišćenja. Kanal je izrađen iz polimerbetona, građevinske visine 150 - 250 mm. Svjetla širina kanala je 100 mm, građevinska širina 135 mm, građevinska dužina 1000 mm. Rubovi kanala ojačani su kutnikom od nehrđajućeg čelika AISI 304 debljine 4 mm koji služi kao dosjed za polaganje pokrovne rešetke,  s Drainlock učvršćivanjem rešetke bez vijaka. Kanalski elementi su izvedeni u  pet građevinskih visina (kaskadni pad). Kanal se izvodi polaganjem na betonsku podlogu marke B25 debljine sloja 15 cm, bočno  kanal založiti betonom. Gornji rub  rešetke se izvodi u razini 2 - 5 mm ispod kote gotove završne okolne površine. Sve sa priborom za montažu do potpune funkcionalnosti.</t>
  </si>
  <si>
    <t>Multiline V100 - sabirnik duboki (nehrđajući rub)</t>
  </si>
  <si>
    <t>ACO Multiline V100 čeona stijenka</t>
  </si>
  <si>
    <t>Multiline V100 - B125 uzdužno PREČKASTA rešetka</t>
  </si>
  <si>
    <t>dobava i ugradnja betonskog temelja rešetke - beton C12/15</t>
  </si>
  <si>
    <t>Dobava, prijenos i montaža cjevovoda sanitarnih vertikala od tvrdih debelostijenih polipropilenskih (PP-MX) odvodnih cijevi izrađenih sukladno HRN EN 1451-1:2000, s natičnim spajanjem, za definirani zvučno izolirani-niskošumni sistem odvodnje. Stavka uključuje i fazonske komade te potreban pričvrsni pribor i originalne zvučno izolirane obujmice s gumenim uloškom. U iskazanoj cijeni dužnog metra cijevi uključeni su svi pripadajući fazonski komadi, spojni pribor, zaštitne proturne cijevi, ovjesni i pričvrsni pribor, gumene brtve, obujmice i sl.
Obračun po metru ugrađenog cjevovoda.</t>
  </si>
  <si>
    <t>- d110, PP-CIJEV</t>
  </si>
  <si>
    <r>
      <t xml:space="preserve">Dobava i ugradnja </t>
    </r>
    <r>
      <rPr>
        <b/>
        <sz val="10"/>
        <rFont val="Arial"/>
        <family val="2"/>
      </rPr>
      <t>revizijskog elementa</t>
    </r>
    <r>
      <rPr>
        <sz val="10"/>
        <rFont val="Arial"/>
        <family val="2"/>
      </rPr>
      <t xml:space="preserve"> (čistilica), revizija 90° s natičnim krajem na sustavu sanitarne odvodnje. Stavka obuhvaća sav potreban pribor i materijal za dovršenje rada do potpune funkcionalnosti.
Obračun po komadu.</t>
    </r>
  </si>
  <si>
    <t>- za cijev d110 (DN100)</t>
  </si>
  <si>
    <t xml:space="preserve">Dobava i ugradnja "šine" za vertikalno ili horizontalno vođenje i fiksiranje instalacije odvodnje u šahtu kao HILTI. Uključivo sve potrebne tiple i ukrućenja. 
Za vodilicu se u šahtu vertikalno fiksira vertikala instalacije feklane odvodnje. </t>
  </si>
  <si>
    <r>
      <t xml:space="preserve">Dobava i ugradnja </t>
    </r>
    <r>
      <rPr>
        <b/>
        <sz val="10"/>
        <rFont val="Arial"/>
        <family val="2"/>
      </rPr>
      <t>revizijskog okna</t>
    </r>
    <r>
      <rPr>
        <sz val="10"/>
        <rFont val="Arial"/>
        <family val="2"/>
      </rPr>
      <t xml:space="preserve"> za pristup čistilica sustava sanitarne odvodnje. Revizijski otvor obraditi završnom obradom kao i zid u kojem je ugrađen (keramičke pločice i sl.)
Obračun po komadu.</t>
    </r>
  </si>
  <si>
    <t xml:space="preserve">Spajanje prefabriciranih kupaonica na sustav odvodnje. Stavka uključuje sav potreban sitni i potrošni materijal. </t>
  </si>
  <si>
    <t xml:space="preserve">- spajanje izlazne cijevi d50, PP-CIJEV </t>
  </si>
  <si>
    <t xml:space="preserve">- spajanje izlazne cijevi d75, PP-CIJEV </t>
  </si>
  <si>
    <t>- spajanje izlazne cijevi d90, PP-CIJEV - WC</t>
  </si>
  <si>
    <t>Dobava i ugradnja tvrdih debelostijenih polipropilenskih (PP-MX) odvodnih cijevi izrađenih sukladno HRN EN 1451-1:2000, s natičnim spajanjem, za definirani zvučno izolirani-niskošumni sistem odvodnje. Stavka uključuje i fazonske komade te potreban pričvrsni pribor i originalne zvučno izolirane obujmice s gumenim uloškom. U iskazanoj cijeni dužnog metra cijevi uključeni su svi pripadajući fazonski komadi, spojni pribor, zaštitne proturne cijevi, ovjesni i pričvrsni pribor, gumene brtve, obujmice i sl.
Obračun po metru ugrađenog cjevovoda.</t>
  </si>
  <si>
    <t xml:space="preserve">- d32, PP-CIJEV </t>
  </si>
  <si>
    <t xml:space="preserve">- d40, PP-CIJEV </t>
  </si>
  <si>
    <t>- d50, PP-CIJEV</t>
  </si>
  <si>
    <t xml:space="preserve">- d75, PP-CIJEV </t>
  </si>
  <si>
    <t>Dobava i ugradnja običnih PVC SN4 odvodnih cijevi, s natičnim spajanjem za potrebe izrade krovne odzrake. Stavka uključuje i fazonske komade te potreban pričvrsni pribor i originalne zvučno izolirane obujmice s gumenim uloškom. U iskazanoj cijeni dužnog metra cijevi uključeni su svi pripadajući fazonski komadi, spojni pribor, zaštitne proturne cijevi, ovjesni i pričvrsni pribor, gumene brtve, obujmice i sl.
Obračun po metru ugrađenog cjevovoda.</t>
  </si>
  <si>
    <t>- d110, PVC-CIJEV</t>
  </si>
  <si>
    <t>- d200, PVC-CIJEV</t>
  </si>
  <si>
    <r>
      <t xml:space="preserve">Dobava i ugradnja </t>
    </r>
    <r>
      <rPr>
        <b/>
        <sz val="10"/>
        <rFont val="Arial"/>
        <family val="2"/>
      </rPr>
      <t>zvučne i toplinske izolacije</t>
    </r>
    <r>
      <rPr>
        <sz val="10"/>
        <rFont val="Arial"/>
        <family val="2"/>
      </rPr>
      <t xml:space="preserve"> protiv buke i orošenja cjevovoda i fazonskih komada. Folija s pjenastom poliesterskom podlogom i parnom branom, d=20 mm. Stavka obuhvaća izolaciju cijevi i fazonskih komada te sav potreban materijal i pribor za potpuno dovršenje iste.
Obračun po m izoliranog cjevovoda.</t>
    </r>
  </si>
  <si>
    <r>
      <t xml:space="preserve">Dobava i ugradnja </t>
    </r>
    <r>
      <rPr>
        <b/>
        <sz val="10"/>
        <rFont val="Arial"/>
        <family val="2"/>
      </rPr>
      <t>protočnog podnog horizontalnog sifona</t>
    </r>
    <r>
      <rPr>
        <sz val="10"/>
        <rFont val="Arial"/>
        <family val="2"/>
      </rPr>
      <t xml:space="preserve"> sa bočnim priključkom DN40/50, završni okvir 123x123mm podesiv po visini, ulivna rešetka 115x115mm od INOXa, sa umetkom sifona sa blokadom povratnog toka, visina vodenog stupca 50mm, klasa nosivosti K3 - max. 300kg. Izrađen prema EN 1253, DIN 19535, 19560.  Prilikom spajanja na hidroizolaciju potrebno je upotrijebiti odgovarajući proizvod za spoj sa hidroizolacijom - uključeno u cijenu. Stavka uključuje sav potreban sitni i potrošni materijal. 
Obračun po komadu.</t>
    </r>
  </si>
  <si>
    <r>
      <t xml:space="preserve">Dobava i ugradnja </t>
    </r>
    <r>
      <rPr>
        <b/>
        <sz val="10"/>
        <rFont val="Arial"/>
        <family val="2"/>
        <charset val="238"/>
      </rPr>
      <t>suhog podnog slivnika</t>
    </r>
    <r>
      <rPr>
        <sz val="10"/>
        <rFont val="Arial"/>
        <family val="2"/>
        <charset val="238"/>
      </rPr>
      <t>, DN40/50 horizontalni, ugradbene visine 57 mm, sa protokom 0,43 l/s, prirubnicom za prihvat odgovarajućeg pribora za spoj sa hidroizolacijom, umetkom zatvarača zadaha koji blokira miris i bez vode u sifonu, nastavnim okvirom podesivim po visini 12 - 70 mm / 123 x 123 mm sa mogućnošću odvodnje procjedne vode sa hidroizolacije, uljevnom INOX rešetkom 115 x 115 mm nosivosti 300 kg. Prilikom spajanja na hidroizolaciju potrebno je upotrijebiti odgovarajući proizvod za spoj sa hidroizolacijom - uključeno u cijenu. Stavka uključuje sav potreban sitni i potrošni materijal. 
Obračun po komadu.</t>
    </r>
  </si>
  <si>
    <r>
      <t xml:space="preserve">Dobava i ugradnja </t>
    </r>
    <r>
      <rPr>
        <b/>
        <sz val="10"/>
        <rFont val="Arial"/>
        <family val="2"/>
        <charset val="238"/>
      </rPr>
      <t xml:space="preserve">velikog slivnika DN110 </t>
    </r>
    <r>
      <rPr>
        <sz val="10"/>
        <rFont val="Arial"/>
        <family val="2"/>
        <charset val="238"/>
      </rPr>
      <t>vertikalni, sa protokom 5,50 l/s, sa pjeskolovom, suhim zatvaračem zadaha otpornim na smrzavanje, prirubnicom za prihvat odgovarajućeg pribora za spoj sa hidroizolacijom, nastavnim plastičnim okvirom podesivim po visini 45 - 120 mm / 240 x 240 mm sa mogućnošću odvodnje procjedne vode sa hidroizolacije, uljevnom lijevano željeznom rešetkom 226 x 226 mm nosivosti 1.500 kg. Prilikom spajanja na hidroizolaciju potrebno je upotrijebiti odgovarajući proizvod za spoj sa hidroizolacijom - uključeno u cijenu. Stavka uključuje sav potreban sitni i potrošni materijal. 
Obračun po komadu.</t>
    </r>
  </si>
  <si>
    <t>Dobava i ugradnja ACO AccuGully drenažnog  slivnika sa drenažnom rešetkom iz LJŽ. Stavka obuhvača rešetku 26,5x26,5 cm, kante za hvatanje nečitoća, perforirane drenažne cijevi promjera 20cm, dna slivnika.
- dodatno je na cijev potrebno predvidjeti prihvat preljevne cijevi cca 20 cm od dna slivnika - prihvat za PVC d110 cijev</t>
  </si>
  <si>
    <t xml:space="preserve">Dobava i ugradnja kvadratne oborinske vertikale izrađene iz aluminija sa svim prijelazima,  preklopima, spojnim brtvama, potrebnim koljenima , spojem na temeljnu odvodnju, spoj na žljeb i sličnim. Stavka uključuje sav potreban sitni i potrošni materijal. </t>
  </si>
  <si>
    <t>cijev dimenzija 150x100 mm izrađena iz aluminija debljine 2,5 mm sa uključenim ovjesnim materijalom za polaganje unutar toplinske izolacije</t>
  </si>
  <si>
    <t>samoljepljiva toplinska paronepropusna izolacija debljine 13 mm za potrebe oblaganja oborinske vertikale</t>
  </si>
  <si>
    <t xml:space="preserve">Dobava i ugradnja Al lima za spoj vertikale odzrake na krovnu odzračnu žaluziju. 
Lim toplinski izolirat sa 13mm toplinske izolacije.  </t>
  </si>
  <si>
    <t>Dobava i montaža cijevni dozračnik ugradbeni za DN50/75 mm za dozračivanje cijevnih grana i sekundarnih vertikala, sa protokom zraka 13,00 l/s, građevinskom zaštitom za kraćenje u ravnini sa završnim slojem zida, izmjenjivim dozračnim umetkom i poklopcem 125 x 125 mm bijele boje. 
U stavku uključen sitni i potrošni materijal. 
Proizvod kao HL tip HL905N</t>
  </si>
  <si>
    <r>
      <t xml:space="preserve">Dobava i ugradnja </t>
    </r>
    <r>
      <rPr>
        <b/>
        <sz val="10"/>
        <rFont val="Arial"/>
        <family val="2"/>
      </rPr>
      <t xml:space="preserve">fasadnog ispusta DN70 ili slično za ispust oborinskih voda sa krova, </t>
    </r>
    <r>
      <rPr>
        <sz val="10"/>
        <rFont val="Arial"/>
        <family val="2"/>
      </rPr>
      <t xml:space="preserve"> garnitura iz </t>
    </r>
    <r>
      <rPr>
        <b/>
        <sz val="10"/>
        <rFont val="Arial"/>
        <family val="2"/>
      </rPr>
      <t>nehrđajućeg čelika</t>
    </r>
    <r>
      <rPr>
        <sz val="10"/>
        <rFont val="Arial"/>
        <family val="2"/>
      </rPr>
      <t>.
Obračun po komadu.</t>
    </r>
  </si>
  <si>
    <t>Ispitivanje cjevovoda kanalizacijski cijevi, revizionih  okna i slivnika na protok i vodonepropusnost, komplet. U cijenu je uključena sva oprema i materija potreban za funkcionalnu izvedbu ispitivanja uz izradu zapisnika.
Obračun po kompletu izvedene instalacije.</t>
  </si>
  <si>
    <t>PROTUPOŽARNA OPREMA</t>
  </si>
  <si>
    <t xml:space="preserve">Zatvaranje dotoka vode u instalaciju da bi se moglo pristupiti radovima na vanjskoj hidrantskoj mreži (premještanje vanjske hidrantske mreže, spoj novo projektirane instalacije sanitarne vode), odnosno mreži sanitarne vode. 
Stavka uključuje ponovno punjenje sustava po završetaku demontažnih / montažnih radova. Odzračivanje sustava prema potebi. </t>
  </si>
  <si>
    <t xml:space="preserve">Demontaža i odvoz postojećih vanjskih podzemnih hidranata. Deponiranje u skladu sa pravilima struke. </t>
  </si>
  <si>
    <t xml:space="preserve">Demontaža i odvoz postojeće  vanjske podzemno položene cijevne instalacije hidranata / sanitarne vode. Stavka uključuje iskop, izrezivanje i odvoz. Deponiranje u skladu sa pravilima struke. </t>
  </si>
  <si>
    <r>
      <t xml:space="preserve">Dobava i ugradnja </t>
    </r>
    <r>
      <rPr>
        <b/>
        <sz val="10"/>
        <rFont val="Arial"/>
        <family val="2"/>
        <charset val="238"/>
      </rPr>
      <t>cijevi</t>
    </r>
    <r>
      <rPr>
        <sz val="10"/>
        <rFont val="Arial"/>
        <family val="2"/>
        <charset val="238"/>
      </rPr>
      <t xml:space="preserve"> za vanjski razvod instalacija hidrantske mreže od PE100 vodovodnih tlačnih cijevi PN16, prema HRN EN 12201-2, DIN 8074, (u jednoj cjelini gdje je to moguće). Cijevi se polažu u iskopani rov na podlogu od pijeska. U iskazanoj cijeni dužnog metra cijevi uključeni su svi potrebni fazonski komadi, brtve, ovjesni i pričvrsni pribor, potreban materijal i rad za montažu. Sav potreban sitni i potrošni materijal uključen u cijenu. 
Obračun po metru izvedenog cjevovoda.</t>
    </r>
  </si>
  <si>
    <t>- PEHD DN90, d90x5,4 mm, PN10</t>
  </si>
  <si>
    <t>- nadzemni hidrant DN80 (INOX), PN16 prema DIN-u 3222, sa ugrađene dvije gornje B-spojke (Ø 65) prema DIN-u 14318 i jedna donja A-spojka (Ø100) prema DIN-u 14319.
Obračun po komadu.</t>
  </si>
  <si>
    <t>- N-komad DN80 iz GG25 materijala, PN16 sa zaštitnom pokrovom, prema EN1092-2
Obračun po komadu.</t>
  </si>
  <si>
    <t>- FF-komad DN80 (l=500mm) iz GG25 materijala, PN16 sa zaštitnom pokrovom, prema EN1092-2
Obračun po komadu.</t>
  </si>
  <si>
    <t>- ventil za zatvaranje DN80 sa ispustom vode, PN 16 sa zaštitnom pokrovom, sve prema EN 1092-2
Obračun po komadu.</t>
  </si>
  <si>
    <t>- nastavak za zatvaranje sa poklopcem za zelene površine, oblogom od opeke
Obračun po komadu.</t>
  </si>
  <si>
    <t>- tlačna cijev Ø52 duljine 15 m</t>
  </si>
  <si>
    <t>- mlaznica Ø52 sa zasunom</t>
  </si>
  <si>
    <t>- ključ za spojnice ABC</t>
  </si>
  <si>
    <t>- ključ za nadzemni hidrant</t>
  </si>
  <si>
    <t>UNUTARNJA HIDRANTSKA MREŽA</t>
  </si>
  <si>
    <r>
      <t xml:space="preserve">Dobava i ugradnja metalnih </t>
    </r>
    <r>
      <rPr>
        <b/>
        <sz val="10"/>
        <rFont val="Arial"/>
        <family val="2"/>
      </rPr>
      <t>cijevi iz pocinčanog čelika</t>
    </r>
    <r>
      <rPr>
        <sz val="10"/>
        <rFont val="Arial"/>
        <family val="2"/>
      </rPr>
      <t xml:space="preserve"> sukladno HRN EN 10305, sa spojnim komadima, za glavni hidrantski razvod - mokri. Cijevi se isporučuju u palicama bez izolacije. Toplinsku izolaciju izvesti prema potrebi. Cijevi koje se nalaze u zidnim usjecima izoliraju se filcom, cijevi koje se nalaze u tlu ili betonu izoliraju se dvostrukim omatanjem dekorodal trakom. U iskazanoj cijeni dužnog metra cijevi uključeni su svi potrebni fazonski komadi, brtve, ovjesni i pričvrsni pribor, potreban materijal i rad za montažu. Sav potreban sitni i potrošni materijal uključen u cijenu. 
Obačun po m izvedenog cjevovoda.</t>
    </r>
  </si>
  <si>
    <t>PROTUPOŽARNO BRTVLJENJE</t>
  </si>
  <si>
    <r>
      <t xml:space="preserve">Dobava i ugradnja </t>
    </r>
    <r>
      <rPr>
        <b/>
        <sz val="10"/>
        <rFont val="Arial"/>
        <family val="2"/>
        <charset val="238"/>
      </rPr>
      <t>vatrozaštitne obujmice sa pripadajućom mineralnom vunom, vatrozaštitnom pjenom i brtvenom masom za brtvljenje</t>
    </r>
    <r>
      <rPr>
        <sz val="10"/>
        <rFont val="Arial"/>
        <family val="2"/>
        <charset val="238"/>
      </rPr>
      <t xml:space="preserve"> prodora gorive cijevi u prolazima kroz zidove i stropove požarnih odsjeka, klase vatrootpornosti EI90, prema detalju u projektu i detaljnoj specifikaciji, uputama proizvođača, što je uključeno u stavku.
Obračun po kompletu pojedinačnog prodora.</t>
    </r>
  </si>
  <si>
    <t>- vertikalni prodor PPr cijevi do d40</t>
  </si>
  <si>
    <t>- horizontalni prodor PPr cijevi do d25</t>
  </si>
  <si>
    <t>- horizontalni prodor PPr cijevi do d40</t>
  </si>
  <si>
    <t>- horizontalni prodor PPr cijevi do d63</t>
  </si>
  <si>
    <t>- vertikalni prodor PVC cijevi do d32</t>
  </si>
  <si>
    <t>- horizontalni prodor PVC cijevi do d50</t>
  </si>
  <si>
    <t>- horizontalni prodor PVC cijevi do d75</t>
  </si>
  <si>
    <t>- vertikalni prodor PVC cijevi do d110</t>
  </si>
  <si>
    <t>- horizontalni prodor PVC cijevi do d110</t>
  </si>
  <si>
    <r>
      <t xml:space="preserve">Dobava i ugradnja </t>
    </r>
    <r>
      <rPr>
        <b/>
        <sz val="10"/>
        <rFont val="Arial"/>
        <family val="2"/>
        <charset val="238"/>
      </rPr>
      <t xml:space="preserve">- brtvljenje prodora ne gorive cijevi kroz granicu požarnog sektora sukladno uputama proizvođača, označavanje </t>
    </r>
    <r>
      <rPr>
        <sz val="10"/>
        <rFont val="Arial"/>
        <family val="2"/>
        <charset val="238"/>
      </rPr>
      <t>prodora, evidentiranje svih prodora i izrada Elaborata sa fotodokumentacijom. Prodori cijevi u prolazima kroz zidove i stropove požarnih odsjeka, klase vatrootpornosti EI90, prema detalju u projektu i detaljnoj specifikaciji, uputama proizvođača, što je uključeno u stavku.
Obračun po kompletu pojedinačnog prodora.</t>
    </r>
  </si>
  <si>
    <t>- do NO25</t>
  </si>
  <si>
    <t>- do NO50</t>
  </si>
  <si>
    <r>
      <t xml:space="preserve">Dobava i ugradnja </t>
    </r>
    <r>
      <rPr>
        <b/>
        <sz val="10"/>
        <rFont val="Arial"/>
        <family val="2"/>
        <charset val="238"/>
      </rPr>
      <t>- izrada požarnog obzida oko hidrantskog ormarića na način da se postigne tražena vatrootpornost EI90.</t>
    </r>
    <r>
      <rPr>
        <sz val="10"/>
        <rFont val="Arial"/>
        <family val="2"/>
        <charset val="238"/>
      </rPr>
      <t xml:space="preserve"> Izrada prema uputama proizvođača, što je uključeno u stavku.
Obračun po stvarno izvedenim količinama.</t>
    </r>
  </si>
  <si>
    <t>Izvedba trostrano sa svim potrebnim L, CW , UW profilima, fleksibilnim profilom, vijcima, bandažnom trakom, MW, potrebnim kitom i sličnim.</t>
  </si>
  <si>
    <t>Ispitivanje instalacije prema projektu vodovoda i odvodnje, punjenje cjevovoda vodom, tlačna proba sa preuzimanjem, te pražnjenje cjevovoda nakon dovršetka tlačne probe. U cijenu je uključena sva oprema i materija potreban za funkcionalnu izvedbu ispitivanja.
Obračun po kompletno izvedenoj instalaciji.</t>
  </si>
  <si>
    <t xml:space="preserve">Dobava svih potrebnih uvjerenja o sukladnosti i certifikata te izdavanje odgovarajućih zapisnika o ispitivanjima. U stavku je uključena i provedba ispitivanja funkcionalnosti unutarnje i vanjske hidrantske mreže od strane ovlaštene osobe za potrebe tehničkog pregleda sustava protupožarne zaštite. </t>
  </si>
  <si>
    <t>SANITARNA OPREMA</t>
  </si>
  <si>
    <t>NAPOMENE:</t>
  </si>
  <si>
    <t>Uređaji za vodu koji će se instalirati (za tuširanje, tuševi s miješalicom, izlazi za tuširanje, slavine, WC apartmani, WC školjke i vodokotlići, posude za pisoare i vodokotlići, kade) moraju biti u prva 2 razreda potrošnje vode EU vodne oznake (EU Water Label).
Pri tome potrošnja vode tuševa smije biti do najviše 7 l/min, kupaonskih slavina (osim kada) do 6 l/min. Tuševi i kupaonske slavine (osim kada) trebaju imati oznaku za okoliš EU-a u skladu s Odlukom 2013/250/EU, ili drugi znak ISO tipa I. Pisoari i WC-i trebaju imati oznaku za okoliš EU-a u skladu s Odlukom 2013/641/EU, ili drugi znak ISO tipa I. Ako se rabe proizvodi kojima je dodijeljen drugi znak ISO tipa I, izvođač treba isporučiti certifikat o dodjeli znaka tipa I. Nuđena oprema mora biti u skladu sa navedenim.</t>
  </si>
  <si>
    <t>SOBE I APARTMANI</t>
  </si>
  <si>
    <t>Dobava i montaža kompletnog umivaonika u sanitarijama.  Sav potreban sitni i potrošni materijal uključen u cijenu. Umivaonik se sastoji od:</t>
  </si>
  <si>
    <t xml:space="preserve">- ugradbeni umivaonik proizvod Catalano tip ZERO 60 (60x50 cm) </t>
  </si>
  <si>
    <t>MATERIJAL</t>
  </si>
  <si>
    <t>DOBAVA I MONTAŽA</t>
  </si>
  <si>
    <t>- sifon za umivaonike, zidni spoj, klizna rozeta, s fiksnom cijevi, krom premaz. Dizajnerski sifon Flowstar S hansgrohe, broj 52105000 - krom</t>
  </si>
  <si>
    <t xml:space="preserve">- ugradbeni umivaonik proizvod Catalano tip ZERO 60 (60x37 cm) </t>
  </si>
  <si>
    <t>Dobava i montaža kompletnog WC-a u sanitarijama.  Sav potreban sitni i potrošni materijal uključen u cijenu. WC se sastoji od:</t>
  </si>
  <si>
    <t>- WC SJEDALO SOFT-CLOSE PLUS TAKE-OFF BIJELO</t>
  </si>
  <si>
    <t>- montažnog instalacijskog elementa Geberit za WC školjku s niskošumnim ugradbenim vodokotlićem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sa zvučno izoliranom ubujmicom, spojnim komadom za WC školjku s brtvenim manžetama i setom zvučne izolacije, vijcima za učvršćenje keramike i svim potrebnim priborom za ugradnju prema uputama proizvođača.</t>
  </si>
  <si>
    <t>- tipka za aktivaciju WC-a kao GEBERIT SIGMA30
Prije ugradnje potrebno dostaviti uzorak na ovjeru projektantu. Boja je također prema izboru projektanta (crna ili bijela mat).</t>
  </si>
  <si>
    <t>Dobava i montaža kompletne opreme tuša u sanitarijama.  Sav potreban sitni i potrošni materijal uključen u cijenu. Tuš se sastoji od:</t>
  </si>
  <si>
    <t>SPREMIŠTE I STROJARNICA</t>
  </si>
  <si>
    <t>- umivaonik dim. 500x470 mm nosivi - Geberit.</t>
  </si>
  <si>
    <t>- stojeća jednoručne mješalice za umivaonik 1/2", gibljiva crijeva G3/8" za priključak vode, perlator, kartuša, prilagodiv limitator protoka vode, odljevni set skočni 1 1/4".</t>
  </si>
  <si>
    <t>- sifon za umivaonike, zidni spoj, klizna rozeta, s fiksnom cijevi, krom premaz.</t>
  </si>
  <si>
    <t>- 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</si>
  <si>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t>- viseće WC školjke Geberit s daskom dim. 360x540 mm  s pripadajućom WC daskom od tvrde plastike (sve u bijeloj boji), inox nosači.</t>
  </si>
  <si>
    <t>- montažnog instalacijskog elementa Geberit za WC školjku s niskošumnim ugradbenim vodokotlićem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sa zvučno izoliranom ubujmicom, spojnim komadom za WC školjku s brtvenim manžetama i setom zvučne izolacije, vijcima za učvršćenje keramike i svim potrebnim priborom za ugradnju prema uputama proizvođača, tipka za dvokoličinsku aktivaciju sa prednje strane.</t>
  </si>
  <si>
    <r>
      <t xml:space="preserve">Dobava i montaža kompletnog </t>
    </r>
    <r>
      <rPr>
        <b/>
        <sz val="10"/>
        <rFont val="Arial"/>
        <family val="2"/>
        <charset val="238"/>
      </rPr>
      <t xml:space="preserve">pisoara tip Geberit </t>
    </r>
    <r>
      <rPr>
        <sz val="10"/>
        <rFont val="Arial"/>
        <family val="2"/>
        <charset val="238"/>
      </rPr>
      <t>koji se sastoji od:</t>
    </r>
  </si>
  <si>
    <t>- keramičkog sifonskog pisoara sa podžbuknim priključkom vode.</t>
  </si>
  <si>
    <t>- samozatvarajuće ugradbene slavine za pisoar, otvaranje pritiskom na gumb, priključak 1/2" sa podesivim periodom protoka.</t>
  </si>
  <si>
    <t>- montažnog instalacijskog elementa Geberit za pisoar. Instalacijski  element samonosiv za ugradnju u suhomontažnu zidnu ili predzidnu konstrukciju obloženu gipskartonskim pločama, komplet s integriranim kutnim ventilom priključka vode ½", niskošumnim uljevnim ventilom, odvodnim koljenom sa zvučno izoliranom ubujmicom, s brtvenim manžetama i setom zvučne izolacije, vijcima za učvršćenje keramike i svim potrebnim priborom za ugradnju prema uputama proizvođača</t>
  </si>
  <si>
    <t>- plastične pregrade pisoara dim 44x74cm, bijele boje, montažnog instalacijskog elementa širine 30cm  visine ugradnje 112 cm. Instalacijski element samonosiv za ugradnju u suhomontažnu zidnu ili predzidnu konstrukciju obloženu gipskartonskim pločama s vijcima za učvršćenje  i svim potrebnim pričvrsnim priborom i spojnim materijalom;</t>
  </si>
  <si>
    <r>
      <t xml:space="preserve">Dobava i ugradnja </t>
    </r>
    <r>
      <rPr>
        <b/>
        <sz val="10"/>
        <rFont val="Arial"/>
        <family val="2"/>
        <charset val="238"/>
      </rPr>
      <t>kompletne vindabone</t>
    </r>
    <r>
      <rPr>
        <sz val="10"/>
        <rFont val="Arial"/>
        <family val="2"/>
        <charset val="238"/>
      </rPr>
      <t xml:space="preserve"> sa uključenim potrebnim materijalom i priborom za dovršetak rada do potpune funkcionalnosti, koji se sastoji od:</t>
    </r>
  </si>
  <si>
    <t>- vindabona (zidni umivaonik), limeni emajlirani, bijeli, dimenzija 50x33 cm.</t>
  </si>
  <si>
    <t>- zidne jednoručne mješalice za umivaonik 1/2", perlator, dugi pomični vrat slavine.</t>
  </si>
  <si>
    <t>Dobava i montaža kompletne hidromasažne kade  koja se sastoji od:</t>
  </si>
  <si>
    <t>- Jacuzzi® hidromasažni bazen
CITY SPA 160x150x75H
CITP 10/ 76 26010
Boja PLATINUM ili BIJELA
Bez obloge – BUILT-IN
Za 2 osobe, ležeća mjesta
20 hidromasažnih mlaznica
Podvodno svjetlo u više boja
LED upravljački panel
Clear Ray UV lampa
Grijač vode 2Kw
+ Termopokrivač ProVinyl ICE
90300 - 1731
+Bayrol set za tretiranje vode</t>
  </si>
  <si>
    <t>dobava i montaža</t>
  </si>
  <si>
    <t>puštanje u pogon</t>
  </si>
  <si>
    <t>edukacija korisnika</t>
  </si>
  <si>
    <t>najam dizalice za unos opreme - visina dizanja do 17,0 metar</t>
  </si>
  <si>
    <t>Dobava i ugradnja ojačanja u GK zidovima za potrebe montaže sanitarnih elemenata tuševa, pipa i sličnog.</t>
  </si>
  <si>
    <t>SNIMAK IZVEDENOG STANJA INSTALACIJA</t>
  </si>
  <si>
    <t>Izrada snimka izvedenog stanja instalacija vodovoda i kanalizacije sa geodetskom izmjerom stvarnog stanja na arhitektonskim podlogama, predaja investitoru u digitalnom obliku (na CD-u ili USB-u), te dva printana primjerka.
Obračun po kompletno izvedenoj usluzi.</t>
  </si>
  <si>
    <r>
      <t xml:space="preserve">REKONSTRUKCIJA TERMALNOG REKREACIJSKOG CENTRA TERME TUHELJ 
</t>
    </r>
    <r>
      <rPr>
        <sz val="9"/>
        <rFont val="Arial"/>
        <family val="2"/>
      </rPr>
      <t>na k.č.br. 3199/1, k.o. Črešnjevec</t>
    </r>
    <r>
      <rPr>
        <b/>
        <sz val="9"/>
        <rFont val="Arial"/>
        <family val="2"/>
        <charset val="238"/>
      </rPr>
      <t xml:space="preserve">
DIO 3 - SMJEŠTAJNI PAVILJON</t>
    </r>
  </si>
  <si>
    <r>
      <t xml:space="preserve">TERME TUHELJ d.o.o.
</t>
    </r>
    <r>
      <rPr>
        <sz val="9"/>
        <rFont val="Arial"/>
        <family val="2"/>
      </rPr>
      <t>Ljudevita Gaja 4, HR-49215 Tuheljske Toplice, OIB: 56566580479</t>
    </r>
  </si>
  <si>
    <t>Čelična potkonstrukcija pergola u suterenu.</t>
  </si>
  <si>
    <t>U cijenu uključiti cinčanje i plastifikaciju u boju po izboru projektanta.</t>
  </si>
  <si>
    <t>Izvođač je dužan izraditi statički proračun i radioničku dokumentaciju te ih dostaviti projektantu konstrukcije i glavnom projektantu na uvid i ovjeru.</t>
  </si>
  <si>
    <t>Dimenzije pergole: 32,2 m x 2,1 m x h 3,1 m</t>
  </si>
  <si>
    <t>3.1.4.</t>
  </si>
  <si>
    <t xml:space="preserve">REKAPITULACIJA </t>
  </si>
  <si>
    <t>Ø355</t>
  </si>
  <si>
    <t>Ø315</t>
  </si>
  <si>
    <t>Ø125</t>
  </si>
  <si>
    <t>PPZ DN125 EI 60</t>
  </si>
  <si>
    <t>RZ klapna dimenzije DN 160</t>
  </si>
  <si>
    <t>RZ klapna dimenzije DN 125</t>
  </si>
  <si>
    <t xml:space="preserve">Dobava i montaža regulacijske cilindrične klapne za ručnu regulaciju protoka zraka. </t>
  </si>
  <si>
    <r>
      <t xml:space="preserve">Dobava i montaža PPR cijevi PN 10 za </t>
    </r>
    <r>
      <rPr>
        <u/>
        <sz val="10"/>
        <rFont val="Arial"/>
        <family val="2"/>
        <charset val="238"/>
      </rPr>
      <t xml:space="preserve">odvod kondenzata </t>
    </r>
    <r>
      <rPr>
        <sz val="10"/>
        <color rgb="FF000000"/>
        <rFont val="Arial"/>
      </rPr>
      <t xml:space="preserve"> komplet s fitinzima i ovjesom za ugradnju u pod, slijedećih dimenzija:</t>
    </r>
  </si>
  <si>
    <r>
      <t xml:space="preserve">Dobava i montaža  plastičnih kompozitnih cijevi, izrađenih od polipropilena PP-R SDR 7,4 /SDR 9,0 (PN16) i fazonskih komada za razvod tople i hladne vode u sustavu grijanja / hlađenja, vođenje u spuštenim stropovima, po zidu, u zidu i estrihu. </t>
    </r>
    <r>
      <rPr>
        <b/>
        <sz val="10"/>
        <rFont val="Arial"/>
        <family val="2"/>
        <charset val="238"/>
      </rPr>
      <t>U iskazanoj cijeni  dužnog metra cijevi uključeni su svi fazonski i prijelazni komadi, koljena, T komadi, ovjes i slično. U stavku je potrebno uključiti i sav ovjesni, sitni i potrošni materijal potreban za montažu. Izrada dilatacijskih lira, i ovjesa, kliznih i čvrstih točaka prema uputama proizvođača.</t>
    </r>
    <r>
      <rPr>
        <sz val="10"/>
        <color rgb="FF000000"/>
        <rFont val="Arial"/>
      </rPr>
      <t xml:space="preserve">
Slijedećih dimenzija i količina:</t>
    </r>
  </si>
  <si>
    <r>
      <t xml:space="preserve">Niskošumni podno/stropni ventilokonvektori predviđeni za četverocijevni sustav grijanja i hlađenja za vertikalnu/horizontalnu ugradnju, bez maske. Uređaj je standardno opremljen sa: glavnom tavicom za kondenzat, odzračnim pipcem, </t>
    </r>
    <r>
      <rPr>
        <b/>
        <sz val="10"/>
        <rFont val="Arial"/>
        <family val="2"/>
        <charset val="238"/>
      </rPr>
      <t>bez filtra (filter ide na usisnu rešetku, OSIM ZA VELIČINU 4 GDJE TREBA UKLJUČITI FILTER!)</t>
    </r>
    <r>
      <rPr>
        <sz val="10"/>
        <rFont val="Arial"/>
        <family val="2"/>
        <charset val="238"/>
      </rPr>
      <t>, ventilatorom sa direktno pogonjenim elektro motorom te svim ostalim elementima potrebnim za funkcionalni rad ventilokonvektora.  Ventilokonvektori trebaju biti potvrđeni EUROVENT ili jednakovrijednim certifikatom.</t>
    </r>
  </si>
  <si>
    <t>Troputni TV1.1 navojni ventil DN50, PN16, sanitarna verzija</t>
  </si>
  <si>
    <t>XV.</t>
  </si>
  <si>
    <t>Podne keramičke pločice u servisnim prostorima.</t>
  </si>
  <si>
    <t>Pločice se postavljaju na pripremljenu podlogu cementnim fleksibilnim ljepilom Mapei Keraflex, te se fugiraju poboljšanom fugir masom Mapei Ultracolor sa dodacima za vodoodbojnost i sprječavanje pojave plijesni u boji prema odabiru arhitekta. Na sve dilatacione fuge potrebno je postaviti tipski dilatacioni profil kompatibillan s podnom keramikom. U jedinične cijene uključen je vezni i brtveni materijal, lajsne te čiščenje keramike nakon opločenja i fugiranja od ostataka ljepila i fugir mase. U količinama nije obračunat kalo.</t>
  </si>
  <si>
    <t>Sve mjere ugradbe kontrolirati u naravi. Izvođač je dužan osigurati transport i ugradnju elemenata bez oštećenja.</t>
  </si>
  <si>
    <t>U jediničnu cijenu uključiti sve potrebne radove i materijale: dobava, ugradnja, fugiranje, čišćenje, usklađivanje detalja.</t>
  </si>
  <si>
    <t>Podne keramičke pločice u sanitarijama osoblja.</t>
  </si>
  <si>
    <t>Pločice se postavljaju na pripremljenu podlogu cementnim fleksibilnim ljepilom Mapei Keraflex, te se fugiraju poboljšanom fugir masom Mapei Ultracolor sa dodacima za vodoodbojnost i sprječavanje pojave plijesni u boji prema odabiru arhitekta. Na sve dilatacione fuge potrebno je postaviti tipski dilatacioni profil kompatibillan sa podnom keramikom. U jedinične cijene uključen je vezni i brtveni materijal, lajsne te čiščenje keramike nakon opločenja i fugiranja od ostataka ljepila i fugir mase. U količinama nije obračunat kalo.</t>
  </si>
  <si>
    <t>Zidne keramičke pločice u sanitarijama osoblja.</t>
  </si>
  <si>
    <r>
      <t xml:space="preserve">Pločice se postavljaju na pripremljenu podlogu cementnim fleksibilnim ljepilom Mapei Keraflex, te se fugiraju poboljšanom fugir masom Mapei Ultracolor sa dodacima za vodoodbojnost i sprječavanje pojave plijesni u boji prema odabiru arhitekta. Na sve dilatacione fuge potrebno je postaviti tipski dilatacioni profil kompatibillan sa podnom keramikom. U jedinične cijene uključen je vezni i brtveni materijal, lajsne te čiščenje keramike nakon opločenja i fugiranja od ostataka ljepila i fugir mase. U količinama nije obračunat kalo.
</t>
    </r>
    <r>
      <rPr>
        <sz val="8"/>
        <color indexed="10"/>
        <rFont val="Arial"/>
        <family val="2"/>
        <charset val="238"/>
      </rPr>
      <t/>
    </r>
  </si>
  <si>
    <r>
      <t xml:space="preserve">Dobava i postava podnih protukliznih keramičkih pločica za opločenje </t>
    </r>
    <r>
      <rPr>
        <b/>
        <sz val="10"/>
        <rFont val="Arial"/>
        <family val="2"/>
      </rPr>
      <t>poda sanitarija osoblja Casalgrande Padana Granito 1, boja Ontario, dim. 20x20 cm obrada technic</t>
    </r>
    <r>
      <rPr>
        <sz val="10"/>
        <rFont val="Arial"/>
        <family val="2"/>
      </rPr>
      <t xml:space="preserve">, protukliznosti R10. </t>
    </r>
  </si>
  <si>
    <r>
      <t xml:space="preserve">Dobava i postava zidnih keramičkih pločica za opločenje </t>
    </r>
    <r>
      <rPr>
        <b/>
        <sz val="10"/>
        <rFont val="Arial"/>
        <family val="2"/>
      </rPr>
      <t>zida sanitarija osoblja Vogue System Interni boja Ghiaccio, dim. 20x20 cm</t>
    </r>
    <r>
      <rPr>
        <sz val="10"/>
        <rFont val="Arial"/>
        <family val="2"/>
        <charset val="238"/>
      </rPr>
      <t xml:space="preserve">. </t>
    </r>
  </si>
  <si>
    <t>Podne keramičke pločice u kupaonicama atipičnih soba.</t>
  </si>
  <si>
    <t>Podne keramičke pločice u kupaonicama apartmana.</t>
  </si>
  <si>
    <r>
      <t xml:space="preserve">Dobava i postava podnih keramičkih pločica za opločenje </t>
    </r>
    <r>
      <rPr>
        <b/>
        <sz val="10"/>
        <rFont val="Arial"/>
        <family val="2"/>
      </rPr>
      <t>poda kupaonica atipičnih soba Living Ceramics kolekcija Noon, boja prema izboru projektanta dim. 60x120 cm</t>
    </r>
    <r>
      <rPr>
        <sz val="10"/>
        <rFont val="Arial"/>
        <family val="2"/>
        <charset val="238"/>
      </rPr>
      <t xml:space="preserve">. </t>
    </r>
  </si>
  <si>
    <r>
      <t xml:space="preserve">Dobava i postava podnih keramičkih pločica za opločenje </t>
    </r>
    <r>
      <rPr>
        <b/>
        <sz val="10"/>
        <rFont val="Arial"/>
        <family val="2"/>
      </rPr>
      <t>poda kupaonica apartmana Living Ceramics kolekcija Noon, boja prema izboru projektanta dim. 60x120 cm</t>
    </r>
    <r>
      <rPr>
        <sz val="10"/>
        <rFont val="Arial"/>
        <family val="2"/>
        <charset val="238"/>
      </rPr>
      <t xml:space="preserve">. </t>
    </r>
  </si>
  <si>
    <t>Debljina 9 mm, koeficijent protukliznosti R11.</t>
  </si>
  <si>
    <t>Zidne keramičke pločice u kupaonicama atipičnih soba.</t>
  </si>
  <si>
    <r>
      <t xml:space="preserve">Dobava i postava zidnih keramičkih pločica za opločenje </t>
    </r>
    <r>
      <rPr>
        <b/>
        <sz val="10"/>
        <rFont val="Arial"/>
        <family val="2"/>
      </rPr>
      <t>zida kupaonica atipičnih soba Living Ceramics kolekcija Noon, boja prema izboru projektanta dim. 60x120 cm</t>
    </r>
    <r>
      <rPr>
        <sz val="10"/>
        <rFont val="Arial"/>
        <family val="2"/>
        <charset val="238"/>
      </rPr>
      <t xml:space="preserve">. </t>
    </r>
  </si>
  <si>
    <t>Debljina 6 mm.</t>
  </si>
  <si>
    <t>Zidne keramičke pločice u kupaonicama apartmana.</t>
  </si>
  <si>
    <r>
      <t xml:space="preserve">Dobava i postava zidnih keramičkih pločica za opločenje </t>
    </r>
    <r>
      <rPr>
        <b/>
        <sz val="10"/>
        <rFont val="Arial"/>
        <family val="2"/>
      </rPr>
      <t>zida kupaonica apartmana Living Ceramics kolekcija Noon, boja prema izboru projektanta dim. 60x120 cm</t>
    </r>
    <r>
      <rPr>
        <sz val="10"/>
        <rFont val="Arial"/>
        <family val="2"/>
        <charset val="238"/>
      </rPr>
      <t xml:space="preserve">. </t>
    </r>
  </si>
  <si>
    <r>
      <t xml:space="preserve">FISTEL KONZALTING d.o.o.
</t>
    </r>
    <r>
      <rPr>
        <sz val="9"/>
        <color rgb="FF000000"/>
        <rFont val="Arial"/>
        <family val="2"/>
      </rPr>
      <t>Dane Duića 3, HR-10000 ZAGREB, OIB: 93630820831</t>
    </r>
  </si>
  <si>
    <t>Tomislav Fistrić, dipl.ing.el.</t>
  </si>
  <si>
    <t>Dobava i montaža radijatora ljestve sa priključnim priborom . Stavka uključuje ovjesni pribor. Stavka uključuje uronsku cijev jer se radijator (polaz) spaja s gornje strane. Ventil se postavlja iznad stropa.</t>
  </si>
  <si>
    <t>Radijator u boji prema izboru glavnog projektanta. Izvođač je dužan prije dobave i ugradnje dostaviti tip radijatora glavnom projektantu na uvid i ovjeru. Potrebno je dobaviti radijatore jednostavnog, reduciranog oblika i ravnih linija.</t>
  </si>
  <si>
    <t>Radijatori u boji prema izboru glavnog projektanta. Izvođač je dužan prije dobave i ugradnje dostaviti tip radijatora glavnom projektantu na uvid i ovjeru. Potrebno je dobaviti radijatore jednostavnog, reduciranog oblika i ravnih linija.</t>
  </si>
  <si>
    <t>Izvođač je dužan prije dobave i ugradnje dostaviti sve tipove vidljivih elemenata opreme glavnom projektantu i projektantu strojarskih instalacija na uvid i ovjeru. Potrebno je dobaviti elemente jednostavnog, reduciranog oblika i ravnih linija. Boja svih vidljivih elemenata prema izboru glavnog projektanta.</t>
  </si>
  <si>
    <t xml:space="preserve">Mogućnost povezivanja na online servisnu podršku. </t>
  </si>
  <si>
    <t>Izvođač je dužan prije dobave i ugradnje dostaviti tip ventila glavnom projektantu na uvid i ovjeru. Potrebno je dobaviti ventile jednostavnog, reduciranog oblika i ravnih linija.</t>
  </si>
  <si>
    <t xml:space="preserve">Dobava i montaža odsisnog zračnog ventila za prozračivanje sanitarnih prostorija. Izrađen iz čeličnog lima i plastificiran u RAL prema izboru glavnog projektanta.  Regulacija protoka zraka vrši se zakretanjem ventila. </t>
  </si>
  <si>
    <t>Izvođač je dužan prije dobave i ugradnje dostaviti tip žaluzine glavnom projektantu na uvid i ovjeru. Potrebno je dobaviti žaluzine jednostavnog, reduciranog oblika i ravnih linija.</t>
  </si>
  <si>
    <t>Bojanje unutarnjih ploha zidova i stropova sa disperzivnom bojom na pripremljenoj podlozi od armiranog betona, žbuke i gipskartona. Izvodi se tek po prijemu pravilno pripremljenih površina od strane nadzornog inženjera. Visina do 3,0 m.</t>
  </si>
  <si>
    <t>- izradu probnih uzoraka dimenzija 80x80 cm (uzorak 5 tonova) u boji po izboru glavnog projektanta na temelju kojih će se izabrati finalni tonovi.</t>
  </si>
  <si>
    <t>sokl</t>
  </si>
  <si>
    <t>Podne keramičke pločice u hodniku i na stubištu.</t>
  </si>
  <si>
    <t>hodnik</t>
  </si>
  <si>
    <t>stubište</t>
  </si>
  <si>
    <r>
      <t xml:space="preserve">Betoniranje armiranobetonskih zidova debljine 20,0 cm betonom C 25/30, razred izloženosti XC3 za podzemnu konstrukciju odnosno XC1 za ostale zidove , u dvostranoj glatkoj oplati. Kod betoniranja obvezno pratiti projekte instalacija. Sa potrebnom izvedbom i obradom konstruktivnih i radnih reški prema detalju. Zidove je potrebno izvesti vertikalno obzirom da se na njih montira završna obrada interijera od drvenih letvica (kao i druge interijerske obloge). </t>
    </r>
    <r>
      <rPr>
        <b/>
        <sz val="10"/>
        <rFont val="Arial"/>
        <family val="2"/>
      </rPr>
      <t>Nakon betonaže potrebno je osim vertikalnosti izvesti površine bez neravnina, a ukoliko ih bude nakon demontaže oplate potrebno je iste prebrusiti što se ne zaračunava posebno već je potrebno obuhvatiti ponuđenom cijenom.</t>
    </r>
  </si>
  <si>
    <r>
      <t xml:space="preserve">Dobava i postava podnih protukliznih keramičkih pločica za opločenje </t>
    </r>
    <r>
      <rPr>
        <b/>
        <sz val="10"/>
        <rFont val="Arial"/>
        <family val="2"/>
      </rPr>
      <t>poda servisnih prostora Casalgrande Padana Granito 1, boja prema izboru glavnog projektanta, dim. 20x20 cm obrada technic</t>
    </r>
    <r>
      <rPr>
        <sz val="10"/>
        <rFont val="Arial"/>
        <family val="2"/>
      </rPr>
      <t xml:space="preserve">, protukliznosti R10. Stavka uključuje sokl visine 6 cm koji se reže iz osnovne pločice. </t>
    </r>
  </si>
  <si>
    <r>
      <t xml:space="preserve">Dobava i postava podnih protukliznih keramičkih pločica za opločenje </t>
    </r>
    <r>
      <rPr>
        <b/>
        <sz val="10"/>
        <rFont val="Arial"/>
        <family val="2"/>
      </rPr>
      <t>poda hodnika i stubišta Casalgrande Padana Beton, boja po izboru glavnog projektanta, dim. 75,5x151 cm</t>
    </r>
    <r>
      <rPr>
        <sz val="10"/>
        <rFont val="Arial"/>
        <family val="2"/>
      </rPr>
      <t xml:space="preserve">, protukliznosti R10. Stavka uključuje sokl visine 6 cm koji se reže iz osnovne pločice. </t>
    </r>
  </si>
  <si>
    <t>materijal (dimenzija 1 stube - gazište 27,3 cm x čelo 17,5 cm x dužina 150 cm, izvedba spoja na gerung)</t>
  </si>
  <si>
    <t>cm</t>
  </si>
  <si>
    <t>Dobava i postava unutrašnjeg pregradnog zida.</t>
  </si>
  <si>
    <t>- dobava, transport i postava metalne potkonstrukcije od tipskih pocinčanih profila d = 5,0 cm. Potkonstrukcija se sidri u AB konstrukciju stropa iznad i u ac estrih ispod.</t>
  </si>
  <si>
    <t>- dobavu, transport i postavu mineralne vune, meke ploče za ispunu potkonstrukcija gipskartonskih pregrada (30-50 kg/m³) s λ ≤ 0,036 W/mK, debljine 5,0 cm, ispuna metalne potkonstrukcije.</t>
  </si>
  <si>
    <t>Unutarnji pregradni zid d = 20 cm. Oznaka sloja UZ4a-S i UZ4b-S.</t>
  </si>
  <si>
    <r>
      <t xml:space="preserve">Unutarnji pregradni zid </t>
    </r>
    <r>
      <rPr>
        <b/>
        <sz val="10"/>
        <rFont val="Arial"/>
        <family val="2"/>
      </rPr>
      <t>d = 10 c</t>
    </r>
    <r>
      <rPr>
        <b/>
        <sz val="10"/>
        <rFont val="Arial"/>
        <family val="2"/>
        <charset val="238"/>
      </rPr>
      <t>m. Oznaka sloja UZ5a-S, UZ5b-S i UZ5c-S.</t>
    </r>
  </si>
  <si>
    <t>Dobava i postava obloge unutarnjeg zida.</t>
  </si>
  <si>
    <t>- izrada niša u GK oblozi, različitih dimenzija.</t>
  </si>
  <si>
    <t>Unutarnja obloga zida d = 17,5 cm. Oznaka sloja UZ1c-S.</t>
  </si>
  <si>
    <t>- dobava, transport i postava metalne potkonstrukcije od tipskih pocinčanih profila d = 15,0 cm. Potkonstrukcija se sidri u AB konstrukciju stropa iznad i u ac estrih ispod.</t>
  </si>
  <si>
    <t>Unutarnja obloga zida d = 12,5 cm. Oznaka sloja UZ1d-S.</t>
  </si>
  <si>
    <t>- dobava, transport i postava metalne potkonstrukcije od tipskih pocinčanih profila d = 10,0 cm. Potkonstrukcija se sidri u AB konstrukciju stropa iznad i u ac estrih ispod.</t>
  </si>
  <si>
    <t>Unutarnja obloga zida d = 7,5 cm. Oznaka sloja UZ1b-S, UZ1d-S, UZ1f-S i VZ1b-S.</t>
  </si>
  <si>
    <t>Dobava i postava vatrootpornog unutarnjeg unutarnjeg zida.</t>
  </si>
  <si>
    <t xml:space="preserve"> - dobavu, transport i postavu dvostrukih vatrootpornih gipskartonskih ploča (~ 700 kg/m3) spojevi bandažirani, gletani i pobrušeni d = 2 x 1,25 cm.Obavezno zapunjavanje spojeva prvog sloja ploča.  Donji rub vanjske ploča se montira 10 cm iznad gotovog poda zbog izvedbe detalja upuštenog keramičkog sokla.</t>
  </si>
  <si>
    <t>- dobavu, transport i postavu mineralne vune, meke ploče za ispunu potkonstrukcija gipskartonskih pregrada (30-50 kg/m³) s λ ≤ 0,036 W/mK, debljine 10,0 cm, ispuna metalne potkonstrukcije.</t>
  </si>
  <si>
    <t>Vatrootporni unutarnji pregradni zid d = 7,5 cm. Oznaka sloja UZ6-S.</t>
  </si>
  <si>
    <t xml:space="preserve">Dobava i postava vatrootpornog unutarnjeg pregradnog zida. </t>
  </si>
  <si>
    <t xml:space="preserve"> - dobavu, transport i postavu dvostrukih vatrootpornih gipskartonskih ploča (~ 700 kg/m3) spojevi bandažirani, gletani i pobrušeni d = 2 x 1,25 cm. Obavezno zapunjavanje spojeva prvog sloja ploča. Donji rub vanjske ploča se montira 10 cm iznad gotovog poda zbog izvedbe detalja upuštenog sokla.</t>
  </si>
  <si>
    <t xml:space="preserve"> - dobavu, transport i postavu dvostrukih gipskartonskih ploča (~ 700 kg/m3) spojevi bandažirani, gletani i pobrušeni d = 2 x 1,25 cm. Obavezno zapunjavanje spojeva prvog sloja ploča.  Donji rub vanjske ploča se montira 10 cm iznad gotovog poda zbog izvedbe detalja upuštenog keramičkog sokla.</t>
  </si>
  <si>
    <t xml:space="preserve"> - dobava, transport i postava dvostruke metalne potkonstrukcije od tipskih pocinčanih profila d = 2x7,5 cm. Potkonstrukcija se sidri u AB konstrukciju stropa iznad i u ac estrih ispod.</t>
  </si>
  <si>
    <t xml:space="preserve"> - dobavu, transport i postavu dvostrukih gipskartonskih ploča (~ 700 kg/m3) spojevi bandažirani, gletani i pobrušeni d = 2 x 1,25 cm. Na strani mokrog prostora izvode se vodoodbojne ploče. Obavezno zapunjavanje spojeva prvog sloja ploča.  Donji rub vanjske ploča se montira 10 cm iznad gotovog poda zbog izvedbe detalja upuštenog sokla.</t>
  </si>
  <si>
    <t xml:space="preserve"> - dobava, transport i postava metalne potkonstrukcije od tipskih pocinčanih profila d = 5,0 cm. Potkonstrukcija se sidri u AB konstrukciju stropa iznad i u ac estrih ispod.</t>
  </si>
  <si>
    <t>Vatrootporni unutarnji pregradni zid d = 25 cm. Oznaka sloja UZ7-S.</t>
  </si>
  <si>
    <r>
      <t xml:space="preserve">Dobava materijala za izradu pregradnog zida od GK ploča (obostrano 2 x 1,25 cm ploče) na ulazu u sobe te ponovna montaža dvaju zaokretnih vrata demontiranih u st. 11., grupa radova </t>
    </r>
    <r>
      <rPr>
        <i/>
        <sz val="10"/>
        <color theme="1"/>
        <rFont val="Arial"/>
        <family val="2"/>
      </rPr>
      <t>I. RUŠENJE I DEMONTAŽE</t>
    </r>
    <r>
      <rPr>
        <sz val="10"/>
        <color theme="1"/>
        <rFont val="Arial"/>
        <family val="2"/>
      </rPr>
      <t>.</t>
    </r>
  </si>
  <si>
    <t>Dobava i ugradba vodootpornog transparentnog temeljnog premaza za mineralne površine izložene utjecaju jakog vjetra i vode.</t>
  </si>
  <si>
    <t>Vodoodbojni temeljni premaz na bazi silana u alkoholnoj otopini.</t>
  </si>
  <si>
    <t>gustoća: cca 0,8-0,9 g/cm3</t>
  </si>
  <si>
    <t>Nanositi četkom i valjkom u dva nanosa mokro na mokro u razmaku od cca 10 min. Min. dubina prodiranja 2 mm.</t>
  </si>
  <si>
    <t>Na temeljni premaz se kasnije nanosi impregnacijsko sredstvo za zaštitu betona koje nije dio ove stavke.</t>
  </si>
  <si>
    <t>Potrošnja cca 0,2-0,3 l/m2.</t>
  </si>
  <si>
    <t>Vodootporni temeljni premaz armirano betonskih zidova vanjskog prostora strojarnice.</t>
  </si>
  <si>
    <t>amiranobetonski zidovi vanjskog prostora strojarnice</t>
  </si>
  <si>
    <t>podgled logggia, zidovi vanjskog prostora strojarnice</t>
  </si>
  <si>
    <t>Cementni estrih d = 7,0 cm, oznaka sloja P1a-S, P1b-S, P3-S, MK1a-S, MK1b-S, MK3a-S, d = 7,5 cm, oznaka sloja P2b-S, MK2b-S, MK3b-S i d = 9,0 cm, oznaka sloja P5-S.</t>
  </si>
  <si>
    <t>oznaka sloja P5-S</t>
  </si>
  <si>
    <t>estrih d=9,0 cm</t>
  </si>
  <si>
    <r>
      <t xml:space="preserve">REKONSTRUKCIJA TERMALNOG REKREACIJSKOG CENTRA TERME TUHELJ 
</t>
    </r>
    <r>
      <rPr>
        <sz val="9"/>
        <color theme="1"/>
        <rFont val="Arial"/>
        <family val="2"/>
      </rPr>
      <t>na k.č.br. 3199/1, k.o. Črešnjevec</t>
    </r>
  </si>
  <si>
    <t>DIO</t>
  </si>
  <si>
    <t>69/22-VK-IZV-2</t>
  </si>
  <si>
    <t>69/22-S-IZV-2</t>
  </si>
  <si>
    <t>Napomene za sve stavke:</t>
  </si>
  <si>
    <t>Svi stolarski elementi moraju se na spoju sa zidom brtviti PUR pjenom u punoj površini (puna zrakotijesnost reške).</t>
  </si>
  <si>
    <t>Drveni dovratnici s futerom, širine koja odgovara debljini gotovog zida. Mjere za futer obavezno uzimati na gradilištu.</t>
  </si>
  <si>
    <t xml:space="preserve">Na svim vratima sanitarnih prostora, a koji se prisilno ventiliraju, treba vratno krilo primjereno podrezati (skratiti). </t>
  </si>
  <si>
    <t>Radovi moraju biti izvedeni u skladu sa važećom zakonskom regulativom, tehničkim propisima i normama, uz obveznu ispravu o sukladnosti materijala i proizvoda, te u skladu s pravilima struke.</t>
  </si>
  <si>
    <t>Obvezna koordinacija sa izvođačem zida i izvođačem soboslikarskih radova i podopolagačkih radova na završnoj obradi kontaktne plohe i pripremi za ugradnju vrata.</t>
  </si>
  <si>
    <t>Promjene nisu dopuštene bez suglasnosti ugovornih strana.</t>
  </si>
  <si>
    <t>gr.o.=građevinski otvor: š/v</t>
  </si>
  <si>
    <t>Izvođač je dužan izraditi detaljnu radioničku dokumentaciju stolarskih elemenata na temelju mjera uzetih u naravi, izraditi uzorke karakterističnih detalja u mjerilu 1:1 te ostale uzorke, te sve u kompletu dati projektantu na uvid i sve izvesti nakon pismenog odobrenja projektanta.</t>
  </si>
  <si>
    <t>Kod svih vrata i zaokretnih vrata u sklopu stijena u cijenu uključiti dobavu i ugradbu gumenih odbojnika s vijkom i tiplom, sve kompletno. Projektant će odrediti položaj odbojnika za svaku shemu s obzirom na njezin položaju u prostoru.</t>
  </si>
  <si>
    <t>Dobava i ugradba punih dvostrukih zaokretnih vrata.</t>
  </si>
  <si>
    <t>Mjesto i način ugradnje, završna obrada vratnog krila i dovratnika, te ostali funkcionalni elementi i pripadajući okov specificirani su u pripadajućoj knjizi specifikacija.</t>
  </si>
  <si>
    <t>Unutarnja puna jednokrilna zaokretna vrata.</t>
  </si>
  <si>
    <t>Dobava i ugradba punih jednokrilnih zaokretnih vrata.</t>
  </si>
  <si>
    <t>Unutarnja puna dvostruka zaokretna vrata - ulaz u 2 sobe.</t>
  </si>
  <si>
    <t>Unutarnja puna dvostruka jednokrilna zaokretna vrata.</t>
  </si>
  <si>
    <t>Unutarnja puna jednokrilna klizna vrata.</t>
  </si>
  <si>
    <t>Dobava i ugradba punih dvostrukih jednokrilnih zaokretnih vrata.</t>
  </si>
  <si>
    <t>Dobava i ugradba punih jednokrilnih kliznih vrata.</t>
  </si>
  <si>
    <t>Ormar za hidrant i vatrogasne aparate.</t>
  </si>
  <si>
    <t>Dobava i ugradba ormara za hidrant i vatrogasne aparate.</t>
  </si>
  <si>
    <t>PROTUPOŽARNA BRAVARIJA</t>
  </si>
  <si>
    <t>Svi radovi moraju biti izvedeni u skladu s važećom zakonskom regulativom, tehničkim propisima i normama ili jednakovrijednima, ispravama o sukladnosti te pravilima struke.</t>
  </si>
  <si>
    <t>Za sva vrata uključena je dobava i ugradnja gumenog odbojnika s vijkom i tiplom. Položaj ugradnje odbojnika prema odredbi projektanta.</t>
  </si>
  <si>
    <t>Radovi moraju biti izvedeni sa važećom zakonskom regulativom, tehničkim propisima i normama, uz obveznu ispravu o sukladnosti materijala i proizvoda, te u skladu s pravilima struke.</t>
  </si>
  <si>
    <t>Obvezna koordinacija sa izvođačem zida i izvođačem soboslikarskih radova na pripremi za ugradnju vrata, te obradi kontaktne plohe.</t>
  </si>
  <si>
    <t>Promjene nisu dopuštene bez suglasnosti ovlaštenog projektanta.</t>
  </si>
  <si>
    <t>Izvođač je dužan izraditi detaljnu radioničku dokumentaciju protupožarnih bravarskih elemenata na temelju mjera uzetih u naravi, izraditi uzorke karakterističnih detalja u mjerilu 1:1 te ostale uzorke, dati projektantu na uvid i sve izvesti nakon pismenog odobrenja projektanta.</t>
  </si>
  <si>
    <t>Debljina stakla:</t>
  </si>
  <si>
    <t>Izvođač treba odrediti minimalnu debljinu stakla ovisno o površini, sigurnosnim zahtjevima, te izloženosti požarnom opterećenju.</t>
  </si>
  <si>
    <t>Cinčanje elemenata:</t>
  </si>
  <si>
    <t>Sve čelične elemente potrebno je vruće cinčati, debljinu zaštitnog sloja odrediti prema debljini elementa; minimalna debljina 50 mµ.</t>
  </si>
  <si>
    <t>Cinčanje izvesti prema pravilima iz norme HRN EN ISO 1461:2010 ili jednakovrijedne i HRN EN ISO 14713:2010 ili jednakovrijedne.</t>
  </si>
  <si>
    <t>Dobava i ugradba vanjske staklene požarne stijene.</t>
  </si>
  <si>
    <t>Vanjska puna jednokrilna zaokretna požarna vrata s nadsvjetlom.</t>
  </si>
  <si>
    <t>Vanjska staklena protupožarna stijena.</t>
  </si>
  <si>
    <t>Dobava i ugradba vanjske staklene protupožarne stijene.</t>
  </si>
  <si>
    <t>Unutarnja puna dvokrilna zaokretna protupožarna vrata.</t>
  </si>
  <si>
    <t>Unutarnja puna jednokrilna zaokretna protupožarna vrata s bočnim ostakljenim fiksnim krilom.</t>
  </si>
  <si>
    <t>napomena za sve stavke:</t>
  </si>
  <si>
    <t>Obvezna koordinacija sa izvođačem zida i izvođačem soboslikarskih radova i izvođačem podopolagačkih radova (ovisno o položaju ugradnje) na završnoj obradi kontaktne plohe i pripremi za ugradnju vrata.</t>
  </si>
  <si>
    <t>Izvođač je dužan izraditi detaljnu radioničku dokumentaciju bravarskih elemenata na temelju mjera uzetih u naravi, izraditi uzorke karakterističnih detalja u mjerilu 1:1 te ostale uzorke, dati projektantu na uvid i sve izvesti nakon pismenog odobrenja projektanta.</t>
  </si>
  <si>
    <t>Kod svih stavaka potrebno je primijeniti RAL ili jednakovrijedno ugradnju</t>
  </si>
  <si>
    <t xml:space="preserve">Smjernice za RAL ili jednakovrijedno ugradnju </t>
  </si>
  <si>
    <t>Ugradnja prema RAL smjernicama ili jednakovrijedno, s parnim branama i vodonepropusnim spojnim elementima, bez toplinskih mostova:</t>
  </si>
  <si>
    <t>ugradnju vrata na pravilnu liniju izoterme (vanjska strana špalete),</t>
  </si>
  <si>
    <t>ugradnju vrata na sistemski PVC bazni profil - nema toplinskog mosta,</t>
  </si>
  <si>
    <t>ugradnju hidroizolacijskih paropropusnih folija s vanjske strane,</t>
  </si>
  <si>
    <t>ugradnju paronepropusnih folija s unutarnje strane priključka</t>
  </si>
  <si>
    <t>širinu bočne fuge između štoka i zida širine prema RAL tabeli ili jednakovrijedno,</t>
  </si>
  <si>
    <t>ugradnju stakla s okvirom u skladu sa zahtjevima zaštite od buke,</t>
  </si>
  <si>
    <t>spriječiti ulazak vode s vanjske strane na unutra (silikonskim kitanjem ili brtvenim letvicama).</t>
  </si>
  <si>
    <t>Preklapanje svih izolacionih folija (najmanje 100 mm) izvesti na objektu uz mehaničko učvršćenje i potrebnu toplinsku izolaciju. Izvoditelj radova obavezan je ispravno izabrati sve izolacijske materijale na unutarnjoj i vanjskoj strani fasade i to biti u stanju dokazati.</t>
  </si>
  <si>
    <t xml:space="preserve">Dobava i ugradba punih dvokrilnih zaokretnih vrata. </t>
  </si>
  <si>
    <t xml:space="preserve">Dobava i ugradba dvodijelne vanjske ostakljene klizne stijene. </t>
  </si>
  <si>
    <t>Ostakljena dvodijelna klizna stijena.</t>
  </si>
  <si>
    <t>Višedjelna staklena strukturalna fasada - spojni hodnik.</t>
  </si>
  <si>
    <t xml:space="preserve">Dobava i ugradba višedjelne staklene strukturalne fasade. </t>
  </si>
  <si>
    <t>bravarska stavka br.: 3B101, gr.o.=200x230 cm</t>
  </si>
  <si>
    <t>bravarska stavka br.: 3B201, gr.o.=380x239 cm</t>
  </si>
  <si>
    <t>bravarska stavka br.: 3B202, gr.o.=527x239 cm</t>
  </si>
  <si>
    <t>bravarska stavka br.: 3B203, gr.o.=405x239 cm</t>
  </si>
  <si>
    <t>stavka protupožarne bravarije br.: 3P101, gr.o.=218x284 cm</t>
  </si>
  <si>
    <t>stavka protupožarne bravarije br.: 3P102, gr.o.=110x282 cm</t>
  </si>
  <si>
    <t>stavka protupožarne bravarije br.: 3P501, gr.o.=192x254 cm</t>
  </si>
  <si>
    <t>stavka protupožarne bravarije br.: 3P502, gr.o.=120x215 cm</t>
  </si>
  <si>
    <t>stavka protupožarne bravarije br.: 3P504, gr.o.=100x215 cm</t>
  </si>
  <si>
    <t>stavka protupožarne bravarije br.: 3P503, gr.o.=150x254 cm</t>
  </si>
  <si>
    <t>stolarska stavka br.: 3S501, gr.o.=240x254 cm</t>
  </si>
  <si>
    <t>stolarska stavka br.: 3S507, gr.o.=196x250 cm</t>
  </si>
  <si>
    <t>stolarska stavka br.: 3S502, gr.o.=105x254 cm</t>
  </si>
  <si>
    <t>stolarska stavka br.: 3S503, gr.o.=85x250 cm</t>
  </si>
  <si>
    <t>stolarska stavka br.: 3S504, gr.o.=80x250 cm</t>
  </si>
  <si>
    <t>stolarska stavka br.: 3S505, gr.o.=90x250 cm</t>
  </si>
  <si>
    <t>stolarska stavka br.: 3S506, gr.o.=85x215 cm</t>
  </si>
  <si>
    <t>stolarska stavka br.: 3S508, gr.o.=100x250 cm</t>
  </si>
  <si>
    <t>stolarska stavka br.: 3S509, gr.o.=100x282 cm</t>
  </si>
  <si>
    <t>stolarska stavka br.: 3S510, gr.o.=60x255 cm</t>
  </si>
  <si>
    <t>stolarska stavka br.: 3S511, gr.o.=100x265 cm</t>
  </si>
  <si>
    <t>bravarska stavka br.: 3B204, 1177x300 cm i 247x300 cm</t>
  </si>
  <si>
    <t>bravarska stavka br.: 3B205, 1177x300 cm i 247x300 cm</t>
  </si>
  <si>
    <t>Dobava i ugradba jednodijelne fiksne staklene stijena.</t>
  </si>
  <si>
    <t>Dobava i ugradba višedijelne staklene stijene.</t>
  </si>
  <si>
    <t xml:space="preserve">Dobava i ugradba krovnog prozora za odimljavanje. </t>
  </si>
  <si>
    <t>Prozor - paviljon A1.</t>
  </si>
  <si>
    <t xml:space="preserve">Dobava i ugradba prozora. </t>
  </si>
  <si>
    <t>bravarska stavka br.: 3B206, gr.o.=200x239 cm</t>
  </si>
  <si>
    <t>bravarska stavka br.: 3B207, gr.o.=228x284 cm</t>
  </si>
  <si>
    <t>bravarska stavka br.: 3B208, gr.o.=126x122 cm</t>
  </si>
  <si>
    <t>bravarska stavka br.: 3B209, gr.o.=120x140 cm</t>
  </si>
  <si>
    <t>bravarska stavka br.: 3B401, dim=272x420x15 cm</t>
  </si>
  <si>
    <t>bravarska stavka br.: 3B402, dim=60x18x314 cm</t>
  </si>
  <si>
    <t>bravarska stavka br.: 3B403, dim=110x110x115-145 cm</t>
  </si>
  <si>
    <t>bravarska stavka br.: 3B404, dim=90x100x115-135 cm</t>
  </si>
  <si>
    <t>Dobava, izrada i ugradba podne rešetke strojarnice.</t>
  </si>
  <si>
    <t>Dobava, izrada i ugradba penjalice strojarnice.</t>
  </si>
  <si>
    <t>Dobava, izrada i ugradba obloge odzraka dizala.</t>
  </si>
  <si>
    <t>Dobava, izrada i ugradba obloge odzraka ventilacija.</t>
  </si>
  <si>
    <t>Dobava, izrada i ugradba ograde PMR stanice.</t>
  </si>
  <si>
    <t>bravarska stavka br.: 3B405, dim=3460x140 cm</t>
  </si>
  <si>
    <t>bravarska stavka br.: 3B409, dim=919x6x5-304 cm</t>
  </si>
  <si>
    <t>Panel loggie - istočno i zapadno pročelje (suteren).</t>
  </si>
  <si>
    <t>Panel loggie - istočno i zapadno pročelje (zabat).</t>
  </si>
  <si>
    <t>bravarska stavka br.: 3B410, dim=1223x6x20-280 cm</t>
  </si>
  <si>
    <t>bravarska stavka br.: 3B411, dim=413x6x101 cm</t>
  </si>
  <si>
    <t>bravarska stavka br.: 3B412, dim=902x6x101 cm</t>
  </si>
  <si>
    <t>bravarska stavka br.: 3B413, dim=335x14x292 cm</t>
  </si>
  <si>
    <t>bravarska stavka br.: 3B414, dim=135x14x290 cm</t>
  </si>
  <si>
    <t>bravarska stavka br.: 3B501, dim=fiksne stijene 2/16,5/185 x250cm, vrata 75x250 cm</t>
  </si>
  <si>
    <t>Stakleni box wc tuša - apartmani.</t>
  </si>
  <si>
    <t>bravarska stavka br.: 3B502, dim=fiksne stijene 6/16,5/185 x250cm, vrata 75x250 cm</t>
  </si>
  <si>
    <t>bravarska stavka br.: 3B801, dim=7x540 cm</t>
  </si>
  <si>
    <t>Rukohvat stubišta.</t>
  </si>
  <si>
    <t>bravarska stavka br.: 3B802, dim=70x86x375 cm</t>
  </si>
  <si>
    <t>Dobava materijala i postava obloge od brušenog inox-a na zid ispred lifta.</t>
  </si>
  <si>
    <t>Izvođač je dužan izraditi detaljnu radioničku dokumentaciju na temelju mjera uzetih u naravi, izraditi uzorke karakterističnih detalja u mjerilu 1:1 te ostale uzorke, dati projektantu na uvid i sve izvesti nakon pismenog odobrenja projektanta.</t>
  </si>
  <si>
    <t>- sav potreban horizontalni i vertikalni transport.</t>
  </si>
  <si>
    <t>- sve potrebne zaštitne ograde,skele i radne platforme za izvedbu radova u sukladnosti sa propisima zaštite na radu.</t>
  </si>
  <si>
    <t>bravarska stavka br.: 3B406</t>
  </si>
  <si>
    <t>Panel loggie - suteren, standardne sobe.</t>
  </si>
  <si>
    <t>bravarska stavka br.: 3B407, dim=186x6x299-304 cm</t>
  </si>
  <si>
    <t>bravarska stavka br.: 3B408, dim=186x6x314-319 cm</t>
  </si>
  <si>
    <t>pergola - bočne strane, dim. 202x6x298 cm</t>
  </si>
  <si>
    <t>pergole - krov, dim. 427,5x202x6 cm</t>
  </si>
  <si>
    <t>Dobava, izrada i ugradba pergole loggie.</t>
  </si>
  <si>
    <t xml:space="preserve">Dobava, izrada i ugradba panela loggie u standardnim sobama. </t>
  </si>
  <si>
    <t xml:space="preserve">Dobava, izrada i ugradba panela loggie na katovima u standardnim sobama, apartmanima i atipičnim sobama. </t>
  </si>
  <si>
    <t>Dobava, izrada i ugradba panela loggie - istočno i zapadno pročelje (suteren).</t>
  </si>
  <si>
    <t>Dobava, izrada i ugradba panela loggie - istočno i zapadno pročelje (zabat).</t>
  </si>
  <si>
    <t xml:space="preserve">Dobava, izrada i ugradba ograda loggie - standardne sobe i apartmani. </t>
  </si>
  <si>
    <t>Dobava, izrada i ugradba ograda loggie - atipična soba.</t>
  </si>
  <si>
    <t>Dobava, izrada i ugradba pregrada loggie - suteren.</t>
  </si>
  <si>
    <t>Dobava, izrada i ugradba pregrada loggie - katovi.</t>
  </si>
  <si>
    <t>Dobava, izrada i ugradba staklenih boxeva wc kabina.</t>
  </si>
  <si>
    <t>Dobava, izrada i ugradba staklenih boxeva tuševa.</t>
  </si>
  <si>
    <t xml:space="preserve">Dobava, izrada i ugradba rukohvata stubišta. </t>
  </si>
  <si>
    <t>Dobava, izrada i ugradba ljestvi za pristup krovu.</t>
  </si>
  <si>
    <t>betonske travne rešetke, 60x40x8 cm</t>
  </si>
  <si>
    <t>betonske travne ploče 30x30x10 cm</t>
  </si>
  <si>
    <t>dobavu, transport i ugradnju podložnog betona C 16/20, X0 u debljini od 10,0 cm.</t>
  </si>
  <si>
    <t xml:space="preserve">Obračun podložnog betona po m2. </t>
  </si>
  <si>
    <t xml:space="preserve">Betoniranje armiranobetonskih nadtemeljnih zidova debljine 50,0 cm i 30,0 cm betonom C25/30, razred izloženosti XC3, u dvostranoj glatkoj oplati. Kod betoniranja obvezno pratiti projekte instalacija. Sa potrebnom izvedbom i obradom konstruktivnih i radnih reški prema detalju. </t>
  </si>
  <si>
    <t>dvostranu glatku oplatu zidova visine do 2,0 m.</t>
  </si>
  <si>
    <t xml:space="preserve">Betoniranje armiranobetonske temeljne ploče objekta sa betonom C25/30 razred izloženosti XC2,  u rubnoj glatkoj oplati. Ploča se betonira po redoslijedu i na način po uputi statičara. U količinama i konstrukcije okna i šahtova u sklopu temeljne ploče. Kod betoniranja obvezno pratiti projekte instalacija. Sa potrebnom izvedbom i obradom konstruktivnih i radnih reški prema detalju. </t>
  </si>
  <si>
    <t>trokutne letvice za rubove 1,5 x 1,5 cm za vidljive rubove betona.</t>
  </si>
  <si>
    <t>dvostranu glatku oplatu zidova i istaka visine do 5,0 m.</t>
  </si>
  <si>
    <t>trokutne letvice 1,5 x 1,5 za vidljive rubove betona.</t>
  </si>
  <si>
    <t xml:space="preserve">Betoniranje kose armiranobetonske ploče krova debljine 20 cm betonom C25/30, XC1 u glatkoj oplati, visine podupiranja do 5,0 m. </t>
  </si>
  <si>
    <t>Betoniranje armiranobetonskih greda objekta sa betonom C 30/37, razred izloženosti XC1, zaštitni sloj betona 25 mm.</t>
  </si>
  <si>
    <t xml:space="preserve">Betoniranje armiranobetonskih greda sa betonom C 30/37, XC1  zaštitni sloj betona 25 mm u glatkoj oplati visine podupiranja do 3,0 m. Kod betoniranja obvezno pratiti projekte instalacija. Sa potrebnom izvedbom i obradom konstruktivnih i radnih reški prema detalju. </t>
  </si>
  <si>
    <t>dobavu, transport i ugradnju betona C 30/37, XC1  u ab grede različitih presjeka.</t>
  </si>
  <si>
    <t>trokutne letvice 1,5 x 1,5 cm za vidljive rubove betona.</t>
  </si>
  <si>
    <t>armiranobetonska greda 20/75 cm, C30/37</t>
  </si>
  <si>
    <t>armiranibetonska greda 20/50 cm, C30/37</t>
  </si>
  <si>
    <t>- trokutne letvice za rubove 1,5 x 1,5 cm za vidljive rubove betona.</t>
  </si>
  <si>
    <t>Betonska travna rešetka za pristup vatrogasnih vozila.</t>
  </si>
  <si>
    <t>Dobava i postava betonskih travnih rešetki 60x40x8 cm Beton Lučko s ravnim rubnjakom upuštenim 5 cm po obodu za izvedbu hodnih staza. Betonski travnati element se polaže na pripremljenu podlogu i ispunjava zemljom.</t>
  </si>
  <si>
    <t>Betonske travne ploče za izradu hodnih staza.</t>
  </si>
  <si>
    <t>Dobava i postava betonskih travnih ploča 30x30x10 cm Beton Lučko za izvedbu hodnih staza. Betonski travnati element se polaže na pripremljenu podlogu i ispunjava zemljom.</t>
  </si>
  <si>
    <t xml:space="preserve"> - dobavu materijala i zidanje blokom d=15 cm. Blokovi moraju biti čisti i neoštećeni. </t>
  </si>
  <si>
    <t>Armiranobetonski temelji ograde PMRS.</t>
  </si>
  <si>
    <t xml:space="preserve">Izvedba ac estriha podova grijanih prostora debljine 7,0 cm i 7,5 cm te 9,0 cm u vanjskom prostoru strojarnice. Estrih se armira laganom MAR mrežom ili umjetnim vlaknima u ovisnosti o tehnologiji izvođenja ponuditelja. </t>
  </si>
  <si>
    <t>dobavu, transport i ugradnju betona C25/30 XC3  u temelje samce.</t>
  </si>
  <si>
    <t>Unutarnji pregradni zid d = 7,5 cm. Oznaka sloja UZ52-S.</t>
  </si>
  <si>
    <t>Izrada zida od GK ploča na ulazu u sobe za ponovnu montažu demontiranih zaokretnih vrata u postojećem paviljonu A1.</t>
  </si>
  <si>
    <t>Zidanje lakih pregradnih zidova porobetonskim blokovima, spajani sistemskim Ytong građevinskim ljepilom, sve sudarnice i ležajnice između blokova obostrano fugirane građevinskim ljepilom za sprečavanje zvučnog mosta zrakom kroz nezapunjene reške), RRP A1 . Slaganje zidnih elemenata u horizontalnim slojevima obavlja se prema pravilima vezova opeka. Po završetku zidanja sav se preostali materijal odvozi i čisti se gradilište za druge radove. Redovi moraju biti  potpuno  horizontalni, a ziđe mora na rubovima i po svim plohama  biti  uspravno (vertikalno). Ležajnice i sudarnice se izvode u debljini od 6 do 15 mm. Mort iz sljubnica ne  smije  prelaziti  preko  debljine  ziđa. Ako  prelazi  treba  ga  odstraniti  prije  potpunog vezanja. Prilikom zidanja nije dozvoljeno preklapanje vertikalnih sljubnica. Reške obrađene s upuštenom izvedbom morta.</t>
  </si>
  <si>
    <t>- dobavu i postavu potkonstrukcije i svog pričvrsnog materijala</t>
  </si>
  <si>
    <t>Izvođač je dužan prije izvedbe glavnom projektantu dostaviti uzorak lima na uvid i ovjeru.</t>
  </si>
  <si>
    <t>- dobavu i postavu obloge od brušenog inoxa debljine 2 mm</t>
  </si>
  <si>
    <t>Obloga kanala i protupožarnih zaklopki vatrootpornim gipskartonskim pločama.</t>
  </si>
  <si>
    <t>- dobavu i postavu protupožarne obloge u atestiranom sustavu.</t>
  </si>
  <si>
    <t xml:space="preserve"> - sav potreban spojni pribor, materijal i rad za postavu PP obloge, u svemu prema uputi proizvođača i tehničkom listu te zahtjevima iz PP elaborata. U cijeni komplet funkcionalna, završno ugrađena i obrađena stavka.</t>
  </si>
  <si>
    <t>mineralna vuna, d=14 cm</t>
  </si>
  <si>
    <t>mineralna vuna, d=10 cm</t>
  </si>
  <si>
    <t>Toplinska izolacija pregrada loggia i krovnih kućica.</t>
  </si>
  <si>
    <t>Dobava materijala, izrada i ugradnja toplinske izolacije na bazi mineralne vune u pregrade između loggia i u krovne kućice.</t>
  </si>
  <si>
    <t>U cijenu uključiti izradu radioničke dokumentacije za koju obavezno treba ishoditi pismeno odobrenje glavnog projektanta i projektanta konstrukcije.</t>
  </si>
  <si>
    <t>Nosiva konstrukcija za cijelu visinu prostorije za ovjes konzolnih elemenata.</t>
  </si>
  <si>
    <t>Vatrogasni aparati.</t>
  </si>
  <si>
    <t>U zoni u kojoj je nagib terena veći od 2:1, postavlja se plastična mreža (geomat) u dva sloja, te se na svakih 50cm pričvršćava s U vilicama. Postavlja se prema prikazu na grafičkom prilogu broj 10, presjek 1-1.</t>
  </si>
  <si>
    <t xml:space="preserve">Složena vrtna zemlja za perene; vrtna zemlja 70% /  kremeni pijesak 30 % sve u sloju od 30 cm.   Nabava, doprema i ugradba. Takvoj mješavini dodati mineralno gnojivo (6mj djelvanja) u količini od. 2.5 kg/m3. Sve s nabavom zemlje, dopremom, ugradbom i finim razastiranjem na točnost +/- 2 cm. Stavka uključuje sve radove na sadnji trajnica s iskopom jamica, sadnjom i zatrpavanjem jamica. </t>
  </si>
  <si>
    <t>Obračun po m1 sa svim radovima i materijalima.</t>
  </si>
  <si>
    <t xml:space="preserve">vanjske bridove svih vidljivih armiranobetonskih elemenata izvoditi s kutnom PVC ili pocinčanom letvicom dimenzija  1,5 x 1,5 cm, koja se ugrađuje u oplatu. </t>
  </si>
  <si>
    <t>Dobava i postava  toplinske izolacije poda loggie iznad grijanog prostora koja se izvodi sa toplinsko izolacijskim pločama od tvrde kamene vune debljine 8,0 cm.</t>
  </si>
  <si>
    <t xml:space="preserve">dobavu i postavu toplinsko izolacijskih ploča od tvrde kamene vune debljine 8,0 cm. </t>
  </si>
  <si>
    <t>Dobava i postava sloja za prigušenje topota koji se izvodi sa pločama ekspandiranog polistirena d = 2 cm (1 + 1 cm) za prigušenje udarnog zvuka polagane s preklopima i podizana uz obodne zidove u visini podnih slojeva (nije predmet nuđenja ove stavke) i d = 6 cm.</t>
  </si>
  <si>
    <t>Izvođač je dužan prije izvedbe konstrukcije izraditi radioničku dokumentaciju čelične konstrukcije za svaku stavku te dostaviti istu projektantu konstrukcije i glavnom projektantu na uvid i ovjeru. U cijenu svake stavke u sklopu ove grupe radova potrebno je uračunati cijenu izrade radioničke dokumentacije čelične konstrukcije.</t>
  </si>
  <si>
    <t>ponovna montaža demontiranih betonskih opločnika sa svim potrebnim slojevima</t>
  </si>
  <si>
    <t>Uklanjanje čempresa.</t>
  </si>
  <si>
    <t>uklanjanje čempresa u sjevernoj zoni obuhvata.</t>
  </si>
  <si>
    <t>uklanjanje metalne ograde uz nogostup sjeverno od postojeće zgrade koja se uklanja. Visina ograde je cca 120 cm.</t>
  </si>
  <si>
    <r>
      <t>Izvedba podložnog betona ispod temeljne ploče objekta betonom</t>
    </r>
    <r>
      <rPr>
        <sz val="10"/>
        <color rgb="FFFF0000"/>
        <rFont val="Arial"/>
        <family val="2"/>
      </rPr>
      <t xml:space="preserve"> </t>
    </r>
    <r>
      <rPr>
        <sz val="10"/>
        <rFont val="Arial"/>
        <family val="2"/>
      </rPr>
      <t>C16/20, razred izloženosti X0, debljine 10 cm</t>
    </r>
    <r>
      <rPr>
        <sz val="10"/>
        <color rgb="FFFF0000"/>
        <rFont val="Arial"/>
        <family val="2"/>
      </rPr>
      <t>.</t>
    </r>
    <r>
      <rPr>
        <sz val="10"/>
        <rFont val="Arial"/>
        <family val="2"/>
      </rPr>
      <t xml:space="preserve"> Gornju površinu podloge treba fino zagladiti (u cijeni). Kod betoniranja obvezno pratiti projekte instalacija. U cijenu uključiti i denivelacije uslijed različitih debljina ploča.</t>
    </r>
  </si>
  <si>
    <t>podložni beton d=10 cm, C16/20</t>
  </si>
  <si>
    <t xml:space="preserve">Betoniranje armiranobetonskih temeljnih traka objekta betonom C 25/30 razred izloženosti XC3 u rubnoj glatkoj oplati. Kod betoniranja obvezno pratiti projekte instalacija. </t>
  </si>
  <si>
    <t>U skladu s planom oplate potrebno je u međukatnim pločama izvesti uštede za montažu prefabriciranih kupaonica (uključiti u cijenu stavke).</t>
  </si>
  <si>
    <t>suteren</t>
  </si>
  <si>
    <t xml:space="preserve">glatka oplata </t>
  </si>
  <si>
    <t>Dobava, doprema, razastiranje i nabijanje zamjenskog sloja od šljunka ispod betonske podloge u slojevima od 30 cm.</t>
  </si>
  <si>
    <t>završno čišćenje i pranje objekta nakon dovršenja svih vrsta radova. U cijenu je uključeno kompletno čišćenje podova, vratiju, prozora, stakla, sanitarija, keramike, vodovodnih armatura i sl., kao i odvoz smeća i otpadaka na gradsku deponiju, udaljenost do 5 km. Uključivo svi prostori u kojima se izvode radovi.</t>
  </si>
  <si>
    <t>Pripomoć zidara</t>
  </si>
  <si>
    <t>Pripomoć zidara poslije izvedbe instalacijskih i montažerskih radova, razna bušenja, štemanja, dozidavanja, popravak žbuke i sl.
Obračun isključivo prema upisu u građevinski dnevnik uz odobrenje nadzornog inženjera.</t>
  </si>
  <si>
    <t>zidar (VKV)</t>
  </si>
  <si>
    <t>radnik (NKV)</t>
  </si>
  <si>
    <t>sat</t>
  </si>
  <si>
    <t>Neto površina vanjskih i unutarnjih prostora iznosi cca. 2400 m2.</t>
  </si>
  <si>
    <t>Dobava i postava vatrogasnih aparata na za to predviđena mjesta. Aparati se ugrađuju ili vješaju na za to predviđene nosače, a prema projektnom rješenju interijera i rasporedu koji je definiran u Prikazu svih primijenjenih mjera zaštite od požara.</t>
  </si>
  <si>
    <t>U cijenu uključiti aparat (prah 6 kg), nosač i tipsku naljepnicu sa oznakom aparata, veličine cca 100x120 mm, sve prema Prikazu svih primijenjenih mjera zaštite od požara.</t>
  </si>
  <si>
    <t>Plan evakuacije, oznake ZOP i ZNR.</t>
  </si>
  <si>
    <t>Dobava, izrada i montaža svih oznaka u predmetnom prostoru propisanih važećim zakonima i pravilnicima ZNR i ZOP. Uključivo dobava izrada i montaža plana evakuacije.
Sve oznake u boji, format A4 ili A3 ovisno o poziciji, svaka oznaka zaštićena između dvije translucentne pleksiglas ploče istog formata kao oznaka, bez okvira, zidna montaža sa skrivenim elementima pričvršćenja.
Sve pozicije i detalje uskladiti s glavnim projektantom prije izrade i montaže.
Obračun po kompletu.</t>
  </si>
  <si>
    <t>Ispitivanje zrakopropusnosti zgrade.</t>
  </si>
  <si>
    <t>Ispitivanje kvalitete ugradnje otvora (prozora, vrata, ostakljenih stijena), brtvljenja cjevnih prodora, prodora elektroinstalacije itd. te ostalih konstruktivnih elemenata koji nisu izvedeni monolitno nego naknadnom ugradnjom, montažno ili zidanjem kao</t>
  </si>
  <si>
    <t>Nakon brtvljenja potrebno je ponoviti ispitivanje zrakopropusnosti prema normi HRN EN ISO 9972:2015: Toplinske značajke zgrada - Određivanje propusnosti zraka kod zgrada - Metoda razlike tlakova ili jednakovrijedna ______________________ (postupak se ponavlja dok vanjska ovojnica ne postigne odgovarajuću zrakonepropusnost).</t>
  </si>
  <si>
    <t xml:space="preserve">građevni dijelovi u ovojnici grijanog dijela zgrade i izrada izvješća o provedenom ispitivanju prema normi HRN EN ISO 9972:2015: Toplinske značajke zgrada - Određivanje propusnosti zraka kod zgrada - Metoda razlike tlakova ili jednakovrijedna _____________________.    
METODA 2 (ovojnica građevine - u izgradnji) - PRETHODNO ISPITIVANJE
</t>
  </si>
  <si>
    <t>Za provjeru kvalitete izgradnje, potrebno je po završetku vanjske ovojnice građevine a prije zatvaranja zidova i stropova završnim oblogama (u visokoj roh-bau fazi gradnje) izvesti provjeru postignute razine zrakopropusnosti "Blower door" testom.
Ukoliko se ispitivanjem ne zadovolji projektni zahtjev potrebno je provesti postupak lociranja mjesta propuštanja (podstavka b/)  te na odgovarajući način (specijaliziranim proizvodima) provesti brtvljenje.</t>
  </si>
  <si>
    <t>Tražena razina zrakopropusnosti n50&lt;1,50 h-1 (zgrade sa mehaničkom ventilacijom).    
Ukoliko se ispitivanjem zrakopropusnosti (Blower door test) ne zadovolji projektni zahtjev potrebno je provesti postupak lociranja mjesta propuštanja korištenjem IC termografije, anemometrom ili hladnim dimom.</t>
  </si>
  <si>
    <t xml:space="preserve">Pronađeni nedostaci se foto-dokumentiraju i sastavni su dio  Izvještaji o ispitivanju zrakopropusnosti omotača zgrade prema normi HRN EN ISO 9972:2015: Toplinske značajke zgrada - Određivanje propusnosti zraka kod zgrada - Metoda razlike tlakova ili jednakovrijedna _____________________.    </t>
  </si>
  <si>
    <t>Ispitivanje zrakopropusnosti i izrada izvješća o provedenom ispitivanju prema normi HRN EN ISO 9972:2015: Toplinske značajke zgrada - Određivanje propusnosti zraka kod zgrada - Metoda razlike tlakova ili jednakovrijedna _____________________.</t>
  </si>
  <si>
    <t>METODA 1 (ovojnica izgrađene građevina - građevina u uporabi) - ZAVRŠNO ISPITIVANJE
Za definiranje stvarne završne zrakopropusnosti građevine nakon kompletno završenih radova i neposredno prije tehničkog pregleda.</t>
  </si>
  <si>
    <t>Priprema zgrade za ispitnu metodu 1:
Ventilacijski otvori za prirodnu ventilaciju: ZATVORITI
Ventilacijski otvori za stalnu mehaničku ventilaciju/klimatizaciju: BRTVITI
Ventilacijski otvori za povremenu mehaničku ventilaciju/klimatizaciju: ZATVORITI
Vrata, prozori, ostakljene stijene itd: ZATVORITI
Sifoni: ZABRTVITI
Svi ostali otvori (npr. otvor dimnjaka): ZATVORITI</t>
  </si>
  <si>
    <t>Tražena razina zrakopropusnosti n50&lt;1,50 h-1 (zgrade sa mehaničkom ventilacijom).    
NAPOMENA : Sve eventualno potrebne naknadne radove i materijale za sanaciju previsoke zrakopropusnosti radi podbacivanja rezultata početnog ispitivanja, potrebna ispitivanja za detektiranje pozicija potrebne sanacije, potrebne radove na otvaranjima i zatvaranjima konstrukcija i obloga koji se eventualno moraju izvesti prije i nakon sanacije, posredne financijske štete radi produljenja rokova izvedbe zgrade te ponovno ispitivanja zrakopropusnosti su odgovornost i trošak glavnog izvođača radova i nadzorne službe, o čemu nadzor i glavni izvođač trebaju dati pisanu izjavu prije bilo kakvih ugovaranja izvođenja radova i nadzora na gradnji za sve struke.</t>
  </si>
  <si>
    <t xml:space="preserve">Uvjeti osiguranja snižene zrakopropusnosti ovojnice zgrade su navedeni u svim općim uvjetima građevinskih, završnih i svih vrsta instalaterskih radova koji mogu rezultirati povećanom zrakopropusnosti zgrade radi reški ili proboja kroz ovojnicu i njihovih potrebnih brtvljenja. Svi podizvođači dužni su potpisati izjavu o upoznatosti s općim uvjetima iz troškovnika vezanima za sniženu zrakopropusnost i financijsku odgovornost i obavezu sanacije za sve eventualno potrebne radnje, neposredne i posredne štete uzrokovane podbacivanjem rezultata ispitivanja zrakopropusnosti uzrokovana kvalitetom izvedbe njihovih radova. </t>
  </si>
  <si>
    <t>Testiranje zrakopropusnosti se izvršava u segmentima po požarnim sektorima, etažama ili cjelovito za zgradu ovisno o korištenoj opremi i metodama ispitivača. Ovisno o korištenoj opremi, moguće je predvidjeti i testiranje u manjim segmentima, pri čemu je potrebno osigurati privremenu pregradnu konstrukciju i to uključiti u cijenu.    
Stavka obuhvaća ispitivanje za zgradu Elementa - dio 2. Potrebno obratiti pažnju na projektnu dokumentaciju (glavni i izvedbeni projekt).</t>
  </si>
  <si>
    <t xml:space="preserve">Energetski pregled i energetski certifikat. </t>
  </si>
  <si>
    <t>Provedba energetskog pregleda i izdavanje energetskog certifikata za složeni termotehnički sustav.
Stavka se odnosi na dogradnju smještajnog paviljona - dio 3.</t>
  </si>
  <si>
    <t>Obračun po komadu rova ('šliceva').</t>
  </si>
  <si>
    <t>bočnu glatku dvostranu oplatu trake  visine 0,50 m i 0,40 m.</t>
  </si>
  <si>
    <t>Nosivi toplinsko-izolacijski element (ploča : konzolna ploča).</t>
  </si>
  <si>
    <t>Dobava i ugradnja nosivih toplinsko-izolacijskih elemenata za toplinsko odvajanje konzolne AB ploče od AB stropne/krovne ploče. Za prijenos negativnih momenata i pozitivnih poprečnih sila, s tlačnim ležajem s visokokvalitetnim betonom ojačanim čeličnim mikrovlaknima, toplinskom izolacijom i zaštitnim slojem betona.</t>
  </si>
  <si>
    <t xml:space="preserve">Dobava i montaža radijatorskih tijela pločaste izvedbe, izrađena od hladno valjanog čeličnog lima debljine 1,2 mm. Opremljena su čepovima za odzračivanje te čepovima za ispuštanje vode. Radijatorska tijela se postavljaju na zidove pomoću konzola. Osnovna boja prema DIN 55900  ili jednakovrijednoj normi pećena na 190 °C, lakirano elektrostatskim nanosom praškaste boje pećena na 210 °C. Stavka uključuje ovjesni pribor za montažu na zid i ostali sitni i potrošni materijal.          </t>
  </si>
  <si>
    <t>visina 600 mm - veličina 11K</t>
  </si>
  <si>
    <t>11K 800X600</t>
  </si>
  <si>
    <t>Dimenzije prigučivača buke  350x300 mm, dužine 1000mm, dp=25Pa ili manje, prigušenje 10dB(A) / 250 Hz ili više - uz dozvoljena odstupanja +/- 50 mm</t>
  </si>
  <si>
    <t>Dimenzije prigučivača buke  400x300 mm, dužine 1000mm, dp=25Pa ili manje, prigušenje 9dB(A) / 250 Hz ili više - uz dozvoljena odstupanja +/- 50 mm</t>
  </si>
  <si>
    <t>Okrugli prigušivač buke, među prostorni dim. DN 160, dužine 600mm</t>
  </si>
  <si>
    <t>2.13.1.</t>
  </si>
  <si>
    <t>2.16.</t>
  </si>
  <si>
    <t>2.17.</t>
  </si>
  <si>
    <t>2.18.</t>
  </si>
  <si>
    <t>2.19.</t>
  </si>
  <si>
    <t>2.20.</t>
  </si>
  <si>
    <t>Protupožarne zavjese (PPZ).</t>
  </si>
  <si>
    <t>Isporuka i montaža protupožarnih zavjesa "Stöbich" tip Fibershield-P, EW60.</t>
  </si>
  <si>
    <t>Automatska tekstilna protupožarna zavjesa tip Fibershield-P, sustav Stöbich. Sustav ima sljedeće karakteristike:</t>
  </si>
  <si>
    <t>Oznaka: CE oznaka s izjavom o svojstvima prema Uredbi (EU)</t>
  </si>
  <si>
    <t>smjer zatvaranja: okomito - gore prema dolje</t>
  </si>
  <si>
    <t>vrijeme zaštite: 
klasifikacija: EW60 (smanjeno toplinsko zračenje)</t>
  </si>
  <si>
    <t>vrsta tkanine /  klasifikacija vatrootpornosti: Heliotex EW 60 A2</t>
  </si>
  <si>
    <t>donja lajsna: standardna</t>
  </si>
  <si>
    <t>bočne vodilice: tip 105, na zida</t>
  </si>
  <si>
    <t>vrsta ugradnje kućišta: izravno na strop</t>
  </si>
  <si>
    <t>materijal / površina: standard (pocinčani čelični lim)</t>
  </si>
  <si>
    <t>(gravitacijski-fail-safe), ponovno otvaranje preko pogona/motora</t>
  </si>
  <si>
    <t>pogonski sustav: zatvaranje bez pomoći napajanja cca. 0,15 m/s, tip ASBI i III</t>
  </si>
  <si>
    <t>vlažnost: standardni raspon (do 80%)</t>
  </si>
  <si>
    <t>temperatura između 5°C i 30°C</t>
  </si>
  <si>
    <t>temperatura: dizajniran za unutarnji ambijent</t>
  </si>
  <si>
    <t>opterećenje vjetrom se pretpostavlja od 5 km / h</t>
  </si>
  <si>
    <t xml:space="preserve">opterećenje vjetrom: Za utjecaje okoliša prisutan na objektu, a standardno </t>
  </si>
  <si>
    <t>- evaluacija konačnih pozicija fleksibilnih sustava</t>
  </si>
  <si>
    <t>- aktiviranje držača otvorenog sklopa integriranog u motor</t>
  </si>
  <si>
    <t>okidanje upravljačke jedinice AM-S-EV sa sljedećim funkcijama</t>
  </si>
  <si>
    <t>Upravljanje AM-S-EV</t>
  </si>
  <si>
    <t>- bespotencijalni kontakti za procjenu konačnih pozicija</t>
  </si>
  <si>
    <t>- mogućnost spajanja dodatnog gumba</t>
  </si>
  <si>
    <t>(spremanje gravitacije)</t>
  </si>
  <si>
    <t>- zatvaranje fleksibilnog sustava preko nadređene upravljačke jedinice</t>
  </si>
  <si>
    <t xml:space="preserve">Spajanje na protupožarni alarm, doveđenje kabla do centrale u obvezi kupca. </t>
  </si>
  <si>
    <t>1 tip modula: AM-S-EV (Art.-Nr 1270091)</t>
  </si>
  <si>
    <t>komponente FSA br.1</t>
  </si>
  <si>
    <t>čista širina x duljina pada: 2300 mm x 2600 mm</t>
  </si>
  <si>
    <t>Obračun po komadu sa svim radovima do pune pogonske gotovosti.</t>
  </si>
  <si>
    <t>Dobava i ugradnja balansirajućeg ventila za uravnoteženje sustava cirkulacije sanitarne vode. Sav potreban sitni i potrošni materijal uključen u cijenu. Obračun po komadu.</t>
  </si>
  <si>
    <r>
      <t>Dobava i montaža</t>
    </r>
    <r>
      <rPr>
        <b/>
        <sz val="10"/>
        <rFont val="Arial"/>
        <family val="2"/>
        <charset val="238"/>
      </rPr>
      <t xml:space="preserve"> PP-B revizijskog okna DN800 </t>
    </r>
    <r>
      <rPr>
        <sz val="10"/>
        <rFont val="Arial"/>
        <family val="2"/>
        <charset val="238"/>
      </rPr>
      <t>s integriranim penjalicama i ugrađenim naglavcima za ulaznu i izlaznu cijev. Okno se sastoji od distribucijskog (armiranobetonskog) prstena, konusnog vrha, tijela i dna okna s kinetom sa ulaznim i izlaznim priključcima. Profili i kutevi ulaza i izlaza u okno prema projektu vodovoda i odvodnje. Uključeno eventualno potrebno bušenje i vodonepropusno spajanje cijevne instalacije na samom mjestu izvedbe.
Obračun po komadu ugrađenog okna s tvornički ugrađenim penjalicama.</t>
    </r>
  </si>
  <si>
    <r>
      <t xml:space="preserve">Dobava i montaža </t>
    </r>
    <r>
      <rPr>
        <b/>
        <sz val="10"/>
        <rFont val="Arial"/>
        <family val="2"/>
        <charset val="238"/>
      </rPr>
      <t xml:space="preserve">PP-B revizijskog okna DN1000 </t>
    </r>
    <r>
      <rPr>
        <sz val="10"/>
        <rFont val="Arial"/>
        <family val="2"/>
        <charset val="238"/>
      </rPr>
      <t>s integriranim penjalicama i ugrađenim naglavcima za ulaznu i izlaznu cijev. Okno se sastoji od distribucijskog (armiranobetonskog) prstena, konusnog vrha, tijela i dna okna s kinetom sa ulaznim i izlaznim priključcima. Profili i kutevi ulaza i izlaza u okno prema projektu vodovoda i odvodnje. Uključeno eventualno potrebno bušenje i vodonepropusno spajanje cijevne instalacije na samom mjestu izvedbe.
Obračun po komadu ugrađenog okna s tvornički ugrađenim penjalicama.</t>
    </r>
  </si>
  <si>
    <t>Prohodna staza iznad spuštenog stropa.</t>
  </si>
  <si>
    <t>dobavu i postavu OSB ploča 625 x 2500 x 22 mm</t>
  </si>
  <si>
    <t>U cijenu uključiti sav potreban rad i materijal do pune gotovosti prohodne staze.</t>
  </si>
  <si>
    <t>Podžbukni ormarić za smještaj LED drivera.</t>
  </si>
  <si>
    <t xml:space="preserve"> - dobavu i postavu podžbuknog ormarića prema gornjem opisu i uputi proizvođača i tehničkom listu.</t>
  </si>
  <si>
    <t>Prije dobave obvezno je potrebno glavnom projektantu dostaviti uzorak ormarića na uvid i potvrdu.</t>
  </si>
  <si>
    <t xml:space="preserve"> - sav potreban spojni pribor, materijal i rad za postavu ormarića uključujući potrebnu potkonstrukciju te zidarsku obradu zida/pročelja nakon ugradnje.</t>
  </si>
  <si>
    <t xml:space="preserve">Dobava i postava aluminijskog podžbuknog ormarića dimenzija (š/v/d) 300 x 200 x 100 mm za ugradnju u AB nosivi zid / pročelje. U ormarić se smješta LED driver rasvjete. Vrata su zaokretna sa skrivenim okvirom i sigurnosnom bravom. Vratno krilo je izrađeno od aluminijskog lima s mogućnošću ugradnje gipskartonske ploče kako bi se ploha vrata mogla završno obraditi na isti način kao i zid/pročelje u koje se ugrađuje. Ugradnja u ravnini sa plohom zida/pročelja. Završna obrada i boja vidljivog dijela ormarića (vrata) prema odabiru glavnog projektanta. </t>
  </si>
  <si>
    <t xml:space="preserve">U cijenu uključen sav potreban materijal i rad, žljeb, kuke, pričvrsni materijal i ostalo. Boja lima po izboru projektanta. </t>
  </si>
  <si>
    <t>Obračun po m1 žlijeba.</t>
  </si>
  <si>
    <t>Žlijeb na loggia-ma.</t>
  </si>
  <si>
    <t>U cijenu uključen sav potreban materijal i rad, žljeb, kuke, pričvrsni materijal i ostalo. Boja lima po izboru projektanta.</t>
  </si>
  <si>
    <t>Sve izvesti prema detaljima projektanta. Konačne dimenzije prema izmjeri na gradilištu.</t>
  </si>
  <si>
    <t>Izvođač je dužan izraditi ogledni detalj svih stavki limarskih radova na temelju projektiranog detalja i mjera uzetih na licu mjesta i sve izvesti nakon pismenog odobrenja projektanta.</t>
  </si>
  <si>
    <t>Dilatacijske trake</t>
  </si>
  <si>
    <t>Dobava i ugradba gumenih traka za radne i dilatacione reške, širina trake š=24 cm. Traku postaviti simetrično na os reške i tako je učvrstiti da se prilikom betoniranja ne može pomaknuti.</t>
  </si>
  <si>
    <t>Obračun po m1 ugrađene trake.</t>
  </si>
  <si>
    <t>Ležeći žlijeb ugrađuju se u konstrukciju kosog krova i nije vidljiv. Konstrukcija žlijeba sastoji se od prednjeg i stražnjeg rubnog lima te pravokutnog žljeba, sve spojeno u konstruktivnu cijelinu. Na mjestima vertikalne odvodnje izvesti limenu odvodnu cijev pripremljenu za spoj s cijevi oborinske kanalizacije (uključiti u cijenu stavke).</t>
  </si>
  <si>
    <t>Krovni ležeći žlijeb (južna streha).</t>
  </si>
  <si>
    <t>Krovni ležeći žlijeb (sjeverna streha).</t>
  </si>
  <si>
    <t>Ležeći žlojeb ugrađuje se u konstrukciju loggia ispod drvenog poda i nije vidljiv. Konstrukcija žlijeba sastoji se od pravokutnog žljeba kojem je stražnja strana prema građevini horizontano produžena za cca 10 cm, te se na nju spaja hidroizolacijska traka. Na mjestima vertikalne odvodnje izvesti limenu odvodnu cijev pripremljenu za spoj s cijevi oborinske kanalizacije (uključiti u cijenu stavke).</t>
  </si>
  <si>
    <t>Dobava materijala, izrada i montaža ležećih pravokutnih žlijebova od od eloksiranog i plastificiranog aluminijskog lima debljine t=0.80 mm, r.š. 50 cm, poprečnog presjeka 100x100 mm. Sve zaštićeno od djelovanja korozije. Nagib žljeba prema otvoru vertikalnog odvoda (kanalizacija) cca 0.8%.</t>
  </si>
  <si>
    <t>U cijenu uključen sav potreban materijal i rad, spojni elementi, pričvrsni materijal i sve ostalo do pune gotovosti.</t>
  </si>
  <si>
    <t>Vanjski aluminijski lim kao špaleta prozora i vrata.</t>
  </si>
  <si>
    <t>Dobava materijala i izrada vanjskih špaleta prozora na istočnom i zapadnom pročelju te vrata na sjevernom pročelju od eloksiranog i plastificiranog aluminijskog lima, debljine t=2 mm, r.š. 33 cm.</t>
  </si>
  <si>
    <t>U cijenu uključen sav potreban materijal i rad, spojni elementi, pričvrsni materijal i sve ostalo do pune gotovosti. Obavezno je usklađvanje s izvođačem fasade.</t>
  </si>
  <si>
    <t>Na vratima uključiti i izvedbu aluminijskog praga a na prozorima klupčica (ista razvijena širina kao i špalete). Pragovi i klupčice su uključeni u iskazanu količinu.</t>
  </si>
  <si>
    <t>Vanjski aluminijski lim kao pokrov vijenca spojnog hodnika.</t>
  </si>
  <si>
    <t>Dobava materijala i izrada obloge (pokrova) vijenca spojnog hodnika od eloksiranog i plastificiranog aluminijskog lima, debljine t=2 mm, r.š. 50 cm.</t>
  </si>
  <si>
    <t>Aluminijski opšav krovnog prozora.</t>
  </si>
  <si>
    <t>Dobava materijala i izrada opšava krovnih prozora od eloksiranog i plastificiranog aluminijskog lima, debljine t=1 mm, r.š. 25 cm.</t>
  </si>
  <si>
    <t>Završna obrada: plastificiranje u boju po izboru projektanta, hrapava struktura (fine structure).</t>
  </si>
  <si>
    <t>U cijenu uključen sav potreban materijal i rad, spojni elementi, pričvrsni materijal i sve ostalo do pune gotovosti. Obavezno je usklađvanje s izvođačem završne obloge krova. Svi prodori i spojeni brtvneni vodonepropusno, trajno elastično.</t>
  </si>
  <si>
    <t>Vertikalni aluminijski opšav na loggia-ma.</t>
  </si>
  <si>
    <t>Dobava materijala i izrada vertikalnog opšava na spoju unutarnjeg brida pročelja i aluminijske stijene na krajnjim loggiama i vertikalnog opšava TI između aluminijskih stijena apartmana, od eloksiranog i plastificiranog aluminijskog lima, debljine t=2 mm, r.š. 25 cm.</t>
  </si>
  <si>
    <t>U cijenu uključen sav potreban materijal i rad, spojni elementi, pričvrsni materijal i sve ostalo do pune gotovosti. Obavezno je usklađvanje s izvođačem fasade i aluminijske stolarije.</t>
  </si>
  <si>
    <t>Aluminijska kutna letvica na loggia-ma.</t>
  </si>
  <si>
    <t>Dobava materijala i ugradnja aluminijske kutne letvice na spoju pregradnih panela loggia i aluminijskih stijena, od eloksiranog i plastificiranog aluminijskog lima, dimenzije letvice 50 x 50 x 2 mm.</t>
  </si>
  <si>
    <t>Dobava materijala, izrada i montaža ležećih pravokutnih žlijebova od od eloksiranog i plastificiranog aluminijskog lima debljine t=0.80 mm, r.š. 75 cm, poprečnog presjeka 250x150 mm. Sve zaštićeno od djelovanja korozije. Nagib žlijeba prema otvoru vertikalnog odvoda (kanalizacija) cca 0.8%. Žlijebovi su poduprti (leže na) kukama od plosnog željeza veličine 30/5 mm, razmak kuka cca 80 cm.</t>
  </si>
  <si>
    <t>Dobava materijala, izrada i montaža ležećih pravokutnih žlijebova od od eloksiranog i plastificiranog aluminijskog lima debljine t=0.80 mm, r.š. 66 cm, poprečnog presjeka 200x120 mm. Sve zaštićeno od djelovanja korozije. Nagib žlijeba prema otvoru vertikalnog odvoda (kanalizacija) cca 0.8%. Žlijebovi su poduprti (leže na) kukama od plosnog željeza veličine 30/5 mm, razmak kuka cca 80 cm.</t>
  </si>
  <si>
    <t>Uklanjanje AB platoa na terenu.</t>
  </si>
  <si>
    <t>Površina tapisona koji se uklanja: cca. 20,0 m2</t>
  </si>
  <si>
    <t>Uklanjanje AB stepenica na terenu.</t>
  </si>
  <si>
    <t>Dimenzije poteza stepenica: cca 1,1 x 42,0 m</t>
  </si>
  <si>
    <t>Gletanje betonskih površina gips vapnenim namazom za izravnanje zidova, stupova, greda i stropova sa svim predradnjama, debljina nanosa 2-20 mm.</t>
  </si>
  <si>
    <t>E-06-2/22-EL, E-06-2/22-VD</t>
  </si>
  <si>
    <t>Ovaj program je sastavni dio projekta i kao takav obvezuje investitora i izvođača da se pri izradi instalacija, pored ostalog pridržavaju i ovih uvjeta, jer isti sadrže mnoge elemente koji nisu   navedeni u tehničkom opisu i ostalom dijelu projekta, a važni su za izvođenje radova.
Kontrolu kvalitete tijekom građenja provodi nadzorni inženjer. Svi radovi se izvode prema projektu i trebaju biti usklađeni s ostalim radovima na građevini. Prije ugradnje treba kontrolirati instalacijske materijale i opremu, njihovu ispravnost i usklađenost s RH važećim normama.
Naročitu pažnju prilikom izvođenja treba posvetiti provođenju mjera zaštite na radu i zaštite od požara.</t>
  </si>
  <si>
    <t>Cjelokupnu električnu instalaciju treba izvesti prema priloženim nacrtima, troškovniku, ovim uvjetima i važećim propisima za izvođenje električnih instalacija.
Prije početka radova, izvođač je dužan detaljno se upoznati s projektom i sve eventualne primjedbe na vrijeme dostavi investitoru, odnosno nadzornom inženjeru.
Investitor je dužan da tijekom čitave izgradnje objekta osigura stručni nadzor nad izvođenjem radova. Izvođač je dužan prije početka radova provjeriti projekt za objekt, pa ukoliko nađe da su potrebne izvjesne izmjene zbog izmjena na samoj građevini o tome treba obavijestiti nadzornog inženjera i  od njega pribaviti potrebnu suglasnost.</t>
  </si>
  <si>
    <t xml:space="preserve"> Sve dodatne i više radnje izvođač je dužan (obavezan) dokazati odgovarajućom dokaznicom mjera stvarno izvedenog stanja. Sve krađe u tijeku izvođenja na gradilištu izvođač je dužan prijaviti glavnom izvođaču i investitoru na vrijeme. Sve dodatni radovi koje želi i zahtjeva investitor, a nisu sadržani u ovom troškovniku, moraju biti pismeno potvrđene od strane naručitelja tj. investitora valjanom potpisanom ponudom koju je izvođač dužan napraviti prije početak bilo kakvih radova.</t>
  </si>
  <si>
    <t>Ukoliko se tijekom gradnje pojavi opravdana potreba za izvjesna odstupanja ili manje izmjene projekta, izvođač je dužan za to prethodno pribaviti suglasnost nadzornog inženjera. Ovaj će po potrebi upoznati i projektanta s predloženim izmjenama i tražiti njegovu suglasnost.  Na osnovu projekta izvođač će obilježiti trase cjelokupne instalacije na samom objektu, pa će tek po pregledu i dobivanju suglasnosti od strane nadzorne službe početi s radovima.</t>
  </si>
  <si>
    <t>Tijekom izvođenja radova izvođač je dužan da sva nastala odstupanja trase od onih predviđenih projektom unese u projekt, a po završetku radova treba predati investitoru projekt stvarno izvedenog stanja. Za vrijeme izvođenja radova, izvođač je dužan voditi ispravan građevinski dnevnik, sa svim podacima koji ovakav dnevnik predviđa, a svi zahtjevi i dopisi kako od strane nadzornog inženjera, tako i od strane izvođača, moraju se unijeti u dnevnik.U tijeku izvođenja radova izvođač prilikom ispostavljana privremenih i okončanih financijskih situacija dužan je nadzornom inžinjeru predati građevinsku knjigu sa dokaznicama mjera i količina utrošenih materijala na pregled i potpis ,tek nakon toga može se napraviti važeća situacija.  Za ispravnost izvedenih radova izvođač garantira dvije (2) godine računajući od dana prijema objekta.  Sve kvarove i oštećenja koji bi se u tom periodu pojavili bilo zbog primjene loših materijala ili nesolidne izvedbe, izvođač je dužan otkloniti bez prava na naknadu. Puštanje instalacije u eksploataciju dozvoljeno je tek nakon obavljenog tehničkog pregleda.</t>
  </si>
  <si>
    <t>NUĐENJA</t>
  </si>
  <si>
    <t>Cijena za svaku točku specifikacije mora obuhvatiti dobavu, montažu, spajanje, po potrebi uzemljenje,  te dovođenje stavke u stanje potpune funkcionalnosti. U cijenu također ukalkulirati sav potreban materijal, spojni, montažni, pridržni, izradu šliceva u zidovima od betona i cigle, izradu potrebnih prodora, štemanje i sl.,gips, sitni spojni i montažni materijal, redovito čišćenje gradilišta od smeća nastalog izvođenjem, odvoz otpada na deponij i ostali potreban za funkcioniranje pojedine stavke. Radeći ponudu treba imati na umu najnovije važeće propise za pojedine vrste instalacija. Prije davanja ponude obavezno pročitati tehnički opis, proračune, prikaze zaštitnih mjera i nacrte. Prije predaje ili slanja potrebno je provjeriti sve excel formule. Za sve eventualne primjedbe u pogledu elektro troškovnika i izvođenja obratiti se prije davanja ponude projektantu.</t>
  </si>
  <si>
    <t>Tomislav Vreš, dipl. ing. arh., arhitektura
Antonio Maglov, dipl. Ing. građ., betonska konstrukcija
Stanislava Odrljin, mag. ing. arch., krajobrazno uređenje
Branko Rod, struč. spec. ing. aedif., vodovod i kanalizacija
Goran Tomek, dipl. ing. stroj., termotehničke instalacije i plin
Tomislav Fistrić, dipl. ing. el., elektroinstalacije
Lidija Pranjić, dipl. ing. stroj., vertikalni transport</t>
  </si>
  <si>
    <t xml:space="preserve">Najmanje 70% neopasnog građevinskog otpada i otpada od rušenja nastalog na gradilištu treba biti pripremljeno za </t>
  </si>
  <si>
    <t xml:space="preserve">ponovnu uporabu, recikliranje i korištenje drugog materijala, uključujući operacije zatrpavanja za otpad koji zamjenjuje </t>
  </si>
  <si>
    <t>druge materijale, u skladu s hijerarhijom otpada i EU Protokolom o gospodarenje građevinskim otpadom i rušenjem.</t>
  </si>
  <si>
    <t xml:space="preserve">Građevinski dijelovi i materijali korišteni u zgradi koji mogu doći u kontakt sa stanarima moraju emitirati manje od 0,06 mg </t>
  </si>
  <si>
    <t xml:space="preserve">formaldehida po m3 materijala ili komponente i manje od 0,001 mg kategorija 1A i 1B  kancerogeni hlapljivi organski </t>
  </si>
  <si>
    <t xml:space="preserve">spojevi po m3 materijala ili komponente, nakon ispitivanja u skladu s CEN / TS 16516 i ISO 16000-3 ili drugim </t>
  </si>
  <si>
    <t>usporedivim standardiziranim uvjetima ispitivanja i metodom određivanja.</t>
  </si>
  <si>
    <t xml:space="preserve">Građevinski dijelovi i  materijali koji se koriste  ne smiju sadržavati azbest niti tvari koje izazivaju veliku zabrinutost, </t>
  </si>
  <si>
    <t>kako je utvrđeno na temelju popisa tvari za koje je potrebno odobrenje iz Priloga XIV. Uredbi (EZ) br. 1907/2006.</t>
  </si>
  <si>
    <t>ELEKTRO RAZDJELNICI</t>
  </si>
  <si>
    <t>Razdjelnik +GRO1(M)</t>
  </si>
  <si>
    <r>
      <t xml:space="preserve">Dobava, montaža i spajanje glavnog razvodnog ormara oznake </t>
    </r>
    <r>
      <rPr>
        <b/>
        <sz val="10"/>
        <rFont val="Arial"/>
        <family val="2"/>
        <charset val="238"/>
      </rPr>
      <t>+GRO1(M)</t>
    </r>
    <r>
      <rPr>
        <sz val="10"/>
        <rFont val="Arial"/>
        <family val="2"/>
        <charset val="238"/>
      </rPr>
      <t xml:space="preserve">, min. dimenzija [Š(1000+600)xV(2000+100)xD(400)mm]. Ormar je slobodnostojeći, metalni, s punim metalnim vratima, sa stupnjem zaštite IP65.
Potrebno predvidjeti 10% rezervnog prostora u svrhu budućih nadogradnji.
Stavka uključuje sav potreban montažni materijal za potpunu funkcionalnost. </t>
    </r>
  </si>
  <si>
    <t>OPREMA:</t>
  </si>
  <si>
    <t>Tropolni kompaktni prekidač snage 250A, sa termomagnetskom zaštitnom jedinicom podesivim od 0.7-1xIn, prekidne moći 36kA kompletno sa daljinskim isklopnikom IO230</t>
  </si>
  <si>
    <t>Strujni mjerni transformator 250/5A</t>
  </si>
  <si>
    <t>Mikrosklopka za vrata ormara, 230V, 50Hz, 16A.</t>
  </si>
  <si>
    <t>Rasvjeta ormara sa utičnicom, 230V, 50Hz, 16A.</t>
  </si>
  <si>
    <t>Digitalni multimetar za ugradnju na vrata ormara, 230V, 50Hz sa ModBUS komunikacijom</t>
  </si>
  <si>
    <t>Tipkalo gljiva za isključenje u slučaju nužde, 1NO+1NC, 230VAC otpuštanje zakretom, sa zaštitom od slučajnog isklopa</t>
  </si>
  <si>
    <t xml:space="preserve">Natpis ''Isklop u nuždi'' </t>
  </si>
  <si>
    <t>Tropolni+N katodni odvodnik prenapona klase C, 275V, 50kA</t>
  </si>
  <si>
    <t>Rastalni osigurač Neozed D02 35A, 3P, kompletno sa podnožjem, prstenima, kapama i uloškom 3x35A.</t>
  </si>
  <si>
    <t>Rastalni osigurač Neozed D02 35A, 3P, kompletno sa podnožjem, prstenima, kapama i uloškom 3x16A.</t>
  </si>
  <si>
    <t>Kombinirana strujna zaštitna sklopka (KZS) LS-FI C/40/4p/0.03A</t>
  </si>
  <si>
    <t>Kombinirana strujna zaštitna sklopka (KZS) LS-FI C/16/2p/0.03A</t>
  </si>
  <si>
    <t>Tropolni minijaturni automatski prekidač 3C32A, 10kA</t>
  </si>
  <si>
    <t>Tropolni minijaturni automatski prekidač C20A, 10kA</t>
  </si>
  <si>
    <t>Tropolni minijaturni automatski prekidač C16A, 10kA</t>
  </si>
  <si>
    <t>Jednopolni minijaturni automatski prekidač C20A, 10kA</t>
  </si>
  <si>
    <t>Jednopolni minijaturni automatski prekidač C16A, 10kA</t>
  </si>
  <si>
    <t>Jednopolni minijaturni automatski prekidač C10A, 10kA</t>
  </si>
  <si>
    <t>Jednopolni minijaturni automatski prekidač C6A, 10kA</t>
  </si>
  <si>
    <t>Jednopolni minijaturni automatski prekidač B10A, 10kA</t>
  </si>
  <si>
    <t>Instalacijski sklopnik 1NO, 1NC, 20A, 23VAC, 50Hz.</t>
  </si>
  <si>
    <t xml:space="preserve">Stubišni automat za upravljanje rasvjetom, 1NO+1NC, 23VAC, 50Hz. </t>
  </si>
  <si>
    <t>Elektronički regulator za upravljanje radom uklopa/isklopa napajanja grijača linijskih rešetki, slivnika 3NO, 1NC, 23VAC, 50Hz. Kompletno sa senzorima vlage i temperature.</t>
  </si>
  <si>
    <t>Industrijski ispravljač 230VAC/24VDC, 10A, montaža na DIN šinu.</t>
  </si>
  <si>
    <t>Digitalni tjedni uklopni sat za upravljanje vanjskom rasvjetom, 1NO, 230VAC</t>
  </si>
  <si>
    <t>Luksomat, 1CO, 230VAC, od 2-15.000 Lux, sa sondom za vanjsku montažu</t>
  </si>
  <si>
    <t>Minijaturni relej 4NO,10A, 230VAC, 50Hz</t>
  </si>
  <si>
    <t>Podnožje minijaturnog releja 230VAC</t>
  </si>
  <si>
    <t>Grebenasta sklopka, 12A, R-0-A, 2P za ugradnju na vrata ormara</t>
  </si>
  <si>
    <t>Instalacijski sklopnik 1NO, 1NC, 25A, 23VAC, 50Hz.</t>
  </si>
  <si>
    <t>Džep za dokumentaciju A4</t>
  </si>
  <si>
    <t>Redne stezaljke - komplet prema el. shemi</t>
  </si>
  <si>
    <r>
      <t xml:space="preserve">Tropolna shema izvedenog stanja razdjelnika </t>
    </r>
    <r>
      <rPr>
        <b/>
        <sz val="10"/>
        <rFont val="Arial"/>
        <family val="2"/>
        <charset val="238"/>
      </rPr>
      <t xml:space="preserve">+GRO1(M), </t>
    </r>
    <r>
      <rPr>
        <sz val="10"/>
        <rFont val="Arial"/>
        <family val="2"/>
        <charset val="238"/>
      </rPr>
      <t xml:space="preserve"> napravljena u AutoCAD Electrical, Eplan ili sl.</t>
    </r>
  </si>
  <si>
    <t>Bakrene sabirnice, izolatori, vodiči, stopice, kanali i ostali pomoćni materijal</t>
  </si>
  <si>
    <t>Doprema, unošenje i povezivanje ormara s kabelima na objektu, sa ispitivanjem i izdavanjem atesta:</t>
  </si>
  <si>
    <t>Obračun po kompletu</t>
  </si>
  <si>
    <t>Razdjelnik +GRO1(A)</t>
  </si>
  <si>
    <r>
      <t xml:space="preserve">Dobava, montaža i spajanje glavnog razvodnog ormara oznake </t>
    </r>
    <r>
      <rPr>
        <b/>
        <sz val="10"/>
        <rFont val="Arial"/>
        <family val="2"/>
        <charset val="238"/>
      </rPr>
      <t>+GRO1(A)</t>
    </r>
    <r>
      <rPr>
        <sz val="10"/>
        <rFont val="Arial"/>
        <family val="2"/>
        <charset val="238"/>
      </rPr>
      <t xml:space="preserve">, min. dimenzija [Š(800)xV(2000+100)xD(400)mm]. Ormar je slobodnostojeći, metalni, s punim metalnim vratima, sa stupnjem zaštite IP65.
Potrebno predvidjeti 10% rezervnog prostora u svrhu budućih nadogradnji.
Stavka uključuje sav potreban montažni materijal za potpunu funkcionalnost. </t>
    </r>
  </si>
  <si>
    <t>Četveropolni kompaktni prekidač snage 80A, sa termomagnetskom zaštitnom jedinicom podesivim od 0.7-1xIn, prekidne moći 36kA kompletno sa daljinskim isklopnikom IO230</t>
  </si>
  <si>
    <t>Rastalni osigurač Neozed D02 35A, 3P, kompletno sa podnožjem, prstenima, kapama i uloškom 3x35A (TROMI).</t>
  </si>
  <si>
    <t>Rastalni osigurač Neozed D02 50A, 3P, kompletno sa podnožjem, prstenima, kapama i uloškom 3x50A.</t>
  </si>
  <si>
    <t>Tropolna NV00 rastavna pruga 160A, razmak 60mm</t>
  </si>
  <si>
    <t>Poklopac priključaka 60mm</t>
  </si>
  <si>
    <t>Rastalni umetak NV00, 63A, sa indikacijom prorade</t>
  </si>
  <si>
    <t>Rastalni umetak NV00, 50A, sa indikacijom prorade</t>
  </si>
  <si>
    <t>Rastalni umetak NV00, 20A, sa indikacijom prorade</t>
  </si>
  <si>
    <t>Tropolni minijaturni automatski prekidač C32A, 10kA</t>
  </si>
  <si>
    <r>
      <t xml:space="preserve">Tropolna shema izvedenog stanja razdjelnika </t>
    </r>
    <r>
      <rPr>
        <b/>
        <sz val="10"/>
        <rFont val="Arial"/>
        <family val="2"/>
        <charset val="238"/>
      </rPr>
      <t xml:space="preserve">+GRO1(A), </t>
    </r>
    <r>
      <rPr>
        <sz val="10"/>
        <rFont val="Arial"/>
        <family val="2"/>
        <charset val="238"/>
      </rPr>
      <t xml:space="preserve"> napravljena u AutoCAD Electrical, Eplan ili sl.</t>
    </r>
  </si>
  <si>
    <t>Razdjelnik -RSIG1</t>
  </si>
  <si>
    <r>
      <t xml:space="preserve">Dobava, montaža i spajanje razvodnog ormara oznake </t>
    </r>
    <r>
      <rPr>
        <b/>
        <sz val="10"/>
        <rFont val="Arial"/>
        <family val="2"/>
        <charset val="238"/>
      </rPr>
      <t>-RSIG1</t>
    </r>
    <r>
      <rPr>
        <sz val="10"/>
        <rFont val="Arial"/>
        <family val="2"/>
        <charset val="238"/>
      </rPr>
      <t xml:space="preserve">, dimenzija [Š(600)xV(800)xD(210)mm]. Ormar je zidni, metalni, s punim metalnim vratima, sa stupnjem zaštite IP65.
Potrebno predvidjeti 10% rezervnog prostora u svrhu budućih nadogradnji.
Stavka uključuje sav potreban montažni materijal za potpunu funkcionalnost. </t>
    </r>
  </si>
  <si>
    <t xml:space="preserve">Četveropolni kompaktni prekidač snage 40A, sa termomagnetskom zaštitnom jedinicom podesivim od 0.7-1xIn, prekidne moći 25kA </t>
  </si>
  <si>
    <t xml:space="preserve">Natpis ''Isklop u nuždi - isključuje samo odgovorna osoba u slučaju požara'' </t>
  </si>
  <si>
    <t>Kombinirana strujna zaštitna sklopka (KZS) LS-FI C/40/4p/0.3A</t>
  </si>
  <si>
    <r>
      <t xml:space="preserve">Tropolna shema izvedenog stanja razdjelnika </t>
    </r>
    <r>
      <rPr>
        <b/>
        <sz val="10"/>
        <rFont val="Arial"/>
        <family val="2"/>
        <charset val="238"/>
      </rPr>
      <t xml:space="preserve">-RSIG1, </t>
    </r>
    <r>
      <rPr>
        <sz val="10"/>
        <rFont val="Arial"/>
        <family val="2"/>
        <charset val="238"/>
      </rPr>
      <t xml:space="preserve"> napravljena u AutoCAD Electrical, Eplan ili sl.</t>
    </r>
  </si>
  <si>
    <t>Vodiči, stopice, kanali i ostali pomoćni materijal</t>
  </si>
  <si>
    <t>Priključak kabela agregata</t>
  </si>
  <si>
    <t>Dobava i montaža u NN elektro ormaru unutar agregatnice visokoučunskog osigurača za prihvat novog kabela agregata za napajanje smještaja:</t>
  </si>
  <si>
    <t>Tropolna NV00  rastavna sklopka 160A, montaža na ploču.</t>
  </si>
  <si>
    <t>Rastalni umetak NV00, 80A, sa indikacijom prorade</t>
  </si>
  <si>
    <r>
      <t>Tropolna shema izvedenog stanja razdjelnika</t>
    </r>
    <r>
      <rPr>
        <b/>
        <sz val="10"/>
        <rFont val="Arial"/>
        <family val="2"/>
        <charset val="238"/>
      </rPr>
      <t xml:space="preserve">, </t>
    </r>
    <r>
      <rPr>
        <sz val="10"/>
        <rFont val="Arial"/>
        <family val="2"/>
        <charset val="238"/>
      </rPr>
      <t xml:space="preserve"> napravljena u AutoCAD Electrical, Eplan ili sl.</t>
    </r>
  </si>
  <si>
    <t>Povezivanje ormara s kabelom na objektu, sa ispitivanjem i izdavanjem atesta:</t>
  </si>
  <si>
    <t>Termovizijsko snimanje elektro ormara nakon puštanja u rad sa izdavanjem zapisnika.</t>
  </si>
  <si>
    <t>ELEKTRO RAZDJELNICI UKUPNO:</t>
  </si>
  <si>
    <t>PK POLICE, INSTALACIJSKE CIJEVI I KABELI</t>
  </si>
  <si>
    <t>Trasiranje rova za polaganje vanjskih kabela. Obračun po metru obilježene trase.</t>
  </si>
  <si>
    <t>Iskop zemlje III kategorije za rov širine 50cm i dubine 90cm za polaganje vanjskih kabela. Iskop se predviđa 90% strojno i 10% ručno.</t>
  </si>
  <si>
    <t>Dobava pijeska i izrada podloge za polaganje kabela i cijevi u dnu rova, debljine 5cm.</t>
  </si>
  <si>
    <t>Dobava i polaganje plastičnih štitnika za kabele.</t>
  </si>
  <si>
    <t>Dobava i polaganje trake upozorenja "ELEKTROENERGETSKI KABEL".</t>
  </si>
  <si>
    <t>Dobava pijeska i zasipanje kabela i cijevi u rovu, debljine 5cm.</t>
  </si>
  <si>
    <r>
      <t>Odvoz preostalog materijala od iskopa nakon zatrpavanja rova na deponiju određenu od nadležne službe. U cijenu je uračunat utovar, istovar, grubo razastiranje, te čekanje radnika i kamiona. Obračun po m</t>
    </r>
    <r>
      <rPr>
        <vertAlign val="superscript"/>
        <sz val="10"/>
        <rFont val="Arial"/>
        <family val="2"/>
      </rPr>
      <t>3</t>
    </r>
    <r>
      <rPr>
        <sz val="10"/>
        <rFont val="Arial"/>
        <family val="2"/>
      </rPr>
      <t xml:space="preserve"> zemlje u rastresitom stanju.</t>
    </r>
  </si>
  <si>
    <r>
      <t>Dobava i postava cijevi Ø160mm za polaganje kabela, sve komplet s dobavom i uvlačenjem žice P 4mm</t>
    </r>
    <r>
      <rPr>
        <vertAlign val="superscript"/>
        <sz val="10"/>
        <rFont val="Arial"/>
        <family val="2"/>
        <charset val="238"/>
      </rPr>
      <t>2</t>
    </r>
    <r>
      <rPr>
        <sz val="10"/>
        <rFont val="Arial"/>
        <family val="2"/>
        <charset val="238"/>
      </rPr>
      <t xml:space="preserve"> za lakše uvlačenje kabela, te s potrebnim žljebljenjem, sve komplet.</t>
    </r>
  </si>
  <si>
    <t>Dobava i montaža perforirane kabelske police komplet sa konzolama, spojnicama i ostalim zavjesnim priborom:</t>
  </si>
  <si>
    <t>PK300</t>
  </si>
  <si>
    <t>PK200</t>
  </si>
  <si>
    <t>PK100</t>
  </si>
  <si>
    <t>Dobava i montaža pune kabelske police komplet sa konzolama, spojnicama i ostalim zavjesnim priborom:</t>
  </si>
  <si>
    <t>PK200/100</t>
  </si>
  <si>
    <t>PK100/100</t>
  </si>
  <si>
    <t>Dobava i montaža ljestvičaste kabelske police (za vertikale) komplet sa konzolama, spojnicama i ostalim zavjesnim priborom:</t>
  </si>
  <si>
    <t>LKP300/100</t>
  </si>
  <si>
    <t>LKP200/100</t>
  </si>
  <si>
    <t>Dobava, polaganje po Fe armaturi, odnosno žljebljenje zidova i postava p/žb plastične cijevi sljedećih tipova, komplet s potrebnim spojnim i montažnim materijalom i priborom kao što su kolčaci, pera za blokiranje, razvodne kutije, kutije za izvodna mjesta, sidra i sl:</t>
  </si>
  <si>
    <t>CSS 50</t>
  </si>
  <si>
    <t>CSS 32</t>
  </si>
  <si>
    <t>CSS 20</t>
  </si>
  <si>
    <t>CSS 16</t>
  </si>
  <si>
    <t>Dobava i montaža plastičnih PNT cijevi, kompletno sa montažnim priborom:</t>
  </si>
  <si>
    <t>- Ø20 mm</t>
  </si>
  <si>
    <t>- Ø25 mm</t>
  </si>
  <si>
    <t>Dobava, uvlačenje u plastične cijevi p/žb ili polaganje na PK i ljestvičaste police te obostrano spajanje kabela sljedećih tipova:</t>
  </si>
  <si>
    <r>
      <t>NAYY-O 4x240mm</t>
    </r>
    <r>
      <rPr>
        <sz val="10"/>
        <rFont val="Calibri"/>
        <family val="2"/>
        <charset val="238"/>
      </rPr>
      <t>²</t>
    </r>
  </si>
  <si>
    <r>
      <t>NAYY-O 1x240mm</t>
    </r>
    <r>
      <rPr>
        <sz val="10"/>
        <rFont val="Calibri"/>
        <family val="2"/>
        <charset val="238"/>
      </rPr>
      <t>²</t>
    </r>
  </si>
  <si>
    <r>
      <t>NHXMH-J 5x10mm</t>
    </r>
    <r>
      <rPr>
        <vertAlign val="superscript"/>
        <sz val="10"/>
        <rFont val="Arial"/>
        <family val="2"/>
      </rPr>
      <t>2</t>
    </r>
  </si>
  <si>
    <r>
      <t>NHXMH-J 5x6mm</t>
    </r>
    <r>
      <rPr>
        <vertAlign val="superscript"/>
        <sz val="10"/>
        <rFont val="Arial"/>
        <family val="2"/>
      </rPr>
      <t>2</t>
    </r>
  </si>
  <si>
    <r>
      <t>NHXMH-J 5x4mm</t>
    </r>
    <r>
      <rPr>
        <vertAlign val="superscript"/>
        <sz val="10"/>
        <rFont val="Arial"/>
        <family val="2"/>
      </rPr>
      <t>2</t>
    </r>
  </si>
  <si>
    <r>
      <t>NHXMH-J 5x2,5mm</t>
    </r>
    <r>
      <rPr>
        <vertAlign val="superscript"/>
        <sz val="10"/>
        <rFont val="Arial"/>
        <family val="2"/>
      </rPr>
      <t>2</t>
    </r>
  </si>
  <si>
    <r>
      <t>NHXMH-J 3x6mm</t>
    </r>
    <r>
      <rPr>
        <vertAlign val="superscript"/>
        <sz val="10"/>
        <rFont val="Arial"/>
        <family val="2"/>
      </rPr>
      <t>2</t>
    </r>
  </si>
  <si>
    <r>
      <t>NHXMH-J 3x4mm</t>
    </r>
    <r>
      <rPr>
        <vertAlign val="superscript"/>
        <sz val="10"/>
        <rFont val="Arial"/>
        <family val="2"/>
      </rPr>
      <t>2</t>
    </r>
  </si>
  <si>
    <r>
      <t>NHXMH-J 3x2,5mm</t>
    </r>
    <r>
      <rPr>
        <vertAlign val="superscript"/>
        <sz val="10"/>
        <rFont val="Arial"/>
        <family val="2"/>
      </rPr>
      <t>2</t>
    </r>
  </si>
  <si>
    <r>
      <t>NHXMH-J 3x1,5mm</t>
    </r>
    <r>
      <rPr>
        <vertAlign val="superscript"/>
        <sz val="10"/>
        <rFont val="Arial"/>
        <family val="2"/>
      </rPr>
      <t>2</t>
    </r>
  </si>
  <si>
    <r>
      <t>NYY-J 5x10mm</t>
    </r>
    <r>
      <rPr>
        <vertAlign val="superscript"/>
        <sz val="10"/>
        <rFont val="Arial"/>
        <family val="2"/>
      </rPr>
      <t>2</t>
    </r>
  </si>
  <si>
    <r>
      <t>NYY-J 3x2,5mm</t>
    </r>
    <r>
      <rPr>
        <vertAlign val="superscript"/>
        <sz val="10"/>
        <rFont val="Arial"/>
        <family val="2"/>
      </rPr>
      <t>2</t>
    </r>
  </si>
  <si>
    <r>
      <t>NYY-J 3x1,5mm</t>
    </r>
    <r>
      <rPr>
        <vertAlign val="superscript"/>
        <sz val="10"/>
        <rFont val="Arial"/>
        <family val="2"/>
      </rPr>
      <t>2</t>
    </r>
  </si>
  <si>
    <r>
      <t>NYY-J 5x2,5mm</t>
    </r>
    <r>
      <rPr>
        <vertAlign val="superscript"/>
        <sz val="10"/>
        <rFont val="Arial"/>
        <family val="2"/>
      </rPr>
      <t>2</t>
    </r>
  </si>
  <si>
    <r>
      <t>NYY-O 2x2,5mm</t>
    </r>
    <r>
      <rPr>
        <vertAlign val="superscript"/>
        <sz val="10"/>
        <rFont val="Arial"/>
        <family val="2"/>
      </rPr>
      <t>2</t>
    </r>
  </si>
  <si>
    <t>J-Y(St)Y 2x2x0,6mm</t>
  </si>
  <si>
    <t>LIYCY 4x1mm2</t>
  </si>
  <si>
    <t>LIYCY 3x0,75mm2</t>
  </si>
  <si>
    <t>JB-H(St)H 2x2x0,8mm2 E30</t>
  </si>
  <si>
    <t>Dobava, postava na E90 obujmice-nosače, kompletno sa obujmicama-nosačima na svakih 20cm u posebno odvojenoj kabelskoj trasi (cijeli sustav mora biti atestiran) te OBOSTRANO spajanje kabela sljedećih tipova:</t>
  </si>
  <si>
    <r>
      <t>NHXHX-J FE180/E90 3×1,5mm</t>
    </r>
    <r>
      <rPr>
        <vertAlign val="superscript"/>
        <sz val="10"/>
        <rFont val="Arial"/>
        <family val="2"/>
        <charset val="238"/>
      </rPr>
      <t>2</t>
    </r>
  </si>
  <si>
    <r>
      <t>NHXHX-J FE180/E90 3×2,5mm</t>
    </r>
    <r>
      <rPr>
        <vertAlign val="superscript"/>
        <sz val="10"/>
        <rFont val="Arial"/>
        <family val="2"/>
        <charset val="238"/>
      </rPr>
      <t>2</t>
    </r>
  </si>
  <si>
    <r>
      <t>NHXHX-J FE180/E90 5×10mm</t>
    </r>
    <r>
      <rPr>
        <vertAlign val="superscript"/>
        <sz val="10"/>
        <rFont val="Arial"/>
        <family val="2"/>
        <charset val="238"/>
      </rPr>
      <t>2</t>
    </r>
  </si>
  <si>
    <r>
      <t>NHXHX-J FE180/E90 5×35mm</t>
    </r>
    <r>
      <rPr>
        <vertAlign val="superscript"/>
        <sz val="10"/>
        <rFont val="Arial"/>
        <family val="2"/>
        <charset val="238"/>
      </rPr>
      <t>2</t>
    </r>
  </si>
  <si>
    <t>Dobava i montaža podžbukne razvodne kutije, plastične, 100x100mm, IP54.</t>
  </si>
  <si>
    <t>Dobava i montaža nadžbukne razvodne kutije, plastične:</t>
  </si>
  <si>
    <t>100x100mm, IP56</t>
  </si>
  <si>
    <t>60x60mm, IP56</t>
  </si>
  <si>
    <t>Dobava i montaža n/žb vatrootporne priključne kutije E90.</t>
  </si>
  <si>
    <t>Dobava i montaža kutije za fiksni spoj.</t>
  </si>
  <si>
    <t>Bušenje rupa i izrada otvora u armiranom betonu u svrhu prolaska kabela jake i slabe struje.</t>
  </si>
  <si>
    <t>rupe Ø75mm</t>
  </si>
  <si>
    <t>rupe Ø50mm</t>
  </si>
  <si>
    <t>Dobava i postava obujmica za cijevi u sanitarijama za izjednačenje potencijala, sve komplet sa spajanjem.</t>
  </si>
  <si>
    <t>Dobava i postava sustava za ulaz i brtvljenje kabela jake struje u suteren elektro sobe:</t>
  </si>
  <si>
    <t>HSI 150-1x4-K2/200</t>
  </si>
  <si>
    <t>HSI brtvene uvodnice za kabel NAYY-O 4x240mm2 + NAYY-J 1x240mm2</t>
  </si>
  <si>
    <t>HSI brtvene uvodnice za kabel NHXHX-J FE180/E90 5×35mm2</t>
  </si>
  <si>
    <t>Dobava i postava sustava za ulaz i brtvljenje kabela slabe struje u suteren elektro sobe:</t>
  </si>
  <si>
    <t>HSI brtvene uvodnice za cijev fi 110mm</t>
  </si>
  <si>
    <t>HSI brtvene uvodnice za cijev fi 50mm</t>
  </si>
  <si>
    <t>Dobava i montaža klema s polugom 5x 0,2-4,0mm.</t>
  </si>
  <si>
    <t>Dobava i montaža razvodne kutije, plastične, za smještaj vanjskih drivera rasvjete, IP56.</t>
  </si>
  <si>
    <t>27.</t>
  </si>
  <si>
    <t>Dobava i montaža razvodne kutije, plastične, 100x100mm, IP54 za vanjsku rasvjetu kompletno sa zaljevanjem dvokomponentne smole.</t>
  </si>
  <si>
    <t>28.</t>
  </si>
  <si>
    <t>Dobava, montaža i spajanje gradilišnih ormara za potrebe napajanja radnih strojeva i uređaja kompletno sa polaganjem i spajanjem napojnih kabela za gradilišne ormare.</t>
  </si>
  <si>
    <t xml:space="preserve">kom </t>
  </si>
  <si>
    <t>29.</t>
  </si>
  <si>
    <t>Dobava, montaža i spajanje privremene rasvjete gradilišta za normalno odvijanje radova u uvjetima smanjene vidljivosti kompletno sa konzolama za montažu rasvjete te sa polaganjem i spajanjem napojnih kabela za gradilišne rasvjetu.</t>
  </si>
  <si>
    <t>PK POLICE, INSTALACIJSKE CIJEVI I KABELI UKUPNO:</t>
  </si>
  <si>
    <t>RASVJETA</t>
  </si>
  <si>
    <t>OPĆA RASVJETA</t>
  </si>
  <si>
    <t>Dobava, montaža i spajanje kompletne stropne ugradne svjetiljke S1 koja se sastoji od:</t>
  </si>
  <si>
    <t>- kućište svjetiljke od aluminija, lakirano u crnu boju
- dimenzije svjetiljke fi44x41mm
- ugradbena dubina 41mm
- izvor svjetlosti je integrirani LED snage max 4.5W
- boja svjetlosti temperature 2700K
- izlazni svjetlosni tok min 450lm
- indeks uzvrata boje veći od 90
- kut svjetla 20°
- napajanje dolazi uz rasvjetno tijelo
- stupanj zaštite od čestica i vlage IP20
- predviđeni životni vijek svjetiljke 50.000h
- jamstvo 5 godina
- oznaka u nacrtu S1</t>
  </si>
  <si>
    <t>Dobava, montaža i spajanje kompletne zidne ugradne svjetiljke S2 koja se sastoji od:</t>
  </si>
  <si>
    <t>- opalni difuzor
- aluminijski profil
- dimenzije svjetiljke 1250x15.2x6mm
- direktna simetrična distribucija svjetlosti
- izvor svjetlosti je LED traka snage max 4.8W/m
- boja svjetlosti temperature 2700K
- izlazni svjetlosni tok min 450lm/m
- 24V ON/OFF napajanje u IP67/65 ne dolazi uz rasvjetno tijelo
- svjetiljka u kompletu sa montažnim setom
- stupanj zaštite od čestica i vlage IP20
- oznaka u nacrtu S2</t>
  </si>
  <si>
    <t>Dobava, montaža i spajanje napajanja za svetiljku D1 koja se sastoji od:</t>
  </si>
  <si>
    <t>nadgradni LED driver
- 150W 
- 230V/24VDC 
- ON/OFF 
- IP67/65
- oznaka u nacrtu D1</t>
  </si>
  <si>
    <t>Dobava, montaža i spajanje kompletne stropne ugradne svjetiljke S3 koja se sastoji od:</t>
  </si>
  <si>
    <t>- opalni difuzor
- aluminijski profil
- dimenzije svjetiljke 6000x30x19mm
- direktna simetrična distribucija svjetlosti
- izvor svjetlosti je LED traka snage max 10W/m
- boja svjetlosti temperature 2700K
- izlazni svjetlosni tok min 1029lm/m
- 24V ON/OFF napajanje u IP67/65 ne dolazi uz rasvjetno tijelo
- svjetiljka u kompletu sa montažnim setom
- stupanj zaštite od čestica i vlage IP20
- oznaka u nacrtu S3</t>
  </si>
  <si>
    <t>Dobava, montaža i spajanje kompletne stropne trimless ugradne svjetiljke S3  koja se sastoji od:</t>
  </si>
  <si>
    <t>5.1.</t>
  </si>
  <si>
    <t>- opalni difuzor
- aluminijski profil
- dimenzije svjetiljke 19.2x8mm
- direktna simetrična distribucija svjetlosti
- izvor svjetlosti je LED traka snage max 9.6W/m
- boja svjetlosti temperature 2700K
- izlazni svjetlosni tok min 900lm/m
- 24V ON/OFF napajanje u IP67/65 ne dolazi uz rasvjetno tijelo
- svjetiljka u kompletu sa montažnim setom
- stupanj zaštite od čestica i vlage IP65
- oznaka u nacrtu S3</t>
  </si>
  <si>
    <t>Dobava, montaža i spajanje kompletne zidne trimless ugradne svjetiljke S4 koja se sastoji od:</t>
  </si>
  <si>
    <t>6.1.</t>
  </si>
  <si>
    <t>- opalni difuzor
- aluminijski profil
- dimenzije svjetiljke 1250x19.2x8mm
- direktna simetrična distribucija svjetlosti
- izvor svjetlosti je LED traka snage max 9.6W/m
- boja svjetlosti temperature 2700K
- izlazni svjetlosni tok min 900lm/m
- 24V ON/OFF napajanje u IP67/65 ne dolazi uz rasvjetno tijelo
- svjetiljka u kompletu sa montažnim setom
- stupanj zaštite od čestica i vlage IP65
- oznaka u nacrtu S4</t>
  </si>
  <si>
    <t>Dobava, montaža i spajanje kompletne stropne nadgradne svjetiljke S5.1 koja se sastoji od:</t>
  </si>
  <si>
    <t>7.1.</t>
  </si>
  <si>
    <t>- kućište svjetiljke od aluminija, lakirano u bijelu boju
- dimenzije svjetiljke fi80x210mm
- težina svjetiljke 750g
- izvor svjetlosti je integrirani LED snage max 7W
- boja svjetlosti temperature 2700K
- izlazni svjetlosni tok min 910lm
- efikasnost svjetiljke min 130lm/W
- indeks uzvrata boje veći od 90
- efikasnost scjetiljke 89%
- kut svjetla 47°
- napajanje dolazi uz rasvjetno tijelo
- napon  220V/240V
- stupanj zaštite od čestica i vlage IP20
- predviđeni životni vijek svjetiljke 60.000h
- jamstvo 5 godina
- oznaka u nacrtu S5.1</t>
  </si>
  <si>
    <t>Dobava, montaža i spajanje kompletne stropne nadgradne svjetiljke S5.2 koja se sastoji od:</t>
  </si>
  <si>
    <t>8.1.</t>
  </si>
  <si>
    <t>- kućište svjetiljke od aluminija, lakirano u bijelu boju
- dimenzije svjetiljke fi80x270mm
- težina svjetiljke 850g
- izvor svjetlosti je integrirani LED snage max 7W
- boja svjetlosti temperature 2700K
- izlazni svjetlosni tok min 910lm
- efikasnost svjetiljke min 130lm/W
- indeks uzvrata boje veći od 90
- efikasnost scjetiljke 89%
- kut svjetla 47°
- napajanje dolazi uz rasvjetno tijelo
- napon  220V/240V
- stupanj zaštite od čestica i vlage IP20
- predviđeni životni vijek svjetiljke 60.000h
- jamstvo 5 godina
- oznaka u nacrtu S5.2</t>
  </si>
  <si>
    <t>Dobava, montaža i spajanje kompletne stropne nadgradne svjetiljke S5.3 koja se sastoji od:</t>
  </si>
  <si>
    <t>9.1.</t>
  </si>
  <si>
    <t>- kućište svjetiljke od aluminija, lakirano u bijelu boju
- dimenzije svjetiljke fi80x350mm
- težina svjetiljke 1050g
- izvor svjetlosti je integrirani LED snage max 7W
- boja svjetlosti temperature 2700K
- izlazni svjetlosni tok min 910lm
- efikasnost svjetiljke min 130lm/W
- indeks uzvrata boje veći od 90
- efikasnost scjetiljke 89%
- kut svjetla 47°
- napajanje dolazi uz rasvjetno tijelo
- napon  220V/240V
- stupanj zaštite od čestica i vlage IP20
- predviđeni životni vijek svjetiljke 60.000h
- jamstvo 5 godina
- oznaka u nacrtu S5.3</t>
  </si>
  <si>
    <t>Dobava, montaža i spajanje kompletne zidne nadgradne svjetiljke S6 koja se sastoji od:</t>
  </si>
  <si>
    <t>10.1.</t>
  </si>
  <si>
    <t>- opalni difuzor
- aluminijski profil
- dimenzije svjetiljke 21x24mm
- direktna simetrična distribucija svjetlosti
- izvor svjetlosti je LED traka snage max 5W/m
- boja svjetlosti temperature 2700K
- izlazni svjetlosni tok min 515lm/m
- 24V napajanje dolazi uz rasvjetno tijelo
- svjetiljka u kompletu sa napajanjem i montažnim setom
- stupanj zaštite od čestica i vlage IP20
- oznaka u nacrtu S6</t>
  </si>
  <si>
    <t>Dobava, montaža i spajanje napajanja za svetiljku D2 koja se sastoji od:</t>
  </si>
  <si>
    <t>11.1.</t>
  </si>
  <si>
    <t>nadgradni LED driver
- 24W 
- 220-240V/24VDC 
- ON/OFF 
- IP20
- oznaka u nacrtu D2</t>
  </si>
  <si>
    <t>Dobava, montaža i spajanje kompletne nadgradne zidne svjetiljke L1 koja se sastoji od:</t>
  </si>
  <si>
    <t>12.1.</t>
  </si>
  <si>
    <t>- opalni difuzor
- aluminijski profil
- dimenzije svjetiljke 16,2x12mm
- direktna simetrična distribucija svjetlosti
- izvor svjetlosti je LED traka snage max 9.6W/m
- boja svjetlosti temperature 2700K
- izlazni svjetlosni tok min 900lm/m
- 24V DALI napajanje u IP67/65 ne dolazi uz rasvjetno tijelo
- svjetiljka u kompletu sa montažnim setom
- stupanj zaštite od čestica i vlage IP65
- oznaka u nacrtu L1</t>
  </si>
  <si>
    <t>- opalni difuzor
- aluminijski profil
- dimenzije svjetiljke 2500x16,2x12mm
- direktna simetrična distribucija svjetlosti
- izvor svjetlosti je LED traka snage max 9.6W/m
- boja svjetlosti temperature 2700K
- izlazni svjetlosni tok min 900lm/m
- 24V DALI napajanje u IP67/65 ne dolazi uz rasvjetno tijelo
- svjetiljka u kompletu sa montažnim setom
- stupanj zaštite od čestica i vlage IP65
- oznaka u nacrtu L1</t>
  </si>
  <si>
    <t>Dobava, montaža i spajanje napajanja za svetiljku D3 koja se sastoji od:</t>
  </si>
  <si>
    <t>13.1.</t>
  </si>
  <si>
    <t>nadgradni LED driver
- 150W 
- 230V/24VDC 
- DALI
- IP67/65
- oznaka u nacrtu D3</t>
  </si>
  <si>
    <t>Dobava, montaža i spajanje kompletne stropne nadgradne svjetiljke S7 koja se sastoji od:</t>
  </si>
  <si>
    <t>14.1.</t>
  </si>
  <si>
    <t>- optički uređaj PMMA leća
- tijelo lijevani aluminij i termoplastični materijal, lakirano u bijelu boju
- dimenzije svjetiljke fi53x121mm
- težina svjetiljke 0.5kg
- izvor svjetlosti je integrirani LED snage max 6W
- boja svjetlosti temperature 3000K
- izlazni svjetlosni tok min 730lm
- indeks uzvrata boje veći od 85
- kut svjetla 38°
- napajanje ne dolazi uz rasvjetno tijelo
- napon  220V/240V
- stupanj zaštite od čestica i vlage IP66
- stupanj zaštite na mehanički udar IK10
- oznaka u nacrtu S7</t>
  </si>
  <si>
    <t>Dobava, montaža i spajanje kompletne stropne nadgradne svjetiljke S8 koja se sastoji od:</t>
  </si>
  <si>
    <t>15.1.</t>
  </si>
  <si>
    <t>- optički uređaj PMMA leća
- tijelo lijevani aluminij i termoplastični materijal, lakirano u crnu boju
- dimenzije svjetiljke fi53x121mm
- težina svjetiljke 0.5kg
- izvor svjetlosti je integrirani LED snage max 8.7W
- boja svjetlosti temperature 2700K
- izlazni svjetlosni tok min 967lm
- indeks uzvrata boje veći od 85
- kut svjetla 38°
- napon 24VDC/48VDC
- svjetiljka je PWM dimabilna
- napajanje ne dolazi uz rasvjetno tijelo
- stupanj zaštite od čestica i vlage IP66
- stupanj zaštite na mehanički udar IK10
- oznaka u nacrtu S8</t>
  </si>
  <si>
    <t>Dobava, montaža i spajanje kompletne stropne ovjesne svjetiljke S9 koja se sastoji od:</t>
  </si>
  <si>
    <t>16.1.</t>
  </si>
  <si>
    <t>16.2.</t>
  </si>
  <si>
    <t>žarulja E27</t>
  </si>
  <si>
    <t>Dobava, montaža i spajanje kompletne stropne ovjesne svjetiljke S10 koja se sastoji od:</t>
  </si>
  <si>
    <t>17.1.</t>
  </si>
  <si>
    <t>17.2.</t>
  </si>
  <si>
    <t>Dobava, montaža i spajanje stolne samostojeće svjetiljke S12 koja se sastoji od:</t>
  </si>
  <si>
    <t>18.1.</t>
  </si>
  <si>
    <t>- tijelo lijevani aluminij, lakirano u bijelu boju
- dimenzije svjetiljke fi57, H=509mm
- težina svjetiljke 1.71kg
- izvor svjetlosti je integrirani LED žarulja GU10 snage max 8W
- boja svjetlosti temperature 2700K
- indeks uzvrata boje veći od 80
- napajanje ne dolazi uz rasvjetno tijelo
- stupanj zaštite od čestica i vlage IP20
- stupanj zaštite na mehanički udar IK06
- oznaka u nacrtu S12</t>
  </si>
  <si>
    <t>18.2.</t>
  </si>
  <si>
    <t>žarulja GU10</t>
  </si>
  <si>
    <t>Dobava, montaža i spajanje stolne samostojeće svjetiljke S12.1 koja se sastoji od:</t>
  </si>
  <si>
    <t>19.1.</t>
  </si>
  <si>
    <t>- tijelo lijevani aluminij, lakirano u crnu boju
- dimenzije svjetiljke fi57, H=509mm
- težina svjetiljke 1.71kg
- izvor svjetlosti je integrirani LED žarulja GU10 snage max 8W
- boja svjetlosti temperature 2700K
- indeks uzvrata boje veći od 80
- napajanje ne dolazi uz rasvjetno tijelo
- stupanj zaštite od čestica i vlage IP20
- stupanj zaštite na mehanički udar IK06
- oznaka u nacrtu S12.1</t>
  </si>
  <si>
    <t>19.2.</t>
  </si>
  <si>
    <t>Dobava, montaža i spajanje podne samostojeće svjetiljke S13 koja se sastoji od:</t>
  </si>
  <si>
    <t>20.1.</t>
  </si>
  <si>
    <t>- tijelo lijevani aluminij, lakirano u bijelu boju
- dimenzije svjetiljke fi57, H=1610mm
- težina svjetiljke 4.61kg
- izvor svjetlosti je integrirani LED žarulja GU10 snage max 2x8W
- boja svjetlosti temperature 2700K
- indeks uzvrata boje veći od 80
- napajanje ne dolazi uz rasvjetno tijelo
- stupanj zaštite od čestica i vlage IP20
- stupanj zaštite na mehanički udar IK06
- oznaka u nacrtu S13</t>
  </si>
  <si>
    <t>20.2.</t>
  </si>
  <si>
    <t>Dobava, montaža i spajanje podne samostojeće svjetiljke S13.1 koja se sastoji od:</t>
  </si>
  <si>
    <t>21.1.</t>
  </si>
  <si>
    <t>- tijelo lijevani aluminij, lakirano u crnu boju
- dimenzije svjetiljke fi57, H=1610mm
- težina svjetiljke 4.61kg
- izvor svjetlosti je integrirani LED žarulja GU10 snage max 2x8W
- boja svjetlosti temperature 2700K
- indeks uzvrata boje veći od 80
- napajanje ne dolazi uz rasvjetno tijelo
- stupanj zaštite od čestica i vlage IP20
- stupanj zaštite na mehanički udar IK06
- oznaka u nacrtu S13.1</t>
  </si>
  <si>
    <t>21.2.</t>
  </si>
  <si>
    <t>Dobava, montaža i spajanje zidne nadgradne svjetiljke S14 koja se sastoji od:</t>
  </si>
  <si>
    <t>22.1.</t>
  </si>
  <si>
    <t>- tijelo lijevani aluminij, lakirano u bijelu boju
- dimenzije svjetiljke fi57, H=90mm
- težina svjetiljke 0.3kg
- izvor svjetlosti je integrirani LED žarulja GU10 snage max 8W
- boja svjetlosti temperature 2700K
- indeks uzvrata boje veći od 80
- napajanje ne dolazi uz rasvjetno tijelo
- stupanj zaštite od čestica i vlage IP20
- stupanj zaštite na mehanički udar IK06
- oznaka u nacrtu S14</t>
  </si>
  <si>
    <t>22.2.</t>
  </si>
  <si>
    <t>Dobava, montaža i spajanje zidne nadgradne svjetiljke S14.1 koja se sastoji od:</t>
  </si>
  <si>
    <t>23.1.</t>
  </si>
  <si>
    <t>- tijelo lijevani aluminij, lakirano u crnu boju
- dimenzije svjetiljke fi57, H=1610mm
- težina svjetiljke 4.61kg
- izvor svjetlosti je integrirani LED žarulja GU10 snage max 8W
- boja svjetlosti temperature 2700K
- indeks uzvrata boje veći od 80
- napajanje ne dolazi uz rasvjetno tijelo
- stupanj zaštite od čestica i vlage IP20
- stupanj zaštite na mehanički udar IK06
- oznaka u nacrtu S14.1</t>
  </si>
  <si>
    <t>23.2.</t>
  </si>
  <si>
    <t>Dobava, montaža i spajanje zidne nadgradne svjetiljke S15 koja se sastoji od:</t>
  </si>
  <si>
    <t>24.1.</t>
  </si>
  <si>
    <t>- opalni difuzor
'- kućište svjetiljke od plastike, lakirano u bijelu boju
- dimenzije svjetiljke 1272x95x111mm
- težina svjetiljke 2.5g
- izvor svjetlosti je integrirani LED snage max 30W
- boja svjetlosti temperature 3000K
- izlazni svjetlosni tok min 4580lm
- efikasnost svjetiljke min 168m/W
- indeks uzvrata boje veći od 84
- raspon radne temperature-25 ... 40 °C
- napajanje dolazi uz rasvjetno tijelo
- napon  220V/240V
- stupanj zaštite od čestica i vlage IP66
- stupanj zaštite na mehanički udar IK10
- predviđeni životni vijek svjetiljke 72.000h
- jamstvo 5 godina
- oznaka u nacrtu S15</t>
  </si>
  <si>
    <t>24.2.</t>
  </si>
  <si>
    <t>Dobava, montaža i spajanje kompletne stropne ugradne svjetiljke S16 koja se sastoji od:</t>
  </si>
  <si>
    <t>25.1.</t>
  </si>
  <si>
    <t>- kućište svjetiljke od aluminija, lakirano u crnu boju
- dimenzije svjetiljke fi65x48mm
- ugradbena dubina 48mm
- izvor svjetlosti je integrirani LED snage max 8.5W
- boja svjetlosti temperature 2700K
- izlazni svjetlosni tok min 980lm
- indeks uzvrata boje veći od 90
- kut svjetla 38°
- napajanje dolazi uz rasvjetno tijelo
- stupanj zaštite od čestica i vlage IP20
- predviđeni životni vijek svjetiljke 50.000h
- jamstvo 5 godina
- oznaka u nacrtu S16</t>
  </si>
  <si>
    <t>VANJSKA RASVJETA</t>
  </si>
  <si>
    <t>Dobava, montaža i spajanje kompletne podne nasadne svjetiljke V1 koja se sastoji od:</t>
  </si>
  <si>
    <t>- staklo kaljeno i sitotiskom
- tijelo izrađeno od EN-6026 anodiziranog aluminija, crne boje
- dimenzije svjetiljke fi50x72mm
- izvor svjetlosti je integrirani LED snage max 6W
- boja svjetlosti temperature 2700K
- izlazni svjetlosni tok min 568lm
- indeks uzvrata boje veći od 80
- kut svjetla 65°
- napajanje dolazi uz rasvjetno tijelo
- stupanj zaštite od čestica i vlage IP66
- stupanj zaštite na mehanički udar IK07
- oznaka u nacrtu V1</t>
  </si>
  <si>
    <t>- nosač za svetiljku izrađen od ekstrudiranog aluminija
- dimenzije H=300/500mm
- otporan na oksidaciju zahvaljujući pasivizaciji</t>
  </si>
  <si>
    <t>napajanje 
- 20W 
- 230V/24VDC 
- DALI 
- IP20</t>
  </si>
  <si>
    <t>SIGURNOSNA RASVJETA</t>
  </si>
  <si>
    <t>Dobava, ugradnja i spajanje sigurnosnog rasvjetnog tijela za označavanje smjera kretanja, sve prema HRN EN 1838, HRN EN 50172, HRN EN 60598-2-22, HRN EN 61347-2-7, HRN ISO 3864-1, oznake P1d:</t>
  </si>
  <si>
    <t>- tehnologija izvora svjetlosti: LED</t>
  </si>
  <si>
    <t>- autonomija: min. 3 sata</t>
  </si>
  <si>
    <t>- način rada: trajni spoj</t>
  </si>
  <si>
    <t>- maksimalna snaga: max. 1W</t>
  </si>
  <si>
    <t>- stupanj električne zaštite: min. II</t>
  </si>
  <si>
    <t>- stupanj IP zaštite: min. IP40</t>
  </si>
  <si>
    <t>- način ugradnje: stropna/zidna nadgradna</t>
  </si>
  <si>
    <t>- maksimalna dimenzija: 299 x 206 x 43 mm (ŠxVxD)</t>
  </si>
  <si>
    <t>- udaljenost prepoznavanja piktograma: min. 25m</t>
  </si>
  <si>
    <t>- kućište od polikarbonata</t>
  </si>
  <si>
    <t>- boja: bijela</t>
  </si>
  <si>
    <t>- baterija: Ni-Cd 3,6V</t>
  </si>
  <si>
    <t>- otpornost na udar: min. IK08</t>
  </si>
  <si>
    <t>- garancijski period: 2 godine</t>
  </si>
  <si>
    <t>Ukupno:</t>
  </si>
  <si>
    <t>Dobava, montaža i spajanje pribora za rasvjetno tijelo oznake P1d, sa sljedećim karakteristikama:</t>
  </si>
  <si>
    <t>- piktogramska naljepnica dolje min. E=25m</t>
  </si>
  <si>
    <t>ili jednakovrijedno</t>
  </si>
  <si>
    <t>Dobava, ugradnja i spajanje sigurnosnog rasvjetnog tijela za označavanje smjera kretanja, sve prema HRN EN 1838, HRN EN 50172, HRN EN 60598-2-22, HRN EN 61347-2-7, HRN ISO 3864-1, oznake P1e:</t>
  </si>
  <si>
    <t>- način ugradnje: stropna ugradna</t>
  </si>
  <si>
    <t>- maksimalna dimenzija: 328 x 206 x 62 mm (ŠxVxD)</t>
  </si>
  <si>
    <t>Dobava, montaža i spajanje pribora za rasvjetno tijelo oznake P1e, sa sljedećim karakteristikama:</t>
  </si>
  <si>
    <t>Dobava, ugradnja i spajanje sigurnosnog rasvjetnog tijela za označavanje smjera kretanja, sve prema HRN EN 1838, HRN EN 50172, HRN EN 60598-2-22, HRN EN 61347-2-7, HRN ISO 3864-1, oznake P1f:</t>
  </si>
  <si>
    <t>- stupanj IP zaštite: min. IP65</t>
  </si>
  <si>
    <t>- način ugradnje: zidna nadgradna</t>
  </si>
  <si>
    <t>- maksimalne dimenzije: 276x143x44mm (ŠxVxD)</t>
  </si>
  <si>
    <t>Dobava, montaža i spajanje pribora za rasvjetno tijelo oznake P1f, sa sljedećim karakteristikama:</t>
  </si>
  <si>
    <t>Dobava, ugradnja i spajanje sigurnosnog rasvjetnog tijela za označavanje smjera kretanja, sve prema HRN EN 1838, HRN EN 50172, HRN EN 60598-2-22, HRN EN 61347-2-7, HRN ISO 3864-1, oznake P31b:</t>
  </si>
  <si>
    <t>Dobava, montaža i spajanje pribora za rasvjetno tijelo oznake P31b, sa sljedećim karakteristikama:</t>
  </si>
  <si>
    <t>- piktogramska naljepnica lijevo min. E=25m</t>
  </si>
  <si>
    <t>- piktogramska naljepnica desno min. E=25m</t>
  </si>
  <si>
    <t>Dobava, ugradnja i spajanje sigurnosnog rasvjetnog tijela za označavanje smjera kretanja, sve prema HRN EN 1838, HRN EN 50172, HRN EN 60598-2-22, HRN EN 61347-2-7, HRN ISO 3864-1, oznake P31c:</t>
  </si>
  <si>
    <t>- način ugradnje: stropna nadgradna na ovjesu</t>
  </si>
  <si>
    <t>Dobava, montaža i spajanje pribora za rasvjetno tijelo oznake P31c, sa sljedećim karakteristikama:</t>
  </si>
  <si>
    <t>- pribor za ovjesnu montažu</t>
  </si>
  <si>
    <t>Dobava, ugradnja i spajanje sigurnosnog rasvjetnog tijela za osvjetljenje evakuacijskih ili protupaničnih površina, sve prema HRN EN 1838, HRN EN 60598-1, HRN EN 60598-2-22, oznake P6c:</t>
  </si>
  <si>
    <t>- način rada: pripravni spoj</t>
  </si>
  <si>
    <t>- maksimalna snaga: max. 2W</t>
  </si>
  <si>
    <t>- jakost svjetlosnog toka: min. 285lm</t>
  </si>
  <si>
    <t>- način ugradnje: stropna nadgradna</t>
  </si>
  <si>
    <t>- radna temperatura: od 0 do +40°C</t>
  </si>
  <si>
    <t>Dobava, ugradnja i spajanje sigurnosnog rasvjetnog tijela za osvjetljenje evakuacijskih i protupaničnih zona, sve prema HRN EN 1838, HRN EN 50172, HRN EN 60598-2-22, HRN EN 61347-2-7, HRN ISO 3864-1, oznake P6a:</t>
  </si>
  <si>
    <t>- maksimalna snaga: max. 3x1W</t>
  </si>
  <si>
    <t>- jakost svjetlosnog toka: min. 390lm</t>
  </si>
  <si>
    <t>- stupanj IP zaštite: min. IP66</t>
  </si>
  <si>
    <t>- maksimalne dimenzije: 222x227x77mm (ŠxVxD)</t>
  </si>
  <si>
    <t>- kućište od nehrđajućeg čelika</t>
  </si>
  <si>
    <t>- otpornost na udar: min. IK10</t>
  </si>
  <si>
    <t>- optika: simetrična</t>
  </si>
  <si>
    <t>Dobava, montaža i spajanje pribora za rasvjetno tijelo oznake P6d, sa sljedećim karakteristikama:</t>
  </si>
  <si>
    <t>- grijač elektronike</t>
  </si>
  <si>
    <t>Dobava, ugradnja i spajanje sigurnosnog rasvjetnog tijela za osvjetljenje evakuacijskih i protupaničnih zona, sve prema HRN EN 1838, HRN EN 50172, HRN EN 60598-2-22, HRN EN 61347-2-7, HRN ISO 3864-1, oznake P12a:</t>
  </si>
  <si>
    <t>- jakost svjetlosnog toka: min. 310lm</t>
  </si>
  <si>
    <t>- stupanj IP zaštite: min. IP20</t>
  </si>
  <si>
    <t>- maksimalne dimenzije: Ø65mm</t>
  </si>
  <si>
    <t>- baterija: LiFePO4 3,2V</t>
  </si>
  <si>
    <t>- otpornost na udar: min. IK07</t>
  </si>
  <si>
    <t>Dobava, ugradnja i spajanje sigurnosnog rasvjetnog tijela za osvjetljenje evakuacijskih i protupaničnih zona, sve prema HRN EN 1838, HRN EN 50172, HRN EN 60598-2-22, HRN EN 61347-2-7, HRN ISO 3864-1, oznake P13b:</t>
  </si>
  <si>
    <t>- maksimalne dimenzije: 105x105x30mm (ŠxVxD)</t>
  </si>
  <si>
    <t>- otpornost na udar: min. IK06</t>
  </si>
  <si>
    <t>Dobava, ugradnja i spajanje sigurnosnog rasvjetnog tijela za osvjetljenje evakuacijskih i protupaničnih zona, sve prema HRN EN 1838, HRN EN 50172, HRN EN 60598-2-22, HRN EN 61347-2-7, HRN ISO 3864-1, oznake P14a:</t>
  </si>
  <si>
    <t>- optika: asimetrična</t>
  </si>
  <si>
    <t>Dobava, ugradnja i spajanje sigurnosnog rasvjetnog tijela za osvjetljenje evakuacijskih i protupaničnih zona, sve prema HRN EN 1838, HRN EN 50172, HRN EN 60598-2-22, HRN EN 61347-2-7, HRN ISO 3864-1, oznake P15a:</t>
  </si>
  <si>
    <t>RASVJETA UKUPNO:</t>
  </si>
  <si>
    <t>UTIČNICE I PRIKLJUČCI</t>
  </si>
  <si>
    <r>
      <t xml:space="preserve">Dobava, montaža i spajanje do potpune funkcionalnosti elektroinstalacijskog materijala , </t>
    </r>
    <r>
      <rPr>
        <b/>
        <sz val="10"/>
        <rFont val="Arial"/>
        <family val="2"/>
        <charset val="238"/>
      </rPr>
      <t>podžbukni</t>
    </r>
    <r>
      <rPr>
        <sz val="10"/>
        <rFont val="Arial"/>
        <family val="2"/>
        <charset val="238"/>
      </rPr>
      <t>, (knauf ili zid). Svakom stavkom ukalkulirati elemente, kutije, nosive okvire i pokrovne pločice. Modul uključuje: montažnu kutiju, nosivi okvir i pokrivnu masku. Boju pokrovnih maski dogovoriti sa arhitektom/investitorom.</t>
    </r>
  </si>
  <si>
    <t>sklopka obična 16A</t>
  </si>
  <si>
    <t>sklopka izmjenična 16A</t>
  </si>
  <si>
    <t>šuko utičnica - jednostruka 16A</t>
  </si>
  <si>
    <t>šuko utičnica -dvostruka 16A</t>
  </si>
  <si>
    <t>šuko utičnica – jedn.sa pokl. IP44, sa oprugom za vraćanje u početni položaj 16A</t>
  </si>
  <si>
    <t>šuko utičnica - 3-fazna, 16A</t>
  </si>
  <si>
    <t>kutija za izjednačenje potencijala I.P.</t>
  </si>
  <si>
    <r>
      <t xml:space="preserve">Dobava, montaža i spajanje do potpune funkcionalnosti elektroinstalacijskog materijala, </t>
    </r>
    <r>
      <rPr>
        <b/>
        <sz val="10"/>
        <rFont val="Arial"/>
        <family val="2"/>
        <charset val="238"/>
      </rPr>
      <t>nadžbukni</t>
    </r>
    <r>
      <rPr>
        <sz val="10"/>
        <rFont val="Arial"/>
        <family val="2"/>
        <charset val="238"/>
      </rPr>
      <t>. Svakom stavkom ukalkulirati elemente, kutije, nosive okvire i pokrovne pločice. Modul uključuje: montažnu kutiju, nosivi okvir i pokrivnu masku.</t>
    </r>
  </si>
  <si>
    <t>šuko utičnica - jednostruka 230V, 16A</t>
  </si>
  <si>
    <t>CEE utičnica 230V, 16A</t>
  </si>
  <si>
    <t>CEE utičnica 400V, 16A</t>
  </si>
  <si>
    <t>CEE utičnica 230V, 32A</t>
  </si>
  <si>
    <t>CEE utičnica 400V, 32A</t>
  </si>
  <si>
    <t>Dobava, montaža i spajanje do pune funkcionalnosti  stropnog IR detektora kut detekcije: 360 horiz./180 vert., doseg do 20m (tangencijalno) max. snaga 2000W za rasvjetu.</t>
  </si>
  <si>
    <t>Dobava, montaža i spajanje do pune funkcionalnosti  stropnog IR detektora kut detekcije: 360 horiz./180 vert., doseg do 20m (tangencijalno) max. snaga 2000W, IP65 za rasvjetu.</t>
  </si>
  <si>
    <t>Dobava, montaža i spajanje do pune funkcionalnosti  stropnog IR detektora kut detekcije: usmjereni, max. snaga 2000W za rasvjetu.</t>
  </si>
  <si>
    <t>Dobava, montaža i spajanje do pune funkcionalnosti tipkala za isklop u nuždi tip Jpr10, nadžbukno za vanjsku montažu.</t>
  </si>
  <si>
    <t>UTIČNICE I PRIKLJUČCI UKUPNO:</t>
  </si>
  <si>
    <t>ELEKTROINSTALACIJA HOTELSKE SOBE</t>
  </si>
  <si>
    <t>Razdjelnik +RS</t>
  </si>
  <si>
    <t xml:space="preserve">Strujna zaštitna sklopka FID 40/4/0.03A </t>
  </si>
  <si>
    <t>Jednopolni minijaturni automatski prekidač B6A, 10kA</t>
  </si>
  <si>
    <t>Instalacijski sklopnik 3f, 25A, 2NO, 230VAC upravljanje, bešumni</t>
  </si>
  <si>
    <r>
      <t>Tropolna shema izvedenog stanja razdjelnika +</t>
    </r>
    <r>
      <rPr>
        <b/>
        <sz val="10"/>
        <rFont val="Arial"/>
        <family val="2"/>
        <charset val="238"/>
      </rPr>
      <t>RS</t>
    </r>
    <r>
      <rPr>
        <sz val="10"/>
        <rFont val="Arial"/>
        <family val="2"/>
        <charset val="238"/>
      </rPr>
      <t>, napravljena u AutoCAD Electrical, Eplan ili sl.</t>
    </r>
  </si>
  <si>
    <t>kom.</t>
  </si>
  <si>
    <t>kpl.</t>
  </si>
  <si>
    <t>Montaža opreme u razdjelnik sa spajanjem komplet, ispitivanjem  te montažom i spajanjem na objektu</t>
  </si>
  <si>
    <t>UKUPNO +RS:</t>
  </si>
  <si>
    <t>kompl</t>
  </si>
  <si>
    <t>NAPOMENA:</t>
  </si>
  <si>
    <t>UGRADNE KUTIJE ZA UGRADNJU I MONTAŽU UTIČNICA, SKLOPKI I DR. TREBAJU BITI PLITKE IZVEDBE DUBINE 40mm ZBOG UGRADNJE U ZIDNE OBLOGE.</t>
  </si>
  <si>
    <t>Priključnica šuko 16A/250V, 2M</t>
  </si>
  <si>
    <t>Sklopka obična 1M</t>
  </si>
  <si>
    <t>Okvir 3M</t>
  </si>
  <si>
    <t>Kutija 3M</t>
  </si>
  <si>
    <t>Set 1xsklopka+1×230</t>
  </si>
  <si>
    <t>Priključnica šuko 16A/250V 2M</t>
  </si>
  <si>
    <t>Fiksni priključak 1M</t>
  </si>
  <si>
    <t>Kutija  3M</t>
  </si>
  <si>
    <t>Nosač 3M</t>
  </si>
  <si>
    <t>Set 1×230+fiksni priključak</t>
  </si>
  <si>
    <t>Slijepi modul 1M</t>
  </si>
  <si>
    <t>Okvir 7M</t>
  </si>
  <si>
    <t>Kutija  7M</t>
  </si>
  <si>
    <t>Nosač 7M</t>
  </si>
  <si>
    <t>Set 2×230+fiksni priključak+sklopka</t>
  </si>
  <si>
    <t>Tipkalo 1M</t>
  </si>
  <si>
    <t>Sklopka 1M</t>
  </si>
  <si>
    <t>USB napajanje/punjač, 5V,3A, tip A i C 1M</t>
  </si>
  <si>
    <t>Set 3xtipkalo+USB+1×230</t>
  </si>
  <si>
    <t>Komunikacijska priključnica RJ45 Cat6 U/FTP sa konektorom 1M</t>
  </si>
  <si>
    <t>TV priključnica završna 2M</t>
  </si>
  <si>
    <t>Priključni set 2×230+RJ45+1×TV</t>
  </si>
  <si>
    <t>Set USB+1×230</t>
  </si>
  <si>
    <t>Priključnica šuko 16A/250V, IP44, 2M</t>
  </si>
  <si>
    <t>Okvir 2M IP44</t>
  </si>
  <si>
    <t>Kutija 2M</t>
  </si>
  <si>
    <t>Set 1×230 IP44</t>
  </si>
  <si>
    <t>Okvir 2M</t>
  </si>
  <si>
    <t xml:space="preserve">Set 1×230 </t>
  </si>
  <si>
    <t>Tipkalo 2M</t>
  </si>
  <si>
    <t>Nosač 2M</t>
  </si>
  <si>
    <t>Tipkalo</t>
  </si>
  <si>
    <t>Fiksni priključak za fen 2M</t>
  </si>
  <si>
    <t>Kutija  2M</t>
  </si>
  <si>
    <t>Fiksni priključak za fen</t>
  </si>
  <si>
    <t>Sklopka 2M</t>
  </si>
  <si>
    <t>Sklopka za rasvjetu</t>
  </si>
  <si>
    <t>Set USB+1×230+2xtipkalo</t>
  </si>
  <si>
    <t>Dobava i polaganje dijelom u plastične cijevi u zidovima, dijelom na odgovarajuće stropne nosače i sl.  sljedećih kabela do potpune funkcionalnosti (u cijenu uračunat sav spojni i potrošni materijal, kutije, i sl.)</t>
  </si>
  <si>
    <t>kabel NHXMH-J 3×2,5mm²</t>
  </si>
  <si>
    <t>kabel NHXMH-J 5×1,5mm²</t>
  </si>
  <si>
    <t xml:space="preserve">kabel NHXMH-J 3×1,5 mm² </t>
  </si>
  <si>
    <t xml:space="preserve">P/F 1×10mm² </t>
  </si>
  <si>
    <t xml:space="preserve">P/F 1×4mm² </t>
  </si>
  <si>
    <t>Dobava i polaganje u zidu i stropu  elektroinstalacijskih plastičnih cijevi, otpornih na pritisak i udarce. Stavkom obuhvatiti sav potrebni spojni i montažni  materijal (spojnice, koljena itd.) te potrebne izrade šliceva u zidovima i stropu .Cijevi su predviđene za jaku i slabu struju u sobi.</t>
  </si>
  <si>
    <t>CSS 32</t>
  </si>
  <si>
    <t xml:space="preserve">CSS 25 </t>
  </si>
  <si>
    <t xml:space="preserve">CSS 20 </t>
  </si>
  <si>
    <t xml:space="preserve">Montaža i spajanje Izvod iz sobnog kontrolera prema kontaktima vrata, kabelom LiYY 2x0,75mm2 u rebrastoj cijevi ø16mm. 
</t>
  </si>
  <si>
    <r>
      <t xml:space="preserve"> - kabel LiYY 2x0.75 mm</t>
    </r>
    <r>
      <rPr>
        <vertAlign val="superscript"/>
        <sz val="10"/>
        <rFont val="Arial"/>
        <family val="2"/>
        <charset val="238"/>
      </rPr>
      <t xml:space="preserve">2 </t>
    </r>
    <r>
      <rPr>
        <sz val="10"/>
        <rFont val="Arial"/>
        <family val="2"/>
        <charset val="238"/>
      </rPr>
      <t>prosječne dužine 3 met.</t>
    </r>
  </si>
  <si>
    <t xml:space="preserve"> - rebrasta cijev, savitljiva Ø16 mm prosječne dužine 3 met.</t>
  </si>
  <si>
    <t xml:space="preserve">Montaža i spajanje električne brave 12V DC (elektroprihvatnik), universal lijevo-desno vrata. Nabavu i isporuku će izvršiti Adria-electronic Rijeka  </t>
  </si>
  <si>
    <t>Montaža i spajanje Izvod iz sobnog kontrolera prema električnoj bravi, kabelom LiYY 2x0,5 mm u rebrastoj cijevi ø16mm. 
Kabel se provlaći kroz prije postavljene cijevi u oplati.</t>
  </si>
  <si>
    <t xml:space="preserve"> - kabel LiYY 2x0,5 mm2 prosječne dužine 3 met.</t>
  </si>
  <si>
    <t xml:space="preserve">Montaža i spajanje Izvod iz sobnog kontrolera prema kontaktima prozora, kabelom LiYY 2x0,5 mm u rebrastoj cijevi ø16mm. Kontakte u istom prostoru spojiti u seriju
</t>
  </si>
  <si>
    <t xml:space="preserve"> - kabel LiYY 2x0,5 mm2 prosječne dužine 15 met</t>
  </si>
  <si>
    <t xml:space="preserve"> - rebrasta cijev, savitljiva Ø16 mm  prosječne dužine 15 met</t>
  </si>
  <si>
    <t>Izvod iz sobnog kontrolera prema svjetiljci dobrodošlice u predsoblju, kabelom NHXMH-J 3x1,5 mm. 
Kabel se provlaći kroz spušteni plafon i prije postavljene cijevi u oplati.</t>
  </si>
  <si>
    <t xml:space="preserve"> - kabel NHXMH-J 3x1,5 mm2 prosječne dužine 5met.</t>
  </si>
  <si>
    <t xml:space="preserve"> - rebrasta cijev, savitljiva Ø20 mm prosječne dužine 5met.</t>
  </si>
  <si>
    <t>Kabelska veza od NO kontakta   tipke svj. dobrodošlice do kontrolera intel. sobe, kabelom LiYY, 2x0.5 mm. 
Kabel se provlaći kroz prije postavljene cijevi u oplati.</t>
  </si>
  <si>
    <t xml:space="preserve"> -Komplet  (tipka, kutija Ø 60, nosivi okvir i maska)</t>
  </si>
  <si>
    <t xml:space="preserve"> - kabel LiYY 2x0,5 mm2 prosječne dužine 6met.</t>
  </si>
  <si>
    <t xml:space="preserve"> - rebrasta cijev, savitljiva Ø16 mm  prosječne dužine 6met.</t>
  </si>
  <si>
    <t>Montaža i spajanje Izvod iz sobnog kontrolera prema čitaču bezkont. kartice, plosnatim telefonskim kabelom, 8x0,14 mm u instalac. rebrastoj cijevi ø1 6mm.
Kabel se provlaći kroz prije postavljene cijevi u oplati.</t>
  </si>
  <si>
    <t xml:space="preserve"> -Isporuka i ugradnja podž. kut. kao 3 M Vimar V71303 i ukrasnog okvira prema odabiru</t>
  </si>
  <si>
    <t xml:space="preserve"> - plosnatim telefonskim kabelom, 8x0,14 mm prosječne dužine 4 metara</t>
  </si>
  <si>
    <t xml:space="preserve"> - rebrasta cijev, savitljiva Ø16 mm prosječne dužine 4 metara</t>
  </si>
  <si>
    <t>Montaža i spajanje Izvod iz sobnog kontrolera prema odlagaču bezkont. kartice, plosnatim kabelom, 8x0,14 mm u instalac. rebrastoj cijevi ø16mm.
Kabel se provlaći kroz prije postavljene cijevi u oplati.</t>
  </si>
  <si>
    <t xml:space="preserve"> - plosnatim telefonskim kabelom, 8x0,14 mm prosječne dužine 4 metra</t>
  </si>
  <si>
    <t xml:space="preserve"> - rebrasta cijev, savitljiva Ø16 mm prosječne dužine 4 metra</t>
  </si>
  <si>
    <t>Izvod iz sobnog kontrolera prema sobnim upravljačkim konzolama u dnevnom boravku i spavačoj sobi, plosnatim kabelom, 8x0,14 mm u instalac. rebrastoj cijevi ø16mm.
Kabel se provlaći kroz prije postavljene cijevi u oplati.</t>
  </si>
  <si>
    <t xml:space="preserve"> - plosnatim telefonskim kabelom, 8x0,14 mm prosječne dužine 8 metara</t>
  </si>
  <si>
    <t xml:space="preserve"> - rebrasta cijev, savitljiva Ø16 mm prosječne dužine 8 metara</t>
  </si>
  <si>
    <t>Montaža i spajanje Izvod iz sobnog kontrolera prema  upravljačkim konzolama rasvjete, plosnatim kabelom, 8x0,14 mm u instalac. rebrastoj cijevi ø16mm.
Kabel se provlaći kroz prije postavljene cijevi u oplati.</t>
  </si>
  <si>
    <t>Kabelska veza TEMPERATURNOG SENZORA KUPATILA, kabelom LiYY2x0.5mm2. 
Kabel se provlaći kroz prije postavljene cijevi u oplati.</t>
  </si>
  <si>
    <t xml:space="preserve"> -Komplet ( tipka, kutija Ø 60, nosivi okvir i maska)</t>
  </si>
  <si>
    <t xml:space="preserve"> - kabel LIYY 2x0,5mm2 prosječne dužine 7 met.</t>
  </si>
  <si>
    <t xml:space="preserve"> - rebrasta cijev, savitljiva Ø16 mm  prosječne dužine 7 met.</t>
  </si>
  <si>
    <t>Izvod iz sobnog kontrolera prema adapteru za priključivanje unutrašnje jedinice VRV/VRF/Multisplit, kabelom  LiYY2x2x0.5 mm u rebrastoj cijevi ø16mm. 
Kabel se provlaći kroz prije postavljene cijevi u oplati.</t>
  </si>
  <si>
    <t xml:space="preserve"> - kabel LiYY 2x2x0,5 mm2 prosječne dužine 5 metra</t>
  </si>
  <si>
    <t xml:space="preserve"> - rebrasta cijev, savitljiva Ø20 mm prosječne dužine 5 metara</t>
  </si>
  <si>
    <t>Električna instalacija  - BUS i zajednički</t>
  </si>
  <si>
    <t xml:space="preserve">Instalacija i spajanje BUS komunikacije iz sobe u sobu,  posebno svaki kat do centralne tehničke sobe u kojoj su konverteri RS232/3xRS485. </t>
  </si>
  <si>
    <t xml:space="preserve">oklopljena upletena parica  LiYCY 2x0.5-TP  10m </t>
  </si>
  <si>
    <t>30.</t>
  </si>
  <si>
    <t>Dobava, montaža i spajanje kutije za izjednačenje potencijala u kupaonici sa sabirnicom i poklopcem.</t>
  </si>
  <si>
    <t>31.</t>
  </si>
  <si>
    <t>Spajanje strojarske opreme (Dobava i montaža u sklopu strojarske opreme).</t>
  </si>
  <si>
    <t>FC aparat</t>
  </si>
  <si>
    <t>električni radijator</t>
  </si>
  <si>
    <t>odsisni ventilator</t>
  </si>
  <si>
    <t>32.</t>
  </si>
  <si>
    <t>Spajanje opreme (Dobava i montaža u sklopu drugih izvođača).</t>
  </si>
  <si>
    <t>jacuzzi</t>
  </si>
  <si>
    <t>sauna</t>
  </si>
  <si>
    <t>Elektroinstalacija jedne sobe ukupno.</t>
  </si>
  <si>
    <t>Ukupan broj soba</t>
  </si>
  <si>
    <t>5.2.</t>
  </si>
  <si>
    <t>HOTELSKA SOBA STANDARDNA</t>
  </si>
  <si>
    <r>
      <t>Dobava, montaža i spajanje razvodnog ormara oznake +</t>
    </r>
    <r>
      <rPr>
        <b/>
        <sz val="10"/>
        <rFont val="Arial"/>
        <family val="2"/>
        <charset val="238"/>
      </rPr>
      <t>RS</t>
    </r>
    <r>
      <rPr>
        <sz val="10"/>
        <rFont val="Arial"/>
        <family val="2"/>
        <charset val="238"/>
      </rPr>
      <t xml:space="preserve">, 3-redni, min. dimenzija 368x568x93mm, tipski testiran prema IEC 60439-1/IEC 61439-1-2.Ormar je uzidni, plastični, sa metalnim vratima, sa stupnjem zaštite IP40. 
Stavka uključuje sav potreban montažni materijal za potpunu funkcionalnost sa ugrađenom sljedećom opremom: </t>
    </r>
  </si>
  <si>
    <t xml:space="preserve">Strujna zaštitna sklopka FID 25/2/0.03A </t>
  </si>
  <si>
    <t>Instalacijski sklopnik 1f, 25A, 2NO, 230VAC upravljanje, bešumni</t>
  </si>
  <si>
    <t>Izvod iz sobnog kontrolera prema svjetiljci dobrodošlice u predsoblju, kabelom NHXMH-J 3x1,5 mm2. 
Kabel se provlaći kroz spušteni plafon i prije postavljene cijevi u oplati.</t>
  </si>
  <si>
    <t>HOTELSKA SOBA STANDARDNA UKUPNO:</t>
  </si>
  <si>
    <t>TELEFONSKO-RAČUNALNA INSTALACIJA (STRUKTURNA MREŽA)</t>
  </si>
  <si>
    <t>PASIVNA OPREMA</t>
  </si>
  <si>
    <r>
      <t xml:space="preserve">Dobava, montaža, spajanje do pune funkcionalnosti i označavanje komunikacijskog ormara </t>
    </r>
    <r>
      <rPr>
        <b/>
        <sz val="10"/>
        <rFont val="Arial"/>
        <family val="2"/>
      </rPr>
      <t>BD-1</t>
    </r>
    <r>
      <rPr>
        <sz val="10"/>
        <rFont val="Arial"/>
        <family val="2"/>
      </rPr>
      <t xml:space="preserve"> za telefonsku i informatičku instalaciju u objektu. Isti je predviđen i za montažu opreme multimedije i sustava tehničke zaštite. Stavka uključuje sav potreban montažni materijal za potpunu funkcionalnost.</t>
    </r>
  </si>
  <si>
    <t>samostojeći komunikacijski razdjelnik  600x800mm, 42U</t>
  </si>
  <si>
    <t>prednja jednokrilna plexiglass vrata s bravom</t>
  </si>
  <si>
    <t>19" nosači opreme, 42U (prednji i stražnji)</t>
  </si>
  <si>
    <t>krovna ploča s otvorima za uvod kabela</t>
  </si>
  <si>
    <t>podna ploča s otvorima za uvod kabela</t>
  </si>
  <si>
    <t>1</t>
  </si>
  <si>
    <t>sustav aktivne ventilacije (2xventilator, thermostat)</t>
  </si>
  <si>
    <t>set za uzemljenje (Cu šina, komplet kabela)</t>
  </si>
  <si>
    <t>naponska letva, 7 x 250V, 19", 1U, sa prekidačem</t>
  </si>
  <si>
    <t>M6 kavezna matica i vijak (100 kom)</t>
  </si>
  <si>
    <t>patch panel  
- 24-port panel, Cat.6A, U/FTP                               
- konektor za panel, Cat.6A, U/FTP 24 kom
-19", 1U, uključivo stražnja polica za prihvat kabela
- sa nabacivanjem parica kabela s elementima za označavanje i   označavanjem, tiskanim ispisom oznaka</t>
  </si>
  <si>
    <t>telefonski panel
- 50-port TEL/ISDN panel, Cat.3
-19", 1U, uključivo stražnja polica za prihvat kabela</t>
  </si>
  <si>
    <t>nadgradni okvir i priključna letvica za telefonski kabel</t>
  </si>
  <si>
    <t>optička ladica za prihvat single modnog kabela</t>
  </si>
  <si>
    <t>prenaponski odvodnik za montažu na telefonsku priključnu letvicu, ISDN, 65V, sve komplet s ostalim sitnim spojnim i montažnim materijalom i priborom, te spajanjem</t>
  </si>
  <si>
    <t>konektor modul F-F  spojnica Coax. Za Toolless</t>
  </si>
  <si>
    <t>horizontalna vodilica kabela (routing clips), 19", 1U</t>
  </si>
  <si>
    <t>vertikalna vodilica kabela (routing clips), 19", 42U</t>
  </si>
  <si>
    <t>polica za aktivnu opremu 19", 1U</t>
  </si>
  <si>
    <t>rasvjeta u ormaru sa mikro prekidačem</t>
  </si>
  <si>
    <t>sitni spojni i montažni materijal</t>
  </si>
  <si>
    <t>P/F 16mm2 za izjednačenje potencijala</t>
  </si>
  <si>
    <t>džep za dokumentaciju</t>
  </si>
  <si>
    <t>natpisi i natpisne pločice oznka otporne na vlagu i prljavštinu, perforirane PVC kanalice, POK kanali, uvodnice i ostali sitni spojni i montažni materijal, potreban do potpunog opremanja ormara. Svu opremu i kabele kvalitetno označiti.</t>
  </si>
  <si>
    <t>PK300/100</t>
  </si>
  <si>
    <t>Dobava, polaganje i obostrano spajanje kabela tipa:</t>
  </si>
  <si>
    <t>optićki kabel 8 niti SM za vanjsko polaganje sa zaštitom od glodavaca</t>
  </si>
  <si>
    <t>J-Y(St)Y 10x2x0,6mm</t>
  </si>
  <si>
    <t>U/FTP kategorija 6e, bezhalogeni kabel LSHF</t>
  </si>
  <si>
    <t>Dobava, montaža i spajanje telefonsko računalnih utičnica tip 1xRJ45 (Cat 6) U/FTP, za podžbuknu ugradnju kompletno sa ugradnom kutijom.</t>
  </si>
  <si>
    <t>Dobava, montaža i spajanje telefonskih utičnica tip 1xRJ45 (Cat 6) U/FTP, za nadžbuknu ugradnju kompletno sa ugradnom kutijom.</t>
  </si>
  <si>
    <t>Dobava i montaža telefonsko računalnih utičnicc kao tip 2xRJ 45, Cat.6, za podžbuknu ugradnju.</t>
  </si>
  <si>
    <t>Dobava i postavljanje instalacionih cijevi za ugradnju pod žbuku i beton:</t>
  </si>
  <si>
    <t>CSS32</t>
  </si>
  <si>
    <t>CSS25</t>
  </si>
  <si>
    <t>Dobava, montaža i spajanje podžbuknog ITO ormarića za prihvat telefonskog kabela od strane distributera sa Crone regletama za 10 parica.</t>
  </si>
  <si>
    <t>Dobava i montaža Module Real10 CAT6, 1 x RJ45 U/FTP 10Gb ready (za WiFi).</t>
  </si>
  <si>
    <t>Dobava i montaža Adapter za R&amp;M modul.</t>
  </si>
  <si>
    <t>Ispitivanje izvedene instalacije na razini svakog linka, te izdavanje potrebnih atesta i odobrenje za priključak na javnu  telefonsku mrežu. Mjerenje i izdavanje certifikata o izvršenom mjerenju kvalitete instaliranih U/FTP veza kalibriranim instrumentom, sukladnost izmjerenih vrijednosti s vrijednostima prema normi ISO/IEC11801:2002 2nd edition za ClassE,odnosno TIA/EIA 568-B.1:2001, za Cat.6e "Permanent Link".</t>
  </si>
  <si>
    <t>AKTIVNA OPREMA</t>
  </si>
  <si>
    <t xml:space="preserve">Dobava, ugradnja i spajanje  Access point-a za unutarnju ugradnju. U jediničnu cijenu uključeno programiranje i parametriranje. </t>
  </si>
  <si>
    <t>Networks Pro-24-POE
24 port L2/L3 Gigabit preklopnik, 2 x
SFP+ priključci, podržava sve PoE
standarde x 2 komada
Ubiquiti Networks UDM Pro, UniFi
Dream Machine Pro Ubiquiti UniFi
software kontroler x 1 komad
Ubiquiti U6-Pro - UniFi Dual Band
Access Point podržava sve WiF
standarde kao i WiFii 6 x 20 komada
MikroTik CCR2004-16G-2S+, Cloud
Core Router cenralni mrežni
router/firewall 16Gigabit portova + 2
SFP+ ports. 4GB RAM x 1 komad
Ubiquiti Networks UF-MM-10G Fiber
MultiMode SFP+ Fiber Module
transciever x 4 komada
Fibre optic Patch cable OM4 LC-LC,
Multimode (50/125µ), Duplex. 1m x 4
komada
CAT6 UTP Patch Kabel (RJ45) 0,5 m x
20 komada
CAT6 UTP Patch Kabel (RJ45) 2 m x 20 komada</t>
  </si>
  <si>
    <t>RADOVI NA MONTAŽI AKTIVNE
MREŽNE OPREME
Montaža i spajanje WiFi AP pristupnih
točaka na do 4 metra visine
Montaža i spajanje mrežnih
preklopnika u komunikacijskom
ormaru
Montaža i spajanje mrežnog routera u komunikacijskom ormaru</t>
  </si>
  <si>
    <t>CLOUD WIFI HOTSPOT SPLASH PORTAL SOFTWARE RJEŠENJE 3 godišnja licenca
WiFi hotspot software rješenje splash
portala
Social login povezan sa Facebook,
Instagram, Google, Twiter društvenim
mrežama
Detaljan demografski pregled
posjetitelja Wifi mreže (spol, dobna
skupina, interesi, OS telefona
Upsale alat za promociju ponude kroz
WiFi
Marketing kampanje Mail, SMS, ADvert server
Mogućnost povezivanja i integracije sa
PMS sustavom
Cijena uključuje 3-godišnje licence,
instalaciju, podešavanje i server
smještaj rješenja</t>
  </si>
  <si>
    <t>RADOVI NA PROGRAMIRANJU
MREŽNOG SUSTAVA
Programiranje WiFi AP-a, izrada VLAN- ova
Programiranje mrežnih preklopnika
Programiranje mrežnog routera
Optimizacija rada mreže i
implementiranje QOS-a
Programiranje Ubiquiti UniFi mrežne
management platforme
Odvajanje i zaštita mrežnog prometa</t>
  </si>
  <si>
    <t>Dobava, ugradanja i spajanje optičkog PATCH kabela SM 9/125 SC_LC i LC_LC 2m duplex.</t>
  </si>
  <si>
    <t>Dobava, ugradanja i spajanje PATCH kabela Cat6 U/FTP 1m sa numeracijom oba kraja (boja - crvena)</t>
  </si>
  <si>
    <t>Dobava, ugradanja i spajanje PATCH kabela Cat6 U/FTP 2m sa numeracijom oba kraja (boja - crvena)</t>
  </si>
  <si>
    <t>Dobava, ugradanja i spajanje PATCH kabela Cat6 U/FTP 3m sa numeracijom oba kraja (boja siva)</t>
  </si>
  <si>
    <t>Kompletno ispitivanje i mjerenje računalne, telefonske i WiFi mreže sa izdavanjem zapisnika i protokola o izmjerenim rezultatima te zaključkom da iste zadovoljavaju propisane / projektirane vrijednosti. (Mjerenjenje i izdavanje certifikata o izvršenom mjerenju kvalitete instaliranih U/FTP veza - sukldnost izmjerenih vrijednosti sa vrijednostima prema normi EN 50173-1, za Cat. 6e "Class E".</t>
  </si>
  <si>
    <t>TELEFONSKO-RAČUNALNA INSTALACIJA (STRUKTURNA MREŽA) UKUPNO:</t>
  </si>
  <si>
    <t>SUSTAV PAMETNE SOBE</t>
  </si>
  <si>
    <t>Dobava, montaža i spajanje AE9M3 sobni kontroler. Do 17 programabilnih izlaza ON-OFF, 15 digitalnih ulaza, 4 analogna ulaza (3 za osjetnik temp., 1 za osjetnik senzora poplave). Priključci za spajanje termostata, čitača kartica, odlagača kartice i konzole za rasvjetu. Namjenski izlaz 12V 1A za elektroprihvatnik. Napajanje 230V AC, montirano na DIN šinu. Širina 157 mm, 9 modula DIN.</t>
  </si>
  <si>
    <t>Dobava, montaža i spajanje AE9M2 kontroler za dodatnu sobu. Do 17 digitalnih izlaza i 15 digitalnih ulaza. 2 analogna ulaza za temp. senzor. Priključak za povezivanje termostata. Napajanje 230V AC, montirano na DIN šinu. Širina 157 mm, 9 modula DIN.</t>
  </si>
  <si>
    <t>Dobava, montaža i spajanje AE4M-PWM dimmer modul za PWM dimanje rasvjete. Napajanje 12V DC ili 24V DC. 4 PWM izlaza 6A + 1 on-off izlaz, 5 digitalnih ulaza. Montirana na DIN šinu. Širina 70 mm, 4 -modulirani DIN.</t>
  </si>
  <si>
    <t>Dobava, montaža i spajanje AE-CR.GLASS čitač beskontaktnih kartica sa staklenim prednjim panelom. Oznaka statusa za pristup odobren/odbijen, DND, MUR, SOS funkcije. Broj sobe sa pozadinskim osvjetljenjem. Standardne boje: crna, bijela. Custom boje i ikone dostupne na zahtjev. Dimenzije panela 124x161 mm. Montirano u standardnu kutiju od 3 modula, talijanski standard.</t>
  </si>
  <si>
    <t>Dobava, montaža i spajanje AE-CD.GLASS odlagač transponder kartice sa staklenim prednjim panelom. Standardne boje: crna, bijela. Custom boje dostupne na zahtjev. Dimenzije panela 124x160 mm. Montira se u standardnu kutiju od 3 modula, talijanski standard.</t>
  </si>
  <si>
    <t>Dobava, montaža i spajanje AE-RC.GLASS sobna upravljačka konzola sa staklenim prednjim panelom i kapacitivnim tipkama na dodir. Dodatne tipke za DoNotDisturb i MakeUpRoom. Integrirani zvučni signal za zvono na vratima. Standardne boje: crna, bijela. Custom boje dostupne na zahtjev. Dimenzije panela 124x96 mm. Montira se u standardnu kutiju od 3 modula, talijanski standard.</t>
  </si>
  <si>
    <t>Dobava, montaža i spajanje AE-RC.GLASS.AP sobna upravljačka konzola sa staklenim prednjim panelom i kapacitivnim tipkama na dodir, za regulaciju temperature. Standardne boje: crna, bijela. Custom boje dostupne na zahtjev. Dimenzije panela 124x160 mm. Montira se u standardnu kutiju od 3 modula, talijanski standard.</t>
  </si>
  <si>
    <t>Dobava, montaža i spajanje AE-LC.GLASS. Konzola za upravljanje rasvjetom sa prednjim panelom u staklu. Do 7 osvjetljenih dodirnih tipki sa LED indikacijom statusa za svjetlo. Standardne boje: crna, bijela. Custom boje dostupne na zahtjev. Dimenzije panela 124x96 mm. Montira se u standardnu kutiju od 3 modula, talijanski standard.</t>
  </si>
  <si>
    <t xml:space="preserve">Dobava, montaža i spajanje AE-MK Magnetni kontakt i magnet za vrata. Kad su vrata zatvorena, kontakt je zatvoren.      </t>
  </si>
  <si>
    <t>Dobava, montaža i spajanje EL-STR Električna brava 12V DC (elektroprihvatnik), universal lijevo-desno vrata, BEZ LIMA ZA MONTAŽU.</t>
  </si>
  <si>
    <t>OBAVEZNA MONTAŽA I PRIPREMA SPOJNE INSTALACIJE PRILIKOM IZRADE VRATA, ELEMENTI SE ODMAH UGRAĐUJU.</t>
  </si>
  <si>
    <t>Dobava, montaža i spajanje AE-MK Magnetni kontakt i magnet za prozor. Kad je prozor zatvoren, kontakt je zatvoren.</t>
  </si>
  <si>
    <t>OBAVEZNA MONTAŽA I PRIPREMA SPOJNE INSTALACIJE PRILIKOM IZRADE PROZORA, ELEMENTI SE ODMAH UGRAĐUJU.</t>
  </si>
  <si>
    <t>Dobava, montaža i spajanje Adapter za spajanje sobnog kontrolera na VRV/VRF unutarnju jedinicu (Daikin, Mitsubishi, LG, Panasonic)</t>
  </si>
  <si>
    <t>Dobava, montaža i spajanje AE-TEMP2k Senzor temperature za regulaciju temperature u kupaonici (podno grijanje, grijanje radijatora itd.)</t>
  </si>
  <si>
    <t>Dobava, instaliranje i podešavanje AE-IROOMS programski paket nadogradnja postojećeg.</t>
  </si>
  <si>
    <t>Dobava, montaža i spajanje AE-CE Encoder transponder kartica sa displayem za poruke.</t>
  </si>
  <si>
    <t>Dobava beskontaktne kartice (transponder) s ispisanim uputama o korištenju sobe</t>
  </si>
  <si>
    <t>Ispitivanje i puštanje u rad sustava.</t>
  </si>
  <si>
    <t>SUSTAV PAMETNE SOBE UKUPNO:</t>
  </si>
  <si>
    <t>IPTV SUSTAV</t>
  </si>
  <si>
    <t>koaksijalnog kabela SAT17, 75 Ohm-a</t>
  </si>
  <si>
    <t>Dobava i montaža Cronex Server, software license, (HW server excluded) 4.</t>
  </si>
  <si>
    <t>Dobava i montaža HP server DL120 Gen9, Intel Xeon E5-2603v4 6-Core 1.70GHz, 2x</t>
  </si>
  <si>
    <t>Dobava i implementacija Cronex TV LITE licenses, metro design, per TV</t>
  </si>
  <si>
    <t>Instalacija sustava na serveru</t>
  </si>
  <si>
    <t>TV SET instalacija i programiranje</t>
  </si>
  <si>
    <t>PMS interface configuration and testing</t>
  </si>
  <si>
    <t>Ispitivanje izvedene instalacije koaksijalnog kabliranja, te izdavanje potrebnih atesta i mjerenja.</t>
  </si>
  <si>
    <t>Ispitivanje izvedene instalacije na razini svakog linka, te izdavanje potrebnih atesta i odobrenje za priključak na javnu  telefonsku mrežu. Mjerenje i izdavanje certifikata o izvršenom mjerenju kvalitete instaliranih U/FTP veza kalibriranim instrumentom, sukladnost izmjerenih vrijednosti s vrijednostima prema normi ISO/IEC11801:2002 2nd edition za ClassE,odnosno TIA/EIA 568-B.1:2001, za Cat.6 "Permanent Link".</t>
  </si>
  <si>
    <t>IPTV SUSTAV UKUPNO:</t>
  </si>
  <si>
    <t>OZVUČENJE</t>
  </si>
  <si>
    <t>Jednokanalno pojačalo snage s mješalom
Izlazna snaga: najmanje 230W @ 100V-70V-4ohm-8ohm
Simetrične ulazne priključnice; min. 2 kom
Nesimetrične ulazne priključnice: min 4 kom 
19"EIA rackmount (max 2HE)</t>
  </si>
  <si>
    <r>
      <rPr>
        <sz val="10"/>
        <rFont val="Arial"/>
        <family val="2"/>
        <charset val="238"/>
      </rPr>
      <t>Internet Radio/USB/FM audio reproduktor
Podržava "streaming" zvuka sa računala u lokalnoj mreži ili s interneta</t>
    </r>
    <r>
      <rPr>
        <sz val="10"/>
        <color rgb="FFFF0000"/>
        <rFont val="Arial"/>
        <family val="2"/>
      </rPr>
      <t xml:space="preserve">
</t>
    </r>
    <r>
      <rPr>
        <sz val="10"/>
        <rFont val="Arial"/>
        <family val="2"/>
        <charset val="238"/>
      </rPr>
      <t>USB priključak za reprodukciju s memorijskog medija
Bluetooth povezivanje
FM prijemnik</t>
    </r>
    <r>
      <rPr>
        <sz val="10"/>
        <color rgb="FFFF0000"/>
        <rFont val="Arial"/>
        <family val="2"/>
      </rPr>
      <t xml:space="preserve">
</t>
    </r>
    <r>
      <rPr>
        <sz val="10"/>
        <rFont val="Arial"/>
        <family val="2"/>
        <charset val="238"/>
      </rPr>
      <t>Balansirani XLR stereo Audio izlaz: najmanje 1</t>
    </r>
    <r>
      <rPr>
        <sz val="10"/>
        <color rgb="FFFF0000"/>
        <rFont val="Arial"/>
        <family val="2"/>
      </rPr>
      <t xml:space="preserve">
</t>
    </r>
    <r>
      <rPr>
        <sz val="10"/>
        <rFont val="Arial"/>
        <family val="2"/>
        <charset val="238"/>
      </rPr>
      <t>Audio izlazi najmanje 2 RCA</t>
    </r>
    <r>
      <rPr>
        <sz val="10"/>
        <color rgb="FFFF0000"/>
        <rFont val="Arial"/>
        <family val="2"/>
      </rPr>
      <t xml:space="preserve">
</t>
    </r>
    <r>
      <rPr>
        <sz val="10"/>
        <rFont val="Arial"/>
        <family val="2"/>
        <charset val="238"/>
      </rPr>
      <t>Ethernet port: min 1 x RJ45
Ugrađen WLAN
Različiti modovi rada: najmanje Random, repeat, single, continuous  
Frekvencija uzorkovanja: min 44,1 kHz
Ugradnja u najviše jednu rack jedinicu</t>
    </r>
  </si>
  <si>
    <t>Stropni ugradni zvučnik sa otvorenom kutijom
Ugrađeni transformator 100V i 70V
Snaga regulirana: najmanje 6W/3W/1,5W
Frekvencijski raspon: min. 60 Hz - 18 kHz
Osjetljivost: min. 93 dB (1W/1m); 
Kut zračenja: kružni, min. 130˚ 
Promjer 210 mm +/- 10%
Dubina ugradnje: max 75 mm</t>
  </si>
  <si>
    <t>Zidni atenuator
Atenuator najmanje 20W, ugradnja 60mm</t>
  </si>
  <si>
    <t>Zvučnički kabel
Tip: 2x1,5mm2
Ukupni presjek: max 7,2mm
Testiran na min. 1500V eff.</t>
  </si>
  <si>
    <t>Ispitivanje zvučničkih linija, Instalacija sustava, povezivanje zona, programiranje i puštanje u pogon sve komplet sa izradom dokumentacije za upravljanje, predajom investitoru garancija na opremu i tehničkih brosura,proizvođača za svaki tip opreme. Uključiti sav nepredviđeni spojni i montažni materijal do pune funkcionalnosti sustava.</t>
  </si>
  <si>
    <t xml:space="preserve">Mjerenje buke sustava ozvučenja sa limitiranjem od strane ovlaštene osobe
</t>
  </si>
  <si>
    <t>OZVUČENJE UKUPNO:</t>
  </si>
  <si>
    <t>ODIMLJAVANJE</t>
  </si>
  <si>
    <t xml:space="preserve">Dobava, isporuka i montaža centrale za odimljavanje.
Kontrolna jedinica sustava odimljavanja, kompaktno kućište. Stavka uključuje montažu, spajanje i programiranje centrale. 
</t>
  </si>
  <si>
    <t xml:space="preserve">Dobava, isporuka i montaža ručnog javljač / tipkala za aktivaciju odimljavanja.u boji, RAL 2011.
Stavka uključuje montažu i spajanje ručnog javljača. 
</t>
  </si>
  <si>
    <t>Prekidač, funkcije otvori/zatvori, sa LED signalizacijom i membranskom tipkovnicom.</t>
  </si>
  <si>
    <t>Vremenska stanica kiša/vjetar sa senzorima.</t>
  </si>
  <si>
    <r>
      <t>Dobava, polaganje i obostrano spajanje bezhalogenog energetskog i signalnog kabela tipa NHXH FE180/E30
- poboljšanih svojstava za slučaj požara s očuvanom funkcionalošću 30 minuta
- konstrukcija kabela: 3x2,5 mm</t>
    </r>
    <r>
      <rPr>
        <vertAlign val="superscript"/>
        <sz val="10"/>
        <rFont val="Arial"/>
        <family val="2"/>
        <charset val="238"/>
      </rPr>
      <t>2</t>
    </r>
    <r>
      <rPr>
        <sz val="10"/>
        <rFont val="Arial"/>
        <family val="2"/>
        <charset val="238"/>
      </rPr>
      <t xml:space="preserve">
- bez halogena, bez ispuštanja otrovnih i korozivnih plinova u slučaju požara
- reducirana gustoća dima u slučaju požara
- ne širi plamen u okomitom snopu kabela
- očuvana električna funkcija sustava u zadanom vremenu. Stavka uključuje polaganje kabela s dobavom i polaganjem PNT cijevi i ostalog potrebnog instalacijskog materijala.</t>
    </r>
  </si>
  <si>
    <t>Dobava, polaganje i obostrano spajanje bezhalogenog vatrodojavnog instalacijskog kabela tipa JB-H(St)H E30
- poboljšanih svojstava za slučaj požara
- konstrukcija kabela: 4x2x0,8 mm
- bez halogena, bez ispuštanja otrovnih i korozivnih plinova u slučaju požara
- reducirana gustoća dima u slučaju požara
- ne širi plamen u okomitom snopu kabela
Stavka uključuje polaganje kabela s dobavom i polaganjem PNT cijevi i ostalog potrebnog instalacijskog materijala.</t>
  </si>
  <si>
    <t>Dobava, polaganje i obostrano spajanje bezhalogenog vatrodojavnog instalacijskog kabela tipa JB-H(St)H E30
- poboljšanih svojstava za slučaj požara
- konstrukcija kabela: 2x2x0,8 mm
- bez halogena, bez ispuštanja otrovnih i korozivnih plinova u slučaju požara
- reducirana gustoća dima u slučaju požara
- ne širi plamen u okomitom snopu kabela
Stavka uključuje polaganje kabela s dobavom i polaganjem PNT cijevi i ostalog potrebnog instalacijskog materijala.</t>
  </si>
  <si>
    <r>
      <t>Dobava i montaža n/žb vatrootporne priključne kutije E90, s rednom stezaljkom 5×2,5mm</t>
    </r>
    <r>
      <rPr>
        <vertAlign val="superscript"/>
        <sz val="10"/>
        <rFont val="Arial"/>
        <family val="2"/>
      </rPr>
      <t>2</t>
    </r>
    <r>
      <rPr>
        <sz val="10"/>
        <rFont val="Arial"/>
        <family val="2"/>
      </rPr>
      <t>, sve komplet.</t>
    </r>
  </si>
  <si>
    <t>Programiranje sustava odimljavanja te puštanje u rad.</t>
  </si>
  <si>
    <t>Ispitivanje sustava za odvođenje dima i topline, te izdavanje potrebnih atesta sa Uvjerenjem, sve komplet.</t>
  </si>
  <si>
    <t>Izdavanje uputstava za rukovanje sustavom za provjetravanje/odimljavanje na hrvatskom jeziku i obuka korisnika.</t>
  </si>
  <si>
    <t>ODIMLJAVANJE UKUPNO:</t>
  </si>
  <si>
    <t>INSTALACIJA ZAŠTITE OD MUNJE, UZEMLJENJE I IZJEDNAČENJE POTENCIJALA</t>
  </si>
  <si>
    <t>Dobava i polaganje trake tip Fe/Zn 40×4mm, kao temeljni uzemljivač, u sloj mršavog betona, sa izradom svih spojeva i premoštenja. Stavci pripada i varenje vodiča na betonsko željezo, sve komplet.</t>
  </si>
  <si>
    <t>Dobava i polaganje trake 25x4mm, za vodove od temelja do mjernog mjesta, sve komplet.</t>
  </si>
  <si>
    <t>Dobava i polaganje trake 25x4mm, za spusne vodove od krova do mjernog mjesta, sve komplet.</t>
  </si>
  <si>
    <r>
      <t xml:space="preserve">Dobava i polaganje po krovu aluminijske žice AH1, Al legura </t>
    </r>
    <r>
      <rPr>
        <sz val="10"/>
        <rFont val="Calibri"/>
        <family val="2"/>
        <charset val="238"/>
      </rPr>
      <t>Ø</t>
    </r>
    <r>
      <rPr>
        <sz val="10"/>
        <rFont val="Arial"/>
        <family val="2"/>
      </rPr>
      <t>8mm, na odgovarajuće tipske nosače, sve komplet s nosačima na svakih 0,5m.</t>
    </r>
  </si>
  <si>
    <t>Dobava i postava križne spojnice za spoj žica-žica.</t>
  </si>
  <si>
    <t>Dobava i postava križne spojnice za spoj traka-žica.</t>
  </si>
  <si>
    <t>Dobava i polaganje pocinčane metalne trake tip kao Fe/Zn 25x4mm, za izjednačenje metalnih masa kao što su vrata, rukohvati i sl.</t>
  </si>
  <si>
    <t>Dobava i polaganje na zid po obodu tehničkih prostorija plosnatog vodiča tip kao Fe/Zn 20×3mm zajedno s zidnim nosačima, sve komplet.</t>
  </si>
  <si>
    <t>Dobava i montaža podnog pohodnog mjernog ormarića zajedno sa mjernom križnom spojnicom i metalnom ploćicom broja mjernog mjesta.</t>
  </si>
  <si>
    <t>Zaštitno premazivanje bitumenom trake u dužini 0,6m na mjestu ulaska u zemlju.</t>
  </si>
  <si>
    <t>Izrada spoja voda AH1 s metalnom masom (metalna ograda i sl.) spojnicom, sve komplet.</t>
  </si>
  <si>
    <t>Dobava, montaža i spajanje sabirnice za izjednačenja potencijala, velika izvedba, s nosačem za učvršćenje, iz Cu profila, uključeni su natpisi na priključenim kablovima i učvršćenje trake temeljnog uzemljivača. U stavku uključiti nosač za prihvat kabela. Za potrebe glavnog izjednačenja potencijala i uzemljenja, oznake "GIP".</t>
  </si>
  <si>
    <t>Dobava, montaža i spajanje sabirnice za izjednačenja potencijala, mala izvedba, s nosačem za učvršćenje, iz Cu profila, uključeni su natpisi na priključenim kablovima. U stavku uključiti nosač za prihvat kabela. Za potrebe lokalnog izjednačenja potencijala i uzemljenja, oznake "LIP".</t>
  </si>
  <si>
    <t>Dobava, montaža i spajanje sabirnice za izjednačenja potencijala sanitarnih čvorova "IP".</t>
  </si>
  <si>
    <t>Izrada premosnica za izjednačenje potencijala fleksibilnim premosnicama P/F-Y 1x16mm2 ili bakrenim pletenicama dužine 30cm kompletno sa stopicama na oba kraja i dvije nazubljene pločice za montažu.</t>
  </si>
  <si>
    <t>Dobava, polaganje i spajanje vodiča za izjednačenje potencijala kompletno sa stopicama na oba kraja i dvije nazubljene pločice za montažu:</t>
  </si>
  <si>
    <t>- P/F-Y 1x16mm2</t>
  </si>
  <si>
    <t>- P/F-Y 1x10mm2</t>
  </si>
  <si>
    <t>- P/F-Y 1x6mm2</t>
  </si>
  <si>
    <t>- P/F-Y 1x4mm2</t>
  </si>
  <si>
    <t>Dobava i postava križne spojnice za spoj traka-traka.</t>
  </si>
  <si>
    <t>Dobava, polaganje i spajanje trake 20x3mm po obodu tehničke prostorije na odgovarajućim nosačima na 30 cm od poda, za uzemljenje svih metalnih masa unutar prostorije, sve komplet sa nosačima.</t>
  </si>
  <si>
    <t>Dobava, polaganje i spajanje trake 25x4mm, za uzemljenje svih metalnih masa okoliša, sve komplet.</t>
  </si>
  <si>
    <t>Pregled, ispitivanje, mjerenje otpora, izdavanje atesta i ispitivanje instalacije zaštite od munje, sve komplet.</t>
  </si>
  <si>
    <t>INSTALACIJA ZAŠTITE OD MUNJE, UZEMLJENJE I IZJEDNAČENJE POTENCIJALA UKUPNO:</t>
  </si>
  <si>
    <t>PROTUPOŽARNA BRTVLJENJA</t>
  </si>
  <si>
    <t>Dobava i postava protupožarne mase, protupožarne kategorije S90, vatrootpornosti 90 min., za požarno brtvljenje kabelskih prodora kroz granice požarnih sektora, sve komplet.</t>
  </si>
  <si>
    <t>Dobava i postava protupožarnih jastučića, protupožarne kategorije S90, vatrootpornosti 90 min., za požarno brtvljenje kabelskih prodora kroz granice požarnih sektora, prodor dimenzija 150x30cm, sve komplet.</t>
  </si>
  <si>
    <t>Ispitivanje izvedenih gore specificiranih protupožarnih brtvljenja i izdavanje atesta od strane ovlaštenog ispitivača (izrada Elaborata PP brtvljenja).</t>
  </si>
  <si>
    <t>PROTUPOŽARNA BRTVLJENJA UKUPNO:</t>
  </si>
  <si>
    <t>DTK KANALIZACIJA</t>
  </si>
  <si>
    <r>
      <rPr>
        <u/>
        <sz val="10"/>
        <rFont val="Arial"/>
        <family val="2"/>
      </rPr>
      <t>NAPUTAK:</t>
    </r>
    <r>
      <rPr>
        <sz val="10"/>
        <rFont val="Arial"/>
        <family val="2"/>
      </rPr>
      <t xml:space="preserve">
Ovom specifikacijom je predviđen samo privod DTK na građevinskoj parceli predmetne građevine.</t>
    </r>
  </si>
  <si>
    <t>Geodetsko trasiranje rova privoda DTK s uvodom. Obračun po metru obilježene trase privoda DTK s uvodom.</t>
  </si>
  <si>
    <t>Iskop zemlje III kategorije za rov širine 45cm i dubine 90cm za polaganje cijevi tipa PVC Ø 110mm i PVC Ø 50mm (duljina trase 31m). Iskop se predviđa 80% strojno i 20% ručno.</t>
  </si>
  <si>
    <t>Dobava pijeska i izrada podloge za polaganje cijevi u dnu rova, debljine 5cm.</t>
  </si>
  <si>
    <t>Dobava i postava češljeva.</t>
  </si>
  <si>
    <t>Dobava i polaganje cijevi tipa PVC Ø 50mm u rov i beton, komplet s potrebnim spajanjem cijevi.</t>
  </si>
  <si>
    <t>Dobava i polaganje cijevi tipa PVC Ø 110mm u rov i beton, komplet s potrebnim spajanjem cijevi.</t>
  </si>
  <si>
    <t>Dobava pijeska i zatrpavanje cijevi do visine 5cm iznad cijevi.</t>
  </si>
  <si>
    <t>Dobava i polaganje PVC trake upozorenja.</t>
  </si>
  <si>
    <t>Zatrpavanje rova iznad cijevi zamjenskim materijalom visine 60cm u slojevima vibropločom, uključujući i dobavu (duljina trase 31m).</t>
  </si>
  <si>
    <t>Iskop zemlje III kategorije za zdenac MZ D1. Iskop se predviđa 80% strojno i 20% ručno.</t>
  </si>
  <si>
    <t>Dobava i planiranje pijeska u sloju od 10cm po dnu rova za zdenac.</t>
  </si>
  <si>
    <t>Dobava i postava montažnog zdenca MZ D0, komplet s uvodnim G i S pločama, te poklopcem. U stavku ulazi:</t>
  </si>
  <si>
    <t>postava zdenca uz pomoć autodizalice,</t>
  </si>
  <si>
    <t>zatrpavanje oko zdenca,</t>
  </si>
  <si>
    <t>postava uvodnih ploča i poklopca,</t>
  </si>
  <si>
    <t>obrada oko ulaza cijevi i brtvljenje cijevi koje neće biti zauzete.</t>
  </si>
  <si>
    <t>Sve komplet.</t>
  </si>
  <si>
    <t>Geodetsko snimanje s kartiranjem.</t>
  </si>
  <si>
    <t>Izrada tehničke dokumentacije za DTK.</t>
  </si>
  <si>
    <t>Zaštita postojećih kabela telekoma.</t>
  </si>
  <si>
    <t>Zaštita postojećih kabela telekoma ispod površina na kojima se planiraju radovi okoliša odgovarajućim betonskim polucijevima.</t>
  </si>
  <si>
    <t>Koordinacija sa predstavnicima telekoma prilikom zaštite postojećih kabela.</t>
  </si>
  <si>
    <t>DTK KANALIZACIJA UKUPNO:</t>
  </si>
  <si>
    <t>CNUS SUSTAV</t>
  </si>
  <si>
    <t>Izrada Izvedbenog projekta sustava centralnog nadzornog i upravljačkog sustava (CNUS-a) prilagođenog odabranoj opremi CNUS-a. Dokumentaciju je potrebno izraditi i predati u elektroničkom obliku (DWG, DOC i EXCEL) i tiskanom obliku u 3 primjerka.</t>
  </si>
  <si>
    <t>14.2.</t>
  </si>
  <si>
    <t>Podstanica Smještajni paviljon</t>
  </si>
  <si>
    <t>Oprema u polju. Stavka obuhvaća samo električno spajanje kabela opreme u polju do pune funkcionalnosti. Dobava i ugradnja je dio troškovnika strojarskih instalacija.</t>
  </si>
  <si>
    <t>1.1.1.</t>
  </si>
  <si>
    <t>DDC oprema</t>
  </si>
  <si>
    <t>Modularni kontroler sa BACnet IP, Modbus RTU, BACnet MS/TP komunikacijom te lokalnim LCD displejom</t>
  </si>
  <si>
    <t>- modul napajanja 230/24VAC</t>
  </si>
  <si>
    <t>- procesorski modul</t>
  </si>
  <si>
    <t>- modul sa 16 digitalnih ulaza</t>
  </si>
  <si>
    <t>- modul sa 8 relejnih izlaza</t>
  </si>
  <si>
    <t>- modul sa 8 univerzalnih ulaza</t>
  </si>
  <si>
    <t>- modul sa 14 univerzalnih ulaza i izlaza</t>
  </si>
  <si>
    <t>Napojna jedinica 230VAC/24VDC, 2A</t>
  </si>
  <si>
    <t>Transformator 230VAC/24VAC, 150VA, 7A</t>
  </si>
  <si>
    <t>- pasivni 5 portni IP switch, 24VAC, montaža na DIN šinu</t>
  </si>
  <si>
    <t>- Lokalni displej na vratima ormara</t>
  </si>
  <si>
    <t>1.1.2.</t>
  </si>
  <si>
    <t>Upravljački ormar</t>
  </si>
  <si>
    <t>Ormar je za unutarnju ugradnju, u zaštiti IP54, za unutarnju montažu na zid. Opremljen je sa svim potrebnim elementima DDC regulacije, kao i svim potrebnim elementima energetike (osigurači, grebenaste sklopke, motorne zaštitne sklopke, sklopnici, pomoćni releji i sav drugi potrebni materijal). Signalizacija stanja statusa elektromotornih potrošača prikazana je pomoću dvobojnih led dioda integriranih u strojarskoj aplikaciji u boji koja se ugrađuje na ploči ormara (grafička aplikacija).
Ormar se isporučuje sa svom potrebnom tehničkom dokumentacijom. Isporučitelj  ormara i DDC opreme je dužan dostaviti kompletne strujne elektro i DDC sheme.</t>
  </si>
  <si>
    <t>Ormarom se napaja i upravlja slijedeća oprema :
- cirk.pumpa elektronska 1,5kW/230V, kom 3
- cirk.pumpa elektronska 0,5kW/230V, kom 4
- sustav za održavanje pritiska 0,75kW/400V, kom 1
- rasvjeta 0,5kW/230V, kom 1
- rezerva 400V, kom 1
- rezerva 230V, kom 2
Ukupna snaga ormara je 9kW.
Rashladnik i klima komore napajaju se direktno sa GRO.
Ormar se isporučuje sa svom potrebnom tehničkom dokumentacijom. Isporučitelj  ormara i DDC opreme je dužan dostaviti kompletne strujne elektro i DDC sheme. Ormar je dimenzija 800x2100x350.</t>
  </si>
  <si>
    <t>Spajanje elektro ormara</t>
  </si>
  <si>
    <t>Izrada dokumentacije ormara</t>
  </si>
  <si>
    <t>1.1.3.</t>
  </si>
  <si>
    <t>Elektro radovi i oprema</t>
  </si>
  <si>
    <t>Napomena :
- troškovnik uzima u obzir elektroinstalaciju OD elektro ormara
- instalacija DO elektro ormara uključujući i napojni kabel obrađena je u elektro projektu</t>
  </si>
  <si>
    <t>Perforirani kabelski kanal s pripadnim spojnicama, nosačima i poklopcem ZEP PKK 200</t>
  </si>
  <si>
    <t>met</t>
  </si>
  <si>
    <t>Perforirani kabelski kanal s pripadnim spojnicama, nosačima i poklopcem ZEP PKK 100</t>
  </si>
  <si>
    <t>Perforirani kabelski kanal s pripadnim spojnicama, nosačima i poklopcem ZEP PKK 50</t>
  </si>
  <si>
    <t>Kabel FG7OR 3x1,5 mm2</t>
  </si>
  <si>
    <t>Kabel LiYCY 4x0,75 mm2</t>
  </si>
  <si>
    <t>Kabel Cat6 F/UTP</t>
  </si>
  <si>
    <t>Kauflex cijevi raznih promjera fi16 - fi29</t>
  </si>
  <si>
    <t>SAPA cijevi fi16 - fi23</t>
  </si>
  <si>
    <t>Montaža i spajanje opreme u polju (temp. osjetnici, termostati, presostati, motori ventila)</t>
  </si>
  <si>
    <t>Spajanje opreme u polju (cirk. pumpe, pogoni klapni)</t>
  </si>
  <si>
    <t>Izrada, dobava i montaža obujmice izrađene od Cu lima debljine 1 mm, koja se pričvrsti oko metalnih cijevi termo instalacija</t>
  </si>
  <si>
    <t>Dobava, montaža i spajanje licnaste fleksibilne Cu pletenice za premoštenje spojeva na cijevima izvedenim brtvom</t>
  </si>
  <si>
    <t>Dobava, polaganje i spajanje vodiča za izjednačenje potencijala tipa P/Y 1x6 mm2</t>
  </si>
  <si>
    <t>Dobava, polaganje i spajanje glavnog voda za izjednačenje potencijala izvedenog pomoću golog Cu užeta 16mm2, koje se polaže na držače duž trase</t>
  </si>
  <si>
    <t>Dobava, montaža i spajanje fluo svjetiljke za nadžbuknu ugradnju 2x36W FC, bijela sa plastičnim prozirnim poklopcem, zaštita IP55, komplet sa fluo cijevima i starterima</t>
  </si>
  <si>
    <t>Dobava i nadžbukna montaža obujmicama kabela FG7OR 3x1,5</t>
  </si>
  <si>
    <t>Dobava i montaža PNT cijevi raznih promjera fi16 - fi29</t>
  </si>
  <si>
    <t>Dobava, montaža i spajanje izmjeničnog prekidača</t>
  </si>
  <si>
    <t>Dobava, montaža i spajanje nadžbukne šuko utičnice 230V/16A sa zaštitnim poklopcem</t>
  </si>
  <si>
    <t>Dobava i nadžbukna montaža obujmicama kabela FG7OR 3x2,5 mm2</t>
  </si>
  <si>
    <t>Dobava i nadžbukna montaža JPR prekidača za prisilni isklop</t>
  </si>
  <si>
    <t>Ostali sitni i spojni materijal</t>
  </si>
  <si>
    <t>paušalno</t>
  </si>
  <si>
    <t>1.1.4.</t>
  </si>
  <si>
    <t>PP zaklopke KK1 hodnika</t>
  </si>
  <si>
    <t>Elektrokomandni ormar podstanice R-KK1PPZ sa svim potrebnim elementima za spajanje PPZ zaklopki te elemenata DDC regulacije. Ormar se isporučuje kompletno ožičen i ispitan, sa svom potrebnom tehničkom dokumentacijom. Elektrokomandni ormar je u zaštiti IP54, predviđen za unutarnju ugradnju, sa uvodnicama s gornje strane ormara i
završno obojan u RAL 7032. Signalizacija stanja statusa elektromotornih potrošača prikazana je pomoću dvobojnih led dioda integriranih u strojarskoj aplikaciji u boji koja se ugrađuje na ploči ormara (grafička aplikacija).
U sklopu elektrokomandnog ormara obuhvaćeni su slijedeći potrošači :
- PPZ zaklopke, kom 14 
- ostali potrošači 0,5 kW, kom 5
- rezerva 1~, kom 2
- montaža i spajanje DDC opreme
Ukupna snaga ormara je 0,5kW.
Dimenzije ormara ŠxVxD 800x1200x400 mm</t>
  </si>
  <si>
    <t xml:space="preserve">Plastična spojna kutija 100x100mm </t>
  </si>
  <si>
    <t>Spajanje PP zaklopki</t>
  </si>
  <si>
    <t>Podstanica Smještajni paviljon - UKUPNO</t>
  </si>
  <si>
    <t>Ukupno</t>
  </si>
  <si>
    <t>14.3.</t>
  </si>
  <si>
    <t>Fan coili Smještajni paviljon (opći prostori bez soba)</t>
  </si>
  <si>
    <t>1.2.1.</t>
  </si>
  <si>
    <t>Oprema u polju</t>
  </si>
  <si>
    <t>Dobava i montaža nadžbuknog sobnog regulatora temp. s LCD displejem na KNX protokolu za regulaciju rada fan coila i podnog grijanja</t>
  </si>
  <si>
    <t>Dobava i montaža zidnog podžbuknog anti vandal temp. osjetnika</t>
  </si>
  <si>
    <t xml:space="preserve">Dobava i montaža releja za spajanje max 4 kom FC </t>
  </si>
  <si>
    <t>KNX IP router</t>
  </si>
  <si>
    <t>KNX napajanje DC 29 V, 640 mA</t>
  </si>
  <si>
    <t>1.2.2.</t>
  </si>
  <si>
    <t>Kabel FG7OR 7x1,5 mm2</t>
  </si>
  <si>
    <t>Spajanje zidnog temostata ili relejne kutije</t>
  </si>
  <si>
    <t>Spajanje fan coila ili ormarića podnog grijanja</t>
  </si>
  <si>
    <t>Podstanica fan coili Smještajni paviljon (opći prostori bez soba) - UKUPNO</t>
  </si>
  <si>
    <t>14.4.</t>
  </si>
  <si>
    <t>Podstanica CNUS-a</t>
  </si>
  <si>
    <t>Dobava i montaža CNUS opreme i Niagara software servera, a sastoji se od:</t>
  </si>
  <si>
    <t>- Niagara N4 server sa licencom za 1250 dana pointa</t>
  </si>
  <si>
    <t>- Licenca za nove verzije SW-a u trajanju 18 mjeseci od isporuke</t>
  </si>
  <si>
    <t>Dobava i montaža računala CNUS-a sa slijedećim karakteristikama :</t>
  </si>
  <si>
    <t>- Intel Core procesor i5-4590
(3.3GHz, 6MB Cache, 4 Cores)
Intel H81 Express
2x8GB (1x4) 1600MHz DDR3 Dual Channel memorije
1TB Serial-ATA III (7200 okr/min) tvrdi disk
16x DVD+/-RW Dual-Layer pogon
Intel HD Graphics 4600
USB tipkovnica (HR raspored)
USB optički miš, dvije tipke+scroll
Microsoft Windows 10 Pro 64-bit</t>
  </si>
  <si>
    <t>- 24" Flat Panel monitor, Rezolucija 1.920 x 1.080</t>
  </si>
  <si>
    <t>- UPS 950VA</t>
  </si>
  <si>
    <t>Paket dodatnih drivera za komunikaciju BACnet IP, BACnet MS/TP, Modbus, KNX</t>
  </si>
  <si>
    <t>14.5.</t>
  </si>
  <si>
    <t>Inženjering</t>
  </si>
  <si>
    <t>Specijalistički radovi programiranja i puštanja u rad na nivou opreme u polju :</t>
  </si>
  <si>
    <t>- nadzor nad ugradnjom opreme u polju</t>
  </si>
  <si>
    <t>- ugađanje opreme u polju</t>
  </si>
  <si>
    <t>- puštanje u rad</t>
  </si>
  <si>
    <t xml:space="preserve">- testiranje isporučene opreme                                                                                              </t>
  </si>
  <si>
    <t>Specijalistički radovi programiranja i puštanja u rad na nivou DDC podstanica :</t>
  </si>
  <si>
    <t>- programiranje DDC regulatora</t>
  </si>
  <si>
    <t xml:space="preserve">- testiranje aplikacije </t>
  </si>
  <si>
    <t>- spajanje DDC podstanice na korisničku ethernet mrežu</t>
  </si>
  <si>
    <t>- testiranje komunikacija</t>
  </si>
  <si>
    <t>- izrada funkcionalnih testiranja svih komponenti sustava</t>
  </si>
  <si>
    <t>- podešavanje parametara regulacije sukladno projektantskim i korisničkim zahtjevima</t>
  </si>
  <si>
    <t xml:space="preserve">Specijalistički radovi integracije </t>
  </si>
  <si>
    <t>- integracija zidnih termostata fan coila po KNX protokolu</t>
  </si>
  <si>
    <t>- integracija klima komora po BACnet IP protokolu (isporučitelj klima komora osigurava adapter)</t>
  </si>
  <si>
    <t>Specijalistički radovi programiranja na nivou  CNUS-a</t>
  </si>
  <si>
    <t xml:space="preserve">Radovi sustava centralnog nadzora i upravljanja :
- instalacija i licenciranje 
- izrada i programiranje grafičkih prikaza
- izrada izvještaja za alarmiranje
- izrada izvještaja za trendiranje
- slanje e-mailova u slučaju alarma
- ispitivanje i testiranje </t>
  </si>
  <si>
    <t>- izrada uputstava za rad</t>
  </si>
  <si>
    <t>- obuka osoblja krajnjeg korisnika</t>
  </si>
  <si>
    <t>Specijalistički radovi daljinskog praćenja rada sustava putem Internet konekcije s ciljem optimizacije rada, podešavanja parametara, otkrivanja skrivenih grešaka i pomoć kod održavanja i rukovanja sustavom u trajanju jedne godine od finalnog puštanja u rad i primopredaje</t>
  </si>
  <si>
    <t>CNUS SUSTAV UKUPNO:</t>
  </si>
  <si>
    <t>INSTALACIJE VATRODOJAVE</t>
  </si>
  <si>
    <t>Dobava i isporuka kartice za prihvat dodatnih petlji. Kartica služi za proširenje postojeće centrale tipa CERBERUS PRO FC726 sa dodatnim petljama.
Kartica se može koristiti za povezivanje do četiri petlje i 252 FDnet uređaja. Maksimalni mogući broj adresa po petlji je 126. 
Kartica sa sljedećim minimalnim karakteristikama:
- ulazni napon napajanja DC 20…30 V (Vsys) 
- struja maks. 0,8 A
- izlazni napon Max. DC 33 V 
- izlazna struja (ukupna) Max. 0,5 A
- utični priključak za kavez kartice
- adresibilni uređaji Max. 252 spojivi vodovi 4 petlje ili 8 žica (moguće su mješovite varijante) 
- protokol FDnet Vrste kabela sve vrste (preporučeno: upleteni)
- prati se za zemljospoj, kratki spoj, otvorena linija, kapacitivnost linije, otporana na kratki spoj
- zaštita od prenapona (na kavezu kartice)
- dimenzije max. (D x Š x V) 160 x 120 x 15 mm
- težina max. 119 g</t>
  </si>
  <si>
    <t>Dobava i isporuka adresabilnog optičkog detektora s integriranim izolatorom petlje za montažu u petlju postojeće vatrodojavne centrale tipa CERBERUS PRO FC726 sa sljedećim minimalnim tehničkim karakteristikama:
 - komunikacijski protokol C-net
 - napajanje 12-33 VDC
 - potrošnja max. ~220 µA
 - radna temperatura od -10 do +50 ˚C
 - boja bijela, ~ral 9010
 - IP40
 - EN54-7, EN54-17
 - komunikacijski protokol: C-net
 - dopustiva brzina vjetra: max. 5 m/s
 - vlaga: ≥95 % rel.</t>
  </si>
  <si>
    <r>
      <t>Dobava i isporuka paralelnog indikatora prorade javljača minimalnih sljedećih tehničkih karakteristika:
 - napajanje 5-8 VDC
 - potrošnja max. ~35 mA
 - radna temperatura od -25 do +80 ˚C
 - boja bijela, ~ral 9010
 - IP40
 - EN54-7, EN54-17
 - priključni terminal: max 1,5mm</t>
    </r>
    <r>
      <rPr>
        <vertAlign val="superscript"/>
        <sz val="10"/>
        <rFont val="Arial"/>
        <family val="2"/>
      </rPr>
      <t>2</t>
    </r>
    <r>
      <rPr>
        <sz val="10"/>
        <rFont val="Arial"/>
        <family val="2"/>
      </rPr>
      <t xml:space="preserve">
 - vlaga: ≥95 % rel.</t>
    </r>
  </si>
  <si>
    <t xml:space="preserve">Dobava i isporuka unutrašnje adresabilne sirene sa bljeskalicom i podnožjem, napajane iz petlje, sljedećih minimalnih tehničkih karakteristika:
 - napajanje 12 - 33 VDC
 - potrošnja u stanju mirovanja max. 250 µA
 - potrošnja u stanju alarma - sirena Max. 3,5 mA
 - potrošnja u stanju alarma - bljeskalica Max. 3,5 mA
 - potrošnja u stanju alarma – sirena + 
 - bljekskalica Max. 7,0 mA
 - intenzitet svijetla  1,27…3,2 cd
 - jačina zvuka 80…99 dBA
 - operativna temperatura -25... +55 °C
 - temperatura kučišta -30... +75 °C
 - vlaga: ≤ 95 % rel.
 - kategorija zaštite: IP 40
 - boja prozirno - crvena
 - standardi – EN54-3
– EN54-17
</t>
  </si>
  <si>
    <t xml:space="preserve">Dobava i isporuka adresabilnog ručnog javljača požara s integriranim izolatorom petlje za montažu u petlju postojeće vatrodojavne centrale tipa CERBERUS PRO FC726 sa sljedećim minimalnim tehničkim karakteristikama:
 - napajanje 12 ... 33 VDC
 - potrošnja u stanju mirovanja Max. 200 µA
 - operativna temperatura -25... +70 °C
 - temperatura kučišta -30... +75 °C
 - vlaga: ≤ 95 % rel.
 - kategorija zaštite: IP 44
 - tandardi – EN54-11
– EN54-17
</t>
  </si>
  <si>
    <t xml:space="preserve">Dobava i isporuka ulazno-izlaznog modula (1ulaz/1 izlaz) s integriranim izolatorom petlje za montažu u petlju postojeće vatrodojavne centrale tipa CERBERUS PRO FC726 sa sljedećim minimalnim tehničkim karakteristikama:
 - radna temperatura -25...+70 °C
 - standard EN 54-17, EN54-18
 - stupanj zaštite IP30
 - vlaga: ≤ 95 % rel.
 - napajanje DC 12...33 V
 - priključni terminal: max 2,5mm2
 - komunikacijski protokol FDnet/C-NET
 - potrošnja struje u mirovanju max. 0.4 mA
 - relajni izlaz: AC 22 V, 2 A, max. 44 VA
DC 30 V, 2 A, max. 60 W
 - dimenzije (WxHxD)  95 x 71 x 23 mm
</t>
  </si>
  <si>
    <t>Dobava i isporuka nadžbukne kutije za ulazno-izlazni modul.</t>
  </si>
  <si>
    <t>Dobava i montaža komore za uzorkovanje zraka u ventilacijskom kanalu. Komplet sa cijevima za uzorkovanje.</t>
  </si>
  <si>
    <t>Ugradnja kartice proširenja.
Skidanje izolacije s kabela i izvođenje ožičenja unutar vatrodojavne centrale</t>
  </si>
  <si>
    <t>Montaža podnožja i spajanje podnožja vatrodojavnog detektora na liniju</t>
  </si>
  <si>
    <t>Montaža javljača požara na podnožje i adresiranje detektora</t>
  </si>
  <si>
    <t>Montaža i spajanje ručnog javljača požara i adresiranje</t>
  </si>
  <si>
    <t>Montaža i spajanje vatrodojavne sirene sa bljeskalicom</t>
  </si>
  <si>
    <t>Montaža i spajanje ulazno-izlaznog modula</t>
  </si>
  <si>
    <t>Montaža i spajanje paralelnog indikatora</t>
  </si>
  <si>
    <t>Programiranje adresabilne vatrodojavne centrale_x000D_
- po jednom detektoru, javljaču, sireni ili modulu</t>
  </si>
  <si>
    <t>Dobava potrebnih oznaka i označavanje svih elemenata vatrodojavnog sustava prema blok-shemi</t>
  </si>
  <si>
    <t>Izrada protupožarnog brtvljenja_x000D_
- na probojima između požarnih sektora sa atestiranim negorivim materijalima odgovarajuće klase vatrootpornosti i označavanje mjesta protupožarnog brtvljenja</t>
  </si>
  <si>
    <t>Dobava, isporuka, polaganje i spajanje kabela NHXH FE180/E90 3x1.5mm².</t>
  </si>
  <si>
    <t>Dobava, isporuka, polaganje i spajanje vatrodojavnog kabela, negorivog, krutih vodiča 2x2x0,8mm2, oznake JB-Y(St)Y E30
- crvene boje
- samogasiva PVC izolacija
- bezhalogeni, malodimni
- CPR klasifikacija C - s1a, d0, a1</t>
  </si>
  <si>
    <t>Dobava, isporuka i polaganje negorive rebraste CS cijevi fi 25 mm u zid od opeke ili betona, uključujući sav potreban dodatni materijal i pribor</t>
  </si>
  <si>
    <t>Bušenje proboja Ø 24 mm kroz betonske zidove ili stropove debljine do 300 mm</t>
  </si>
  <si>
    <t>Dobava i montaža GK revizije u strop u skrivenoj izvedbi. Dimenzije 300x300 mm.</t>
  </si>
  <si>
    <t>Prvo ispitivanje sustava od strane ovlaštene tvrtke
- cijena izražena po pojedinoj ispitnoj točki
- uključuje izdavanje uvjerenja o ispravnosti sustava</t>
  </si>
  <si>
    <t>INSTALACIJE VATRODOJAVE UKUPNO:</t>
  </si>
  <si>
    <t>ISPITIVANJA I DOKUMENTACIJA</t>
  </si>
  <si>
    <t>Izrada projekta izvedenog stanja s ucrtanim svim izmjenama nastalim tijekom izvođenja. Predano investitoru u 3 primjerka na papirnatom i računalnom mediju (u kvaliteti za tehnički pregled i za arhivu investitora).</t>
  </si>
  <si>
    <t>Isporuka jednopolnih shema - izvedeno stanje u PVC foliji i umetnuto u vrata razdjelnika.</t>
  </si>
  <si>
    <t>Ispitivanje instalacije jake struje prema odredbama iz Tehničkog propisa za niskonaponske instalacije (NN 05/2010) i izdavanje ispitnih protokola, pismenih izvješća i garantnih listova. Sva dokumentacija mora biti ukoričena s odgovarajućim sadržajem.</t>
  </si>
  <si>
    <t>Montažni pribor i materijal. Pod ovom stavkom podrazumjeva se sve što nije specificirano, a potrebno je za kompletnu montažu električnih instalacija i opreme, uključivo period probnog pogona, tj.:</t>
  </si>
  <si>
    <t>označne pločice,</t>
  </si>
  <si>
    <t>plastični i čelični tipli s vijcima,</t>
  </si>
  <si>
    <t>vijci s maticama i podložnim pločicama,</t>
  </si>
  <si>
    <t>plastični kit i uvodnice,</t>
  </si>
  <si>
    <t>boje, lakovi, krpe, benzin, gips i sl.,</t>
  </si>
  <si>
    <t>ploče i naljepnice upozorenja standardne (prema tehničkim propisima i Zakonu o zaštiti na radu).</t>
  </si>
  <si>
    <t>ISPITIVANJA I DOKUMENTACIJA UKUPNO:</t>
  </si>
  <si>
    <t>POLICE, CIJEVI I KABELI</t>
  </si>
  <si>
    <t>TELEFONSKO-RAČUNALNA INSTALACIJA</t>
  </si>
  <si>
    <t>ZAŠTITA OD MUNJE</t>
  </si>
  <si>
    <t>ELEKTROINSTALACIJE SVEUKUPNO:</t>
  </si>
  <si>
    <t>SVEUKUPNO NETO:</t>
  </si>
  <si>
    <t>teren južno od smještajnog paviljona (u zoni između smještajnog paviljona i interne prometnice)</t>
  </si>
  <si>
    <t>NA POVRŠINAMA KOJE SU BILE ZELENE I NA KOJIMA SE PLANIRA GRADITI ILI SE KOPA GRAĐEVINSKA JAMA - ČUVANJE I RAZASTIRANJE POVRŠINSKIH 30CM ZEMLJE  Iskopavanje, premještanje iskopane zemlje (prvih 30cm) na travnatu površinu na terenu. Zemlja se oblikuje prema uputama na LISTU 3 u grafičkim prilozima i na gradilištu deponira za kasnije razastiranje.</t>
  </si>
  <si>
    <t>plodni zemljišni supstrat</t>
  </si>
  <si>
    <t xml:space="preserve">humusna vrtna zemlja </t>
  </si>
  <si>
    <t>SADNJA STABLAŠICA I VOĆAKA</t>
  </si>
  <si>
    <t xml:space="preserve">Iskop jama za grmlje i penjačice s radovima kopanja jame u zemljištu  A-B ktg, veličine (0,4x 0,4 x 0,4 ), s odvozom iskopanog materijala s dna jame  na deponij koji osigurava izvođač radova. </t>
  </si>
  <si>
    <t>Prunus dulcis op. 5 god., ob. 12-14 cm</t>
  </si>
  <si>
    <t>Pyrus calleriana Chanticleer op. 5 god., ob. 12-14 cm</t>
  </si>
  <si>
    <t>Malus prairiefire op. 5 god., ob. 12-14 cm</t>
  </si>
  <si>
    <t>Corylus avellana op. 5 god., ob. 12-14 cm</t>
  </si>
  <si>
    <t>k)</t>
  </si>
  <si>
    <t>l)</t>
  </si>
  <si>
    <t>m)</t>
  </si>
  <si>
    <t>Zelene površine s prirodnim grupacijama drveća treba ograditi zaštitnom PVC građ. mrežom na cjevnoj skeli kako bi se spriječilo ulaženje u zeleni prostor i odlaganje alata i materijala po zelenim površinama i oko debala stabala. Štiti cijelu zonu u širini krošnje (korijena)!</t>
  </si>
  <si>
    <t xml:space="preserve">Spajanje CITY SPA jacuzzia na instalacije vodOvoda i odvodnje, preljeva. Stavka uključuje sav potreban sitni i potrošni materijal. </t>
  </si>
  <si>
    <r>
      <t xml:space="preserve">Dobava i ugradnja </t>
    </r>
    <r>
      <rPr>
        <b/>
        <sz val="10"/>
        <rFont val="Arial"/>
        <family val="2"/>
      </rPr>
      <t>hidrantskog ormara</t>
    </r>
    <r>
      <rPr>
        <sz val="10"/>
        <rFont val="Arial"/>
        <family val="2"/>
      </rPr>
      <t xml:space="preserve"> uz nadzemni hidrant. Dimenzije ormara iznose 540x1080x185 mm, RAL 3000. Sav potreban sitni i potrošni materijal uključen u cijenu.
Obračun po komadu.
</t>
    </r>
    <r>
      <rPr>
        <b/>
        <sz val="10"/>
        <rFont val="Arial"/>
        <family val="2"/>
      </rPr>
      <t>NAPOMENA: Stavku nuditi kao komplet.</t>
    </r>
    <r>
      <rPr>
        <sz val="10"/>
        <rFont val="Arial"/>
        <family val="2"/>
      </rPr>
      <t xml:space="preserve">
Ormar je opremljen slijedećom opremom:</t>
    </r>
  </si>
  <si>
    <t>Dobava i ugradnja kompletnog nadzemnog hidranta DN80. Boja hidranta RAL 3000. Sav potreban sitni i potrošni materijal uključen u cijenu.  Sastoji se od:</t>
  </si>
  <si>
    <r>
      <t xml:space="preserve">Dobava i ugradnja </t>
    </r>
    <r>
      <rPr>
        <b/>
        <sz val="10"/>
        <rFont val="Arial"/>
        <family val="2"/>
      </rPr>
      <t>unutarnjeg zidnog hidrantskog ormarić</t>
    </r>
    <r>
      <rPr>
        <sz val="10"/>
        <rFont val="Arial"/>
        <family val="2"/>
      </rPr>
      <t xml:space="preserve"> sa kutnim ventilom DN25, dim. ormarića 700x780x250 mm, označen oznakom za hidrant prema normi HRN ISO 7010:2020. Ugradnja i materijal ormarića prema projektu unutarnjeg uređenja, a opremiti ga sa sljedećom specificiranom opremom: 
-tlačna cijev ∅25 mm, dužine 25 m, sa spojnicama
-ventil kutni Ms 1" sa stabilnom spojnicom (AI) ∅25
-okretni nastavak za Ms 1"
-mlaznica ∅25 Al sa zasunom
-naljepnica Euro H (F002)
Obračun po kompletno ugrađenom ormariću. Prije dobave ormarića potrebno je boju, obradu i detalje montaže uskladiti s glavnim projektantom.
 Sav potreban sitni i potrošni materijal uključen u cijenu. </t>
    </r>
  </si>
  <si>
    <t>Prilikom dobave sanitarne opreme obvezno ishoditi suglasnost glavnog projektanta glede tipa, kvalitete, boje, dizajna i cijene. Izbor i ugradba opreme bez suglasnosti glavnog projektanta neće se priznati.</t>
  </si>
  <si>
    <t>Montažu sanitarnih uređaja i opreme izvesti prema tehničkim propisima, uputama proizvođača i projektu unutarnjeg uređenja i opremanja. Prema teh. propisima o izvođenju el. energetskih instalacija u zgradama, potrebno je izvest uzemljenje svih metalnih dijelova instalacije vodovoda i kanalizacije. Uzemljenje izvesti prema opisu u troškovniku el. instalacija. Obzidavanje i zatvaranje metalnih dijelova instalacije može se izvesti tek nakon izvršenog uzemljenja.</t>
  </si>
  <si>
    <t>Napomena: pult i izrezivanje pulta je u dijelu troškovnika GO radova</t>
  </si>
  <si>
    <t>- stojeća jednoručne mješalice za umivaonik Hansgrohe tip Vivenis s odvodnim setom sa šipkom za zatvaranje broj 75020000 - krom, gibljiva crijeva  za priključak vode, perlator, kartuša, prilagodiv limitator protoka vode, odljevni set skočni 1 1/4".</t>
  </si>
  <si>
    <t>- stojeća jednoručne mješalice za umivaonik Hansgrohe tip Vivenis Jednoručna miješalica za umivaonik 250 broj 75042000 - krom, gibljiva crijeva  za priključak vode, perlator, kartuša, prilagodiv limitator protoka vode, odljevni set skočni 1 1/4".</t>
  </si>
  <si>
    <t>- viseće WC školjke Catalano ZERO WC ŠKOLJKA ZIDNA 55X35 cm, NEW FLUSH, BIJELA</t>
  </si>
  <si>
    <t>- zidni podžbukni element Hansgrohe tip  iBox 2  broj 01500180</t>
  </si>
  <si>
    <t>- Hansgrohe DuoTurn S podžbukna miješalica za tuš / kadu broj 75418000 - krom</t>
  </si>
  <si>
    <t>- Hansgrohe nadglavni tuš 280 1 mlaz EcoSmart 9 l/min broj 26221000 - krom</t>
  </si>
  <si>
    <t>- Hansgrohe nosač tuša 38.9 cm broj 27413000 - krom</t>
  </si>
  <si>
    <t>- Hansgrohe zidni priključak s držačem tuša broj 26888000 - krom</t>
  </si>
  <si>
    <t>- Hansgrohe crijevo za tuš 160 cm broj 28276000 - krom</t>
  </si>
  <si>
    <t>- Hansgrohe ručni tuš Vario EcoSmart 9 l/min broj 26803400 - krom</t>
  </si>
  <si>
    <t>- Hansgrohe osnovni set za linearne tuš odvode za standardnu ​​instalaciju broj 01000180</t>
  </si>
  <si>
    <t>- Hansgrohe linearni odvod za tuš 900 moguće rezati za zidnu ugradnju broj 56052800 -  brušeni nehrđajući čelik</t>
  </si>
  <si>
    <t xml:space="preserve">Prije dobave i ugradnje potrebno je zatražiti ovjeru glavnog projektanta. </t>
  </si>
  <si>
    <t xml:space="preserve">Bušenje kružnih prodora u AB zidovima i pločama. </t>
  </si>
  <si>
    <t>Bušenje kružnih prodora u AB zidovima i pločama debljine do 30 cm.</t>
  </si>
  <si>
    <t>kružni prodori do Ø150</t>
  </si>
  <si>
    <t>kružni prodori Ø150 - Ø250</t>
  </si>
  <si>
    <t>kružni prodori preko Ø250</t>
  </si>
  <si>
    <t>Izvođač je dužan prije dobave i ugradnje dostaviti sve tipove vidljivih elemenata opreme i instalacije vodovoda i kanalizacije glavnom projektantu i projektantu vodovoda i kanalizacije na uvid i ovjeru. Potrebno je dobaviti elemente jednostavnog, reduciranog oblika i ravnih linija. Boja svih vidljivih elemenata prema izboru glavnog projektanta.</t>
  </si>
  <si>
    <t>Dobava i montaža elektro kupaonskih radijatora dim h1000xš500 mm, +/-5%, Q=400W, 230V, IP24z aštita, RAL 9016-bijela. Automatska regulacija – Temperaturno promjenljivi PTC-grijač samostalno regulira temperaturu grijače tekučine promijenom električnog otpora. Stavka uključuje komplet nosača za montažu na zid, sitni i potrošni materijal.</t>
  </si>
  <si>
    <t>Napomena: alternativa je da se vrata u hotelskim sobama i apartmanima podrezuju!</t>
  </si>
  <si>
    <r>
      <rPr>
        <b/>
        <sz val="10"/>
        <rFont val="Arial"/>
        <family val="2"/>
        <charset val="238"/>
      </rPr>
      <t>Distributere dobaviti u RAL-u prema izboru glavnog projektanta.</t>
    </r>
    <r>
      <rPr>
        <sz val="10"/>
        <rFont val="Arial"/>
        <family val="2"/>
        <charset val="238"/>
      </rPr>
      <t xml:space="preserve"> Izvođač je dužan prije dobave i ugradnje dostaviti tip distributera glavnom projektantu na uvid i ovjeru. Potrebno je dobaviti distributere jednostavnog, reduciranog oblika i ravnih linija.</t>
    </r>
  </si>
  <si>
    <t>Rešetke dobaviti u RAL-u prema izboru glavnog projektanta. Izvođač je dužan prije dobave i ugradnje dostaviti tip rešetke glavnom projektantu na uvid i ovjeru. Potrebno je dobaviti rešetke jednostavnog, reduciranog oblika i ravnih linija.</t>
  </si>
  <si>
    <t>Prestrujna rešetka 425x225</t>
  </si>
  <si>
    <t>Prestrujna rešetka 325x225</t>
  </si>
  <si>
    <r>
      <rPr>
        <b/>
        <sz val="10"/>
        <rFont val="Arial"/>
        <family val="2"/>
        <charset val="238"/>
      </rPr>
      <t>Ventilacijska rešetka u boji prema izboru glavnog projektanta.</t>
    </r>
    <r>
      <rPr>
        <sz val="10"/>
        <rFont val="Arial"/>
        <family val="2"/>
        <charset val="238"/>
      </rPr>
      <t xml:space="preserve"> Izvođač je dužan prije dobave i ugradnje dostaviti tip ventilacijske rešetke glavnom projektantu na uvid i ovjeru. Potrebno je dobaviti ventilacijske rešetke jednostavnog, reduciranog oblika i ravnih linija.</t>
    </r>
  </si>
  <si>
    <t>Završna obrada prašno plastificiranje (mat) u boju prema izboru glavnog projektanta.</t>
  </si>
  <si>
    <r>
      <rPr>
        <b/>
        <sz val="10"/>
        <rFont val="Arial"/>
        <family val="2"/>
        <charset val="238"/>
      </rPr>
      <t>Ventilator u boji prema izboru glavnog projektanta.</t>
    </r>
    <r>
      <rPr>
        <sz val="10"/>
        <rFont val="Arial"/>
        <family val="2"/>
        <charset val="238"/>
      </rPr>
      <t xml:space="preserve"> Izvođač je dužan prije dobave i ugradnje dostaviti tip ventilatora glavnom projektantu na uvid i ovjeru. Potrebno je dobaviti ventilatore jednostavnog, reduciranog oblika i ravnih linija.</t>
    </r>
  </si>
  <si>
    <t>Izvođač je dužan prije dobave i ugradnje dostaviti sve tipove vidljivih elemenata opreme glavnom projektantu i projektantu elektroinstalacija na uvid i ovjeru. Potrebno je dobaviti elemente jednostavnog, reduciranog oblika i ravnih linija. Boja svih vidljivih elemenata prema izboru glavnog projektanta.</t>
  </si>
  <si>
    <t>Dobava, montaža i spajanje sa svim potrebnim spojnim i montažnim materijalom za potpuno funkcioniranje svjetiljki opće i sigurnosne rasvjete.</t>
  </si>
  <si>
    <t>Izvođač je dužan prije dobave i ugradnje dostaviti sve tipove rasvjetnih tijela glavnom projektantu i projektantu elektro instalacija na uvid i ovjeru. Boja kućišta rasvjetnih tijela prema odabiru glavnog projektanta.</t>
  </si>
  <si>
    <t>- ovjes za svetiljku izrađen od metala
- ovjes svjetiljke S15 na 50cm od kote stropa</t>
  </si>
  <si>
    <t>- svjetiljka izrađena od polietilena, mat obrada
- dimenzije svjetiljke fi60
- težina svjetiljke 4.7kg
- izvor svjetlosti je integrirani LED žarulja E27 snage max 25W
- boja svjetlosti temperature 3000K
- indeks uzvrata boje veći od 80
- napajanje dolazi uz rasvjetno tijelo
- stupanj zaštite od čestica i vlage IP20
- oznaka u nacrtu S10</t>
  </si>
  <si>
    <t>- svjetiljka izrađena od polietilena, mat obrada
- dimenzije svjetiljke fi40
- težina svjetiljke 2kg
- izvor svjetlosti je integrirani LED žarulja snage max 25W
- boja svjetlosti temperature 2700K
- indeks uzvrata boje veći od 80
- napajanje dolazi uz rasvjetno tijelo
- stupanj zaštite od čestica i vlage IP20
- oznaka u nacrtu S9</t>
  </si>
  <si>
    <t>Dobava i montaža ugradnog ormarića,metalni, za smještaj unutarnjih drivera rasvjete stubišta, min. dimenzija 20x30x10cm (ŠxVxD), IP40, za ugradnju u AB zid. Skriveni okvir, vratašća metalna, pripremljena za ugradnju gipskartonske ploče koja se obrađuje i farba u boju kao i zid u koji se ugrađuje kutija.</t>
  </si>
  <si>
    <t>Izvođač je dužan prije dobave i ugradnje dostaviti sve tipove prekidača, utičnica, sklopki, okvira te sve ostale vidljive elemente glavnom projektantu i projektantu elektro instalacija na uvid i ovjeru. Potrebno je dobaviti opremu jednostavnog, reduciranog dizajna i ravnih linija. Boja svih vidljivih elemenata prema izboru glavnog projektanta.</t>
  </si>
  <si>
    <t>Izvođač je dužan prije dobave i ugradnje dostaviti sve tipove prekidača, utičnica te sve ostale vidljive elemente glavnom projektantu i projektantu elektro instalacija na uvid i ovjeru. Potrebno je dobaviti opremu jednostavnog, reduciranog dizajna i ravnih linija. Boja prekidača i utičnica prema izboru glavnog projektanta.</t>
  </si>
  <si>
    <t>Dobava, montaža i spajanje do potpune funkcionalnosti sa svim montažnim materijalom za potpuno funkcioniranje priključnice 1xsklopka, 1x16A/250V, sa zaštitnim poklopcem s oprugom iz programa, boja po izboru glavnog projektanta:</t>
  </si>
  <si>
    <r>
      <t>Dobava, montaža i spajanje razvodnog ormara oznake +</t>
    </r>
    <r>
      <rPr>
        <b/>
        <sz val="10"/>
        <rFont val="Arial"/>
        <family val="2"/>
        <charset val="238"/>
      </rPr>
      <t>RS</t>
    </r>
    <r>
      <rPr>
        <sz val="10"/>
        <rFont val="Arial"/>
        <family val="2"/>
        <charset val="238"/>
      </rPr>
      <t xml:space="preserve">, 4-redni, min. dimenzija 368x753x93mm, tipski testiran prema IEC 60439-1/IEC 61439-1-2. Ormar je uzidni, plastični, sa metalnim vratima, sa stupnjem zaštite IP40. 
Stavka uključuje sav potreban montažni materijal za potpunu funkcionalnost sa ugrađenom sljedećom opremom: </t>
    </r>
  </si>
  <si>
    <t>Dobava, montaža i spajanje do potpune funkcionalnosti sa svim montažnim materijalom za potpuno funkcioniranje priključnice 1x16A/250V + fiksni priključak, iz modularnog programa, boja po izboru glavnog projektanta:</t>
  </si>
  <si>
    <t>Dobava, montaža i spajanje do potpune funkcionalnosti sa svim montažnim materijalom za potpuno funkcioniranje priključnice 2x16A/250V + fiksni priključak + 1xsklopka, iz modularnog programa, boja po izboru glavnog projektanta:</t>
  </si>
  <si>
    <t>Dobava, montaža i spajanje do potpune funkcionalnosti sa svim montažnim materijalom za potpuno funkcioniranje upravljačko-priključnog seta 3xtipkalo + 1×16A/250V + USB napajanje/punjač, 5V,3A, tip A i C iz modularnog  programa, boja po izboru glavnog projektanta:</t>
  </si>
  <si>
    <t>Dobava, montaža i spajanje do potpune funkcionalnosti sa svim montažnim materijalom za potpuno funkcioniranje priključnice 2×16A/250V + RJ45 + TV iz modularnog  programa, boja po izboru glavnog projektanta:</t>
  </si>
  <si>
    <t>Dobava, montaža i spajanje do potpune funkcionalnosti sa svim montažnim materijalom za potpuno funkcioniranje upravljačko-priključnog seta 2×16A/250V + USB napajanje/punjač, 5V,3A, tip A i C iz modularnog  programa, boja po izboru glavnog projektanta:</t>
  </si>
  <si>
    <t>Dobava, montaža i spajanje do potpune funkcionalnosti sa svim montažnim materijalom za potpuno funkcioniranje priključnice 1x16A/250V, IP44, sa zaštitnim poklopcem s oprugom iz programa, boja po izboru glavnog projektanta:</t>
  </si>
  <si>
    <t>Dobava, montaža i spajanje do potpune funkcionalnosti sa svim montažnim materijalom za potpuno funkcioniranje priključnice 1x16A/250V iz modularnog programa, boja po izboru glavnog projektanta:</t>
  </si>
  <si>
    <t>Dobava, montaža i spajanje do potpune funkcionalnosti sa svim montažnim materijalom za potpuno funkcioniranje upravljačkog seta tipkalo iz modularnog  programa, boja po izboru glavnog projektanta:</t>
  </si>
  <si>
    <t>Dobava, montaža i spajanje do potpune funkcionalnosti sa svim montažnim materijalom za potpuno funkcioniranje fiksnog priključka iz modularnog  programa, boja po izboru glavnog projektanta:</t>
  </si>
  <si>
    <t>Dobava, montaža i spajanje do potpune funkcionalnosti sa svim montažnim materijalom za potpuno funkcioniranje upravljačko-priključnog seta 2×16A/250V + USB napajanje/punjač, 5V,3A, tip A i C + 2xtipkalo iz modularnog  programa, boja po izboru glavnog projektanta:</t>
  </si>
  <si>
    <t>Ukupan broj apartmana</t>
  </si>
  <si>
    <t>APARTMAN UKUPNO:</t>
  </si>
  <si>
    <t>APARTMAN</t>
  </si>
  <si>
    <t>Prije dobave i ugradnje potrebno je dostaviti uzorak zvučnika glavnom prjektantu na uvid i potvrdu. Boja zvučnika prema odabiru glavnog projektanta.</t>
  </si>
  <si>
    <t>Dobava, postava i spajanje štapne hvataljke, ukupne visine 1,5m, sa izolacijskim elementom, sve komplet s postoljem za kosi krov. Obvezno usklađivanje s izvođačem završne obloge kosog krova. Prije dobave i montaže obvezno je sve detalje uskladiti s glavnim projektantom i projektantom elektroinstalacija te ishoditi pismeno odobrenje.</t>
  </si>
  <si>
    <t>Prije dobave i ugradnje potrebno je dostaviti uzorak detektora glavnom prjektantu na uvid i potvrdu. Boja detektora prema odabiru glavnog projektanta.</t>
  </si>
  <si>
    <t xml:space="preserve">Dobava i isporuka univerzalnog podnožja za montažu javljača požara, adresabilnih sirena i bljeskalica. Uz podnožje dodatna oprema koja čini sastavni dio sustava je plastična transparentna pločica dimenzija 60x20 mm za oznaku elementa.
Podnožje ima sljedeće min. karakteristike:
 - terminal za kabel 0,2 do 1,6 mm2
</t>
  </si>
  <si>
    <t>Prije dobave i ugradnje potrebno je dostaviti uzorak podnožja glavnom prjektantu na uvid i potvrdu. Boja prema odabiru glavnog projektanta.</t>
  </si>
  <si>
    <t>Prije dobave i ugradnje potrebno je dostaviti uzorak indikatora glavnom prjektantu na uvid i potvrdu. Boja prema odabiru glavnog projektanta.</t>
  </si>
  <si>
    <t>Obračun po m1 gotovog rubnjaka od traka od
pocinčanog čelika, do potpune pogonske gotovosti.</t>
  </si>
  <si>
    <t>Dobava lomljenog kamena, bez primjesa pijeska granulacije 32-64 mm, izvedba sloja u širini 40 cm i visine 15 cm. Lomljenac se postavlja uz rub građevine prema zelenoj površini. Prije dobave dostaviti uzorak projektantu na odobrenje.</t>
  </si>
  <si>
    <t>Vrsta kamena: dijabaz.</t>
  </si>
  <si>
    <r>
      <t xml:space="preserve">Prije betoniranja potrebno je proučiti sve projekte instalacija i </t>
    </r>
    <r>
      <rPr>
        <b/>
        <sz val="10"/>
        <rFont val="Arial"/>
        <family val="2"/>
      </rPr>
      <t>postaviti kutije, bužire, proturne cijevi</t>
    </r>
    <r>
      <rPr>
        <sz val="10"/>
        <rFont val="Arial"/>
        <family val="2"/>
      </rPr>
      <t xml:space="preserve"> za sve prodore. Naknadna probijanja se neće dodatno priznavati u trošak.</t>
    </r>
  </si>
  <si>
    <r>
      <t>Prije betoniranja u oplatu je potrebno postaviti</t>
    </r>
    <r>
      <rPr>
        <b/>
        <sz val="10"/>
        <rFont val="Arial"/>
        <family val="2"/>
      </rPr>
      <t xml:space="preserve"> slijepe dovratnike i doprozornike</t>
    </r>
    <r>
      <rPr>
        <sz val="10"/>
        <rFont val="Arial"/>
        <family val="2"/>
      </rPr>
      <t xml:space="preserve"> za montažu vrata i prozora u AB zidovima i stropovima. Sami slijepi elementi obračunati u pripadajućim stolarskim i bravarskim stavkama. Naknadna štemanja i ugradnje se neće dodatno priznavati u trošak.</t>
    </r>
  </si>
  <si>
    <r>
      <t xml:space="preserve">Betonske plohe koje po projektu ostaju vidljive, tj. ne obrađuju se drugim materijalima, moraju se izvoditi u oplati za </t>
    </r>
    <r>
      <rPr>
        <b/>
        <sz val="10"/>
        <rFont val="Arial"/>
        <family val="2"/>
      </rPr>
      <t>'vidljivi beton'.</t>
    </r>
  </si>
  <si>
    <t>Betoniranje armiranobetonskih temeljnih traka 130x50 cm i 40x60 cm.</t>
  </si>
  <si>
    <t>Dimenzija temelja: 40x40x80 cm</t>
  </si>
  <si>
    <t>dobavu i slaganje armature</t>
  </si>
  <si>
    <t>Betoniranje armiranobetonskih temelja samaca ograde PMRS sa betonom C 25/30 razred izloženosti XC3. U cijenu stavke uključiti i iskop rupa za temelje te armaturu. Betoniranje se izvodi direktno u zemlju bez korištenja oplate (rupe je potrebno iskopati precizno prema dimenziji temelja).</t>
  </si>
  <si>
    <t>Zazidavanje otvora u zidu postojećeg paviljona A1 debljine cca. 16,0 cm na mjestu demontiranih balkonskih vrata (st. 6) prema planu uklanjanja.</t>
  </si>
  <si>
    <t>Dobava materijala, izrada, transport, ugradnja i montaža čelične konstrukcije prohodne staze. Kvaliteta čelika je S235. Cijela konstrukcija mora biti izvedena u skladu sa statičkim računom, izvedbenim projektom i radioničkim nacrtima. U cijenu uračunata spojna sredstva, zaštitno i završno ličenje, zavari te sve definirane kontrole kvalitete.</t>
  </si>
  <si>
    <t>Nabava materijala, izrada, transport i montaža čelične potkonstrukcije pergola u suterenu. Kvaliteta čelika S235. Sve konstrukcije moraju biti izvedene u skladu sa statičkim računom, izvedbenim projektom i radioničkim nacrtima.</t>
  </si>
  <si>
    <t>Čelična potkonstrukcija fasadnih panela ispred loggia.</t>
  </si>
  <si>
    <t>Nabava materijala, izrada, transport i montaža čelične potkonstrukcije fasadnih panela ispred loggia i raznih čeličnih profila prikazanih u detaljima izvedbenog projekta. Kvaliteta čelika S235. Sve konstrukcije moraju biti izvedene u skladu sa statičkim računom, izvedbenim projektom i radioničkim nacrtima.</t>
  </si>
  <si>
    <t>Sva vrata ugrađuju se sistemom 'suhe' ugradbe i to ovisno o vrsti zidova u koje se stolarija ugrađuje. U zidove od betona dovratnici  se ugrađuju pomoću metalnih 'slijepih' dovratnika, a u gips kartonske zidove stolarija se ugrađuje u limenu potkonstrukciju za dovratnike ili u posebnu dodatnu konstrukciju ovisno o detalju ugradnje, u gotove fasadne panele prema prema tehničkom uputstvu proizvođača fasade, a sve prema tehničkom uputstvu proizvođača vrata.</t>
  </si>
  <si>
    <t xml:space="preserve">Sva vrata ugrađuju se sistemom 'suhe' ugradbe i to ovisno o vrsti zidova u koje se stolarija ugrađuje. U gips kartonske zidove stolarija se ugrađuje u limenu potkonstrukciju za dovratnike, a u zidove betona dovratnici  se ugrađuju pomoću 'slijepih' dovratnika.
</t>
  </si>
  <si>
    <t>Knjiga specifikacija je sastavni dio ovog troškovnika te je cijenu stavke koja se referira na Knjigu specifikacije potrebno formirati u skladu s troškovničkim opisom ali i shemama i specifikacijama navedenima u Knjizi specifikacija. Sheme i specifikacije navedene u Knjizi specifikacija su obvezujuće kao i troškovnički opisi.</t>
  </si>
  <si>
    <t>Prije davanja ponude za troškovničke stavke koje sadrže oznake iz Knjige specifikacija (MAPA I, KNJIGA III), izvođač je dužan proučiti specifikacije i sheme prema navedenim oznakama.</t>
  </si>
  <si>
    <t>Toplinska izolacija poda na tlu objekta od XPS ploča d=12 cm, oznaka sloja P1a-S, P1b-S, P2a-S, P2b-S, P3-S, P4-S i d=8 cm, oznaka sloja T1-S i d=5 cm, oznaka sloja T1-S i T2b-S.</t>
  </si>
  <si>
    <t>Toplinska izolacija ispod krovnih žlijebova.</t>
  </si>
  <si>
    <t>Dobava i postava  toplinske izolacije ispod žlijebova na kosom krovu koja se izvodi od ekstrudiranog polistirena XPS.</t>
  </si>
  <si>
    <t>Obračun po m1 ugrađenog XPS-a.</t>
  </si>
  <si>
    <t>XPS se reže u profile dimenzije cca 20 x 40 cm i ugrađuje ispod žlijebova a sve u skladu s detaljima u izvedbenom projektu.</t>
  </si>
  <si>
    <t>Izvođač je u obvezi izraditi statički proračun i radioničku dokumentaciju koje treba dostaviti projektantu konstrukcije i glavnom projektantu na uvid i ovjeru te uzorke. Izradi pozicije se može pristupiti nakon pismenog odobrenja projektanta. Boja po odabiru projektanta (metallic matt tonovi), potrebno je dostaviti 5 uzoraka različitih tonova na pregled i potvrdu glavnom projektantu. Izvođač je u obvezi izraditi "mockup" (postava na fasadu zgrade) odabranih boja u dimenzijama panela 110 x 315 cm (standardno polje fasade) te uključiti isto u cijenu ove stavke.</t>
  </si>
  <si>
    <t>dobavu i postavu tipske aluminijske potkonstrukcije u svemu prema uputi proizvođača i tehničkom listu. Vertikalnim vodilicama osigurati odvod vode koja ulazi u fuge te horizontalno prikupljanje odvoda vode u podnožju zida.</t>
  </si>
  <si>
    <t>dobavu i postavu kompozitnih aluminijskih ploča dimenzija cca 315 x 110 cm prema shemi fasade.</t>
  </si>
  <si>
    <t>dobavu i postavu tipskih elemenata za obradu vanjskih i unutarnjih kuteva, obradu prodora raznih vrsta i promjera cijevi i svega prema uputi odabranog proizvođača i potrebnog za punu funkcionalnost (u iskazanu količinu su uključene i špalete).</t>
  </si>
  <si>
    <t>sve potrebne opšave (aluminijski lim plastificiran u boju po izboru projektanta).</t>
  </si>
  <si>
    <r>
      <t xml:space="preserve">Dobava i postava fasadne obloge od kompozitnih aluminijskih ploča </t>
    </r>
    <r>
      <rPr>
        <sz val="10"/>
        <rFont val="Arial"/>
        <family val="2"/>
      </rPr>
      <t>d=5 mm (proizvođač Alubond)  na tip</t>
    </r>
    <r>
      <rPr>
        <sz val="10"/>
        <rFont val="Arial"/>
        <family val="2"/>
        <charset val="238"/>
      </rPr>
      <t xml:space="preserve">skoj aluminijskoj potkonstrukciji. </t>
    </r>
  </si>
  <si>
    <t xml:space="preserve">Dobava i postava krovne obloge od kompozitnih aluminijskih ploča d=5 mm (proizvođač Alubond) na aluminijskoj potkonstrukciji.
Sustav odvodnje krovne vode potrebno je uskladiti s fasadnim odvodom. </t>
  </si>
  <si>
    <t>dobavu i postavu aluminijske potkonstrukcije uključivo kružne cijevi za prihvat na armiranobetonsku ploču u svemu prema uputi proizvođača i tehničkom listu. Sustavom potkonstrukcije potrebno je odvesti krovnu vodu u fasadni sustav odvodnje.</t>
  </si>
  <si>
    <t>dobavu i postavu kompozitnih aluminijskih ploča dimenzija cca 315 x 110 cm prema shemi.</t>
  </si>
  <si>
    <r>
      <rPr>
        <b/>
        <sz val="10"/>
        <rFont val="Arial"/>
        <family val="2"/>
        <charset val="238"/>
      </rPr>
      <t>Izvođač je u obvezi izraditi statički proračun i radioničku dokumentaciju koje treba dostaviti projektantu konstrukcije i glavnom projektantu na uvid i ovjeru.</t>
    </r>
    <r>
      <rPr>
        <sz val="10"/>
        <rFont val="Arial"/>
        <family val="2"/>
        <charset val="238"/>
      </rPr>
      <t xml:space="preserve"> Izradi pozicije se može pristupiti nakon pismenog odobrenja projektanta. Boja ploča je ista kao boja fasadnih ploča odabrana na temelju uzoraka (izrada uzoraka je uključena u stavci 1.). </t>
    </r>
  </si>
  <si>
    <t>obradu svih prodora kružnih cijevi potkonstrukcije za nošenje završne obloge krovnih ploha od kompozitnih aluminijskih ploča.</t>
  </si>
  <si>
    <t>Dobava materijala i ugradnja aluminijskog opšava na dilataciju na spoju s postojećim paviljonom A1 od eloksiranog i plastificiranog aluminijskog lima. Završna obrada: plastificiranje u boju po izboru projektanta, hrapava struktura (fine structure).</t>
  </si>
  <si>
    <t>Opšav na dilataciji.</t>
  </si>
  <si>
    <r>
      <t xml:space="preserve">Dobava i postava podnih keramičkih pločica za opločenje </t>
    </r>
    <r>
      <rPr>
        <b/>
        <sz val="10"/>
        <rFont val="Arial"/>
        <family val="2"/>
      </rPr>
      <t>zida kupaonica apartmana Living Ceramics kolekcija Noon, boja prema izboru projektanta, mozaik dim. 3x15 cm (na mrežici 30x30 cm)</t>
    </r>
    <r>
      <rPr>
        <sz val="10"/>
        <rFont val="Arial"/>
        <family val="2"/>
        <charset val="238"/>
      </rPr>
      <t xml:space="preserve">. </t>
    </r>
  </si>
  <si>
    <t>Keramičke pločice se polažu prema nacrtima polaganja iz Projekta unutarnjeg uređenja i opremanja.</t>
  </si>
  <si>
    <t xml:space="preserve">Dobava i postava tepiha CAPO L (reGALERIJA Zabok) sljedećih karakteristika:     </t>
  </si>
  <si>
    <t>Prije dobave i ugradnje je obvezno potrebno dostaviti glavnom projektantu uzorke svih podnih obloga na uvid i potvrdu.</t>
  </si>
  <si>
    <t>struktura: velur (šišano) / bukle (čvorano)</t>
  </si>
  <si>
    <t>proizvodni proces: ručno taftanje</t>
  </si>
  <si>
    <t>sastav flora: 100% vuna</t>
  </si>
  <si>
    <t>primarna poleđina: poliester i pamuk</t>
  </si>
  <si>
    <t>sekundarna poleđina: polipropilen i pamuk</t>
  </si>
  <si>
    <t>ukupna težina: 3.000 g/m2 +/- 10%</t>
  </si>
  <si>
    <t>težina flora: 1.700 g/m2 +/- 10%</t>
  </si>
  <si>
    <t>gustoća taftanja: 52.000/m2</t>
  </si>
  <si>
    <t>ukupna visina tepiha: 14 mm</t>
  </si>
  <si>
    <t>visina flora: 10 mm</t>
  </si>
  <si>
    <t>certifikat o negorivosti: DA, Bfl-S1</t>
  </si>
  <si>
    <t>širina: po narudžbi +/- 1 cm</t>
  </si>
  <si>
    <t>dužina: po narudžbi +/- 1 cm</t>
  </si>
  <si>
    <t>karta boja: 182 boje</t>
  </si>
  <si>
    <t>NAPOMENA : U cijenu stavke je potrebno uključiti 'custom made' opciju prema grafičkom predlošku dizajnera koji će se sastojati od kombinacije do max. 3 boje.</t>
  </si>
  <si>
    <t>dobavu i izvedbu mase za izravnanje poda u svemu prema uputstvu proizvođača, uključivo sve predradnje spojne  i pomoćne materijale te pribor.</t>
  </si>
  <si>
    <t>dobavu i postavu tepiha prema gornjem opisu</t>
  </si>
  <si>
    <t xml:space="preserve"> sav potreban horizontalni i vertikalni transport.</t>
  </si>
  <si>
    <t>dobavu i postavu aluminijskog tipskog eloksiranog aluminijskog profila prema gornjem opisu.</t>
  </si>
  <si>
    <t>dobavu i postavu veznog i pričvrsnog materijala u svemu prema uputi prizvođača i tehničkom listu.</t>
  </si>
  <si>
    <t>izvedbu kutnih spojeva na gerung.</t>
  </si>
  <si>
    <t>sav potreban materijal i sredstva za postavu tepiha do pune gotovosti</t>
  </si>
  <si>
    <t>Sve iskazane količine predstavljaju neto površinu obloženog poda/zida bez uračunatog dodatka za otpad.</t>
  </si>
  <si>
    <t>Sve iskazane količine predstavljaju neto površinu obloženog poda bez uračunatog dodatka za otpad.</t>
  </si>
  <si>
    <t>Postava tepiha (sobe i apartmani).</t>
  </si>
  <si>
    <t>Postava antialergijskog tepiha (sobe).</t>
  </si>
  <si>
    <t>antialergijska izvedba</t>
  </si>
  <si>
    <t>Postava  tepiha (hodnici).</t>
  </si>
  <si>
    <r>
      <t xml:space="preserve">Dobava materijala i izrada prohodne staze iznad spuštenog stropa iznad hodnika na trećem katu. Konstrukcija prohodne staze se izvodi od čelične potkonstrukcije (obračunato u grupi radova </t>
    </r>
    <r>
      <rPr>
        <i/>
        <sz val="10"/>
        <color rgb="FF000000"/>
        <rFont val="Arial"/>
        <family val="2"/>
      </rPr>
      <t>VII. ČELIČNE KONSTRUKCIJE</t>
    </r>
    <r>
      <rPr>
        <sz val="10"/>
        <color rgb="FF000000"/>
        <rFont val="Arial"/>
        <family val="2"/>
        <charset val="238"/>
      </rPr>
      <t>) koji nose OSB  ploče na osnom razmaku = 1/3 OSB ploče; u svemu prema projektu i detalju.</t>
    </r>
  </si>
  <si>
    <t>sav potreban horizontalni i vertikalni transport te spojna sredstva.</t>
  </si>
  <si>
    <t>Tepih se ljepi na suhi cementni estrih, maksimalne vlažnost prema DIN EN 18560 od 2% CM. Dopuštene neravnine prema HRN EN 18202; tolerancije u visokogradnji: mjerene na razmaku od: 0.1m=2 mm, 1.0 m=4 mm, 4.0m=10mm i 10.0m=15mm.</t>
  </si>
  <si>
    <t>Dobava materijala i montaža kutnog sokla, veličine 10/80 mm od MDF-a. Sokl se postavlja na zid pomoću vijaka i tipli, sa utorom za vijak 5 mm, koji se pokriva tokarenim drvenim čepovima. Na uglovima zarezati pod kutem od 45°. Na zidovima dužim od 4 m dopušten je samo jedan spoj. Vrsta drveta i oblik (tip) letvice prema odabiru projektanta. Sve bojano visoko kvalitetnim akrilnim lakom u boji prema odabiru projektanta. U cijeni iskazati dobavu, postavu, otpad pri ukrajanju te upotrebu svih pratećih alata i uređaja. Obračum po m1.</t>
  </si>
  <si>
    <t>Obračun po m2 podne površine na hodniku i po m1 izvedenih stuba i sokla.</t>
  </si>
  <si>
    <t>Obračun po m2 zidne površine.</t>
  </si>
  <si>
    <t>Obračun po m2 podne površine.</t>
  </si>
  <si>
    <t>Obračun po m2 podne površine i po m1 sokla.</t>
  </si>
  <si>
    <t>Prije dobave i ugradnje je obvezna dostava uzorka glavnom projektantu na uvid i odobrenje.</t>
  </si>
  <si>
    <t>Izvedba zaštitnog protuprašnog premaza podova. Izvesti poliuretanskim ili epoksidnim protuprašnim premazom u boji po odabiru projektanta. Premaz mora biti odgovarajuće tvrdoće, otporan na habanje, otapala, ulja, vodu i kemikalije. Maximalna vlaga u podlozi 6% odnosno prema uputstvu proizvođača. Bez obzira na oblik i veličinu plohe.</t>
  </si>
  <si>
    <t>Obračun po m2 gotovog poda loggia.</t>
  </si>
  <si>
    <t>Na gipskartonskim zidovima se sokl ugrađuje upušteno na način da se vanjska gipskartonska ploča ne izvede skroz do poda (8 cm kraće od unutarnje ploče).</t>
  </si>
  <si>
    <t>Decking od drveta (looggia).</t>
  </si>
  <si>
    <t>Dilatacijska fuga na uzdužnim spojevima 3 mm / m. Žljebasta površine gornja strana, donja strana nazubljena. Protukliznost - razred R11.</t>
  </si>
  <si>
    <t xml:space="preserve">Montaža putem zavijačenih inox kopča - sustav V4a, impregnirano Delta Seal impregnacijom.  Razmak podkonstrukcije cca 40 - 60 cm na neoprenskim podmetačima. </t>
  </si>
  <si>
    <t>Izrada, i dobava drvene protuklizne podne obloge od termo tretiranog jasena, 30 mm visina šupljih profila. Širina daske (zaobljene na oba gornja ruba) 140 i 194 mm, maksimalno opterećenje &lt;= 320 kg / cm², širina fuge od 6 - 7 mm.</t>
  </si>
  <si>
    <t>Prije dobave materijala obvezna je dostava uzorka glavnom projektantu na uvid i odobrenje.</t>
  </si>
  <si>
    <t>Izvođač je prije izvedbe dužan izraditi probni uzorak jedne loggie te prije nastavka dobiti odobrenje glavnog projektanta.</t>
  </si>
  <si>
    <t>U jediničnu cijenu uključiti sve potrebne radove i materijale: dobava, ugradnja, potkonstrukcija, sva spojna sredstva, čišćenje, usklađivanje detalja, sve potrebno do pune gotovosti poda.</t>
  </si>
  <si>
    <t>U cijenu uključiti sve zaštitne kutne pocinčane profile, revizione otvore, dilatacijske spojeve, ojačanja za ugradbu dovratnika i ostakljenih stijena, razne premaze; sve prema naputku proizvođača</t>
  </si>
  <si>
    <t>Na spojevima s podom, stropom i zidom na profile treba nanijeti brtvenu masu Knauf Trennwandkit ili naljepiti PE brtvenu traku</t>
  </si>
  <si>
    <t>Gipskartonske zidove i obloge na koje se ugrađuje MDF sokl na spoju s podom (tepih) potrebno je izvesti na način da se vanjska gipskartonska ploča završi 8 cm (visina sokla) prije gotovog poda kako bi se sokl mogao izvesti u istoj ravnini kao i zid.</t>
  </si>
  <si>
    <t xml:space="preserve">Dobava i postava unutrašnjeg pregradnog zida između grijanih dviju soba unutar sobe. </t>
  </si>
  <si>
    <r>
      <t xml:space="preserve"> - dobavu, transport i postavu dvostrukih gipskartonskih ploča </t>
    </r>
    <r>
      <rPr>
        <b/>
        <sz val="10"/>
        <rFont val="Arial"/>
        <family val="2"/>
        <charset val="238"/>
      </rPr>
      <t>Knauf Silentboard</t>
    </r>
    <r>
      <rPr>
        <sz val="10"/>
        <rFont val="Arial"/>
        <family val="2"/>
        <charset val="238"/>
      </rPr>
      <t>, spojevi bandažirani, gletani i pobrušeni d = 2 x 1,25 cm. Obavezno zapunjavanje spojeva prvog sloja ploča. Donji rub vanjske ploča se montira 8 cm iznad gotovog poda zbog izvedbe detalja upuštenog sokla.</t>
    </r>
  </si>
  <si>
    <r>
      <t xml:space="preserve"> - dobavu, transport i postavu dvostrukih gipskartonskih ploča </t>
    </r>
    <r>
      <rPr>
        <b/>
        <sz val="10"/>
        <rFont val="Arial"/>
        <family val="2"/>
        <charset val="238"/>
      </rPr>
      <t>Knauf Silentboard</t>
    </r>
    <r>
      <rPr>
        <sz val="10"/>
        <rFont val="Arial"/>
        <family val="2"/>
        <charset val="238"/>
      </rPr>
      <t>, spojevi bandažirani, gletani i pobrušeni d = 2 x 1,25 cm. Obavezno zapunjavanje spojeva prvog sloja ploča.  Donji rub vanjske ploča se montira 8 cm iznad gotovog poda zbog izvedbe detalja upuštenog sokla.</t>
    </r>
  </si>
  <si>
    <t>Prije dobave i ugradnje obvezno dostaviti atest pregradnog sustava s iskazanom razinom zvučne zaštite.</t>
  </si>
  <si>
    <t>Skriveni okov i rub, završna obrada je gipskartonska površina koja se može gletati i farbati u boju zida u koji se revizija ugrađuje.</t>
  </si>
  <si>
    <t>Dobava i postava metalnih tipskih revizionih vrata u pregradnim zidovima i oblogama. Ugradnja u ravnini sa plohom prema uputi proizvođača. Revizioni otvor mora biti nepropusan za zrak i prašinu. Revizioni otvor mora zadovoljiti tražene uvjete površine na koju se postavlja. Nabavka i ugradnja moguća nakon odobrenog i potpisanog uzorka sa strane glavnog projektanta.</t>
  </si>
  <si>
    <t>Dobava materijala i izvedba obloge kanala i protupožarnih zaklopki vatrootpornim gipskartonskim pločama F90.</t>
  </si>
  <si>
    <t>montažu dvaju zaokretnih vrata</t>
  </si>
  <si>
    <t>Izvedba spuštenog stropa od gips kartonskih ploča  na tipskoj pocinčanoj potkonstrukciji, prema izvedbenom projektu. Potkonstrukcija iz pocinčanog čeličnog profila HRN EN 14195 ili jednakovrijedno (nonius ovjes - direktni ovjes razred nosivosti 0,40 kN, razmak ovjesnih elemenata prema tehničkom uputstvu) se sidri u AB konstrukciju stropa iznad odgovarajućim pričvrsnim priborom.</t>
  </si>
  <si>
    <t>Samonosivi strop (3. kat).</t>
  </si>
  <si>
    <t>Dobava materijala  i montaža samonosivog stropa s vodoravnim neprekinutim podgledom od standardnih gips ploča GKB, A13, d=12,5 mm, na prekrivenoj metalnoj podkonstrukciji od CW i UW 100 profila u istoj razini. Spoj stropa sa zidom izvesti pomoću rubnih UW profila, a nosiva konstrukcija izrađena je od dvostrukih CW profila, razmak između nosivih profila 50 cm.</t>
  </si>
  <si>
    <t>Rezani rubovi Knauf ploča se obavezno obrađuju s bandažnom trakom. Vidljive glave vijaka treba isto tako pregletati i završno obraditi. Prije završne obrade površinu ploče premazati zaštitnim premazom - sve prema uputi proizvođača. Gips obloga pripremljena za soboslikarske radove.</t>
  </si>
  <si>
    <t>Strop se izvodi na visini cca 250 cm od kote gotovog poda.</t>
  </si>
  <si>
    <t>Dobava materijala i izvedba protupožarne obloge stropa - kanali PP zaklopki u suterenu F60 i F90  prema PP elaboratu odnosno zahtjevima iz projekta.</t>
  </si>
  <si>
    <t>Izvedba spuštenog stropa od gips kartonskih ploča  na tipskoj pocinčanoj potkonstrukciji, prema izvedbenom projektu (obloga na podgledu spojnog hodnika). Potkonstrukcija iz pocinčanog čeličnog profila HRN EN 14195 ili jednakovrijedno (direktni minimalni ovjes razred nosivosti 0,40 kN, razmak ovjesnih elemenata prema tehničkom uputstvu) se sidri u čeličnu konstrukciju stropa iznad odgovarajućim pričvrsnim priborom.</t>
  </si>
  <si>
    <t>gipskartonske ploče (suhi prostori)</t>
  </si>
  <si>
    <t>impregnirane gipskartonske ploče H2 (vlažni prostori)</t>
  </si>
  <si>
    <t>Dobava i postava metalnih tipskih revizionih vrata u spuštenim stropovima. Ugradnja u ravnini sa plohom prema uputi proizvođača. Revizioni otvor mora biti nepropusan za zrak i prašinu. Revizioni otvor mora zadovoljiti tražene uvjete površine na koju se postavlja. Nabavka i ugradnja moguća nakon odobrenog i potpisanog uzorka sa strane glavnog projektanta.</t>
  </si>
  <si>
    <t>Skriveni okov i rub, završna obrada je gipskartonska površina koja se može gletati i farbati u boju stropa u koji se revizija ugrađuje.</t>
  </si>
  <si>
    <t>Sastavni dio troškovnika je Knjiga specifikacija (MAPA I, Knjiga III) sa specifikacijama opreme I shemama bravarije, te se kod kalkuliranja cijene treba pridržavati opisa opreme I detalja u shemi bravarije.</t>
  </si>
  <si>
    <t xml:space="preserve">Betoniranje ravnih armiranobetonskih ploča debljine 20 cm i 22 cm betonom C25/30, XC1 u glatkoj oplati, visine podupiranja do cca 4,0 m. </t>
  </si>
  <si>
    <t>NAPOMENA: Obavezno pratiti projekt tehnologije izvođenja - podupiranje! U sobama se ne izvodi spušteni strop već je predviđeno farbanje AB stropova pa je betone potrebno izvesti precizno i kvalitetno. Osim horizontalnosti potrebno je izvesti površine u sobama bez neravnina, a ukoliko ih bude nakon demontaže oplate potrebno je iste prebrusiti što se ne zaračunava posebno već je potrebno obuhvatiti ponuđenom cijenom.</t>
  </si>
  <si>
    <t>Pergola loggie - suteren.</t>
  </si>
  <si>
    <t>Sastavni dio troškovnika je Knjiga specifikacija (MAPA I, Knjiga III) sa specifikacijama opreme i shemama protupožarnih stavki, te se kod kalkuliranja cijene treba pridržavati opisa opreme i detalja u shemi stolarije.</t>
  </si>
  <si>
    <t>Sastavni dio troškovnika je Knjiga specifikacija (MAPA I, Knjiga III) sa specifikacijama opreme i shemama stolarije, te se kod kalkuliranja cijene treba pridržavati opisa opreme i detalja u shemi stolarije.</t>
  </si>
  <si>
    <t>Montažne kupaonice.</t>
  </si>
  <si>
    <t>Za vrijeme transporta kabina je zatvorena privremenim metalnim vratima koja se nakon montaže kabine i ugradnje konačnih vrata vraćaju proizvođaču kabine. Ulazna vrata u kupaonicu su specificirana u Stolarskim radovima te nisu dio ove stavke.</t>
  </si>
  <si>
    <t>Izrada, dobava i montaža tvornički izrađene i u cijelosti dovršene kupaonice. Kupaonica je izvedena iz laganog armiranog betona.</t>
  </si>
  <si>
    <t>Sanitarna kabina se postavlja na gotovu armirano betonsku ploču na ležajeve od gumene trake za prigušenje topota i visinsko niveliranje pozicije, neoprenski podlošci s delta Lw&gt;20dB. Montaža kranom ili autodizalicom. Sve potrebne podloške za montažu gotovih kupaonica, dopremu i montažu potrebno je uključiti u cijenu stavke.</t>
  </si>
  <si>
    <t>Obračun po komadu, sve montirano do pune funkcionalne gotovosti.</t>
  </si>
  <si>
    <r>
      <t xml:space="preserve">Prije proizvodnje kupaonica izvođač je dužan izraditi detaljnu izvedbenu / radioničku dokumentaciju montažne kupaonice te ju dostaviti glavnom projektantu na uvid i potvrdu. </t>
    </r>
    <r>
      <rPr>
        <b/>
        <sz val="10"/>
        <rFont val="Arial"/>
        <family val="2"/>
        <charset val="238"/>
      </rPr>
      <t>Nakon toga je izvođač obvezan proizvesti 1 kompletnu oglednu AB gotovu kupaonicu što mora biti uračunato u cijenu stavke.</t>
    </r>
    <r>
      <rPr>
        <sz val="10"/>
        <rFont val="Arial"/>
        <family val="2"/>
      </rPr>
      <t xml:space="preserve"> Tek nakon pismenog odobrenja ogledne kupaonice od strane investitora i glavnog projektanta moguće je započeti sa serijskom proizvodnjom!</t>
    </r>
  </si>
  <si>
    <t>KERAMIČKE PLOČICE</t>
  </si>
  <si>
    <t>SANITARNI UREĐAJI</t>
  </si>
  <si>
    <r>
      <t xml:space="preserve">Kvaliteta montažne kupaonice kao </t>
    </r>
    <r>
      <rPr>
        <b/>
        <sz val="10"/>
        <rFont val="Arial"/>
        <family val="2"/>
        <charset val="238"/>
      </rPr>
      <t>VARIS Lendava.</t>
    </r>
  </si>
  <si>
    <t>PULT S UMIVAONICIMA</t>
  </si>
  <si>
    <t>Montažna kupaonica je potpuno opremljena i završno obrađena. Na zidovima i podu je postavljena keramika, postavljene su elektro i ViK instalacije (topla i hladna voda te odvodnja). Postavljena je sanitarna armatura, staklena pregrada tuša, wc školjka sa vodokotlićem i umivaonik. Montiran je radijator, ventilacija te elektroinstalacije - izvodi u duljini cca 50 cm. Rasvjeta, utičnice i prekidači su obrađeni u troškovniku Elektroinstalacija te nisu dio ove stavke.</t>
  </si>
  <si>
    <t>viseća WC školjka (TIP 1, TIP 2): Catalano Zero viseća WC školjka 55x35 cm, new flush, bijela</t>
  </si>
  <si>
    <t>WC daska (TIP 1, TIP 2): Catalano WC daska sa sporim zatvaranjem Soft-close PLUS Take-Off, bijela</t>
  </si>
  <si>
    <t>ugradbeni vodokotlić (TIP 1, TIP 2, TIP 3): montažni instalacijski element Geberit za WC školjku s niskošumnim ugradbenim vodokotlićem i štednom dvokoličinskom (6/3lit) plastičnom tipkom za aktiviranje ispiranja. Komplet s integriranim kutnim ventilom priključka vode ½", niskošumnim uljevnim ventilom, odvodnim koljenom sa zvučno izoliranom ubujmicom, spojnim komadom za WC školjku s brtvenim manžetama i setom zvučne izolacije, vijcima za učvršćenje keramike i svim potrebnim priborom za ugradnju prema uputama proizvođača.</t>
  </si>
  <si>
    <t>tipka za aktivaciju WC-a (TIP 1, TIP 2, TIP 3): GEBERIT SIGMA30. Prije ugradnje potrebno dostaviti uzorak na ovjeru projektantu. Boja također prema izboru projektanta.</t>
  </si>
  <si>
    <t xml:space="preserve">jednoručna miješalica (TIP 1, TIP 2): Hansgrohe Vivenis jednoručna miješalica za umivaonik 110 s odvodnim setom sa šipkom za zatvaranje, krom                                          </t>
  </si>
  <si>
    <t>jednoručna miješalica (TIP 3): Hansgrohe Focus jednoručna miješalica za umivaonik 100 s vrlo dugačkom ručicom i odvodnim setom sa šipkom za zatvaranje, krom</t>
  </si>
  <si>
    <t xml:space="preserve">set za kadu (TIP 2):                                                  • Hansgrohe Vivenis jednoručna miješalica za kadu za nadžbuknu instalaciju, krom                      • Hansgrohe crijevo za tuš, Isiflex b Shower hose 160 cm, krom                                                            • Hansgrohe ručni tuš Croma Vario EcoSmart 9 l/min, bijelo/krom                                                       • Hansgrohe držač tuša Porter S, krom                             </t>
  </si>
  <si>
    <t>staklena pregrada prema tušu (TIP 1): jednokrilna fiksna staklena pregrada prema tušu, u izvedbi od sigurnosnog prozirnog stakla d=10 mm, dužina cca 140 cm, visina 250 cm (do donje kote stropa kupaonice)</t>
  </si>
  <si>
    <t>kada (TIP 2): Aquaestil Metauro pravokutna kada ovalne unutrašnjosti, 180x80 cm, visina s oblogom 60 cm, bijela. U stavku uključeno obzidavanje kade.</t>
  </si>
  <si>
    <t>staklena pregrada za kadu (TIP 2): jednokrilna fiksna staklena pregrada za pravokutnu kupaonsku kadu, u izvedbi od sigurnosnog prozirnog stakla d=10 mm, dužina 90 cm, visina 190 cm (do donje kote stropa kupaonice)</t>
  </si>
  <si>
    <t>podni sifon (TIP 2): podni sifon ispod umivaonika, krom</t>
  </si>
  <si>
    <t>TIP 1 (tuš) -  267x213cm, težina 5300 kg</t>
  </si>
  <si>
    <t>TIP 2 (kada)-  267x213cm, težina 5300 kg</t>
  </si>
  <si>
    <t>TIP 3 (osobe s invaliditetom)-  267x213cm, težina 5300 kg</t>
  </si>
  <si>
    <t>pod: proizvođač Living Ceramics, kolekcija Noon, 60x120 cm, d=9 mm, klasa protukliznosti R11, boja po izboru glavnog projektanta.</t>
  </si>
  <si>
    <t>zid s umivaonicima: proizvođač Living Ceramics, kolekcija Noon, mozaik 3x15 cm (na mrežici 30x30 cm), boja po izboru projektanta.</t>
  </si>
  <si>
    <t xml:space="preserve">ostali zidovi: proizvođač Living Ceramics, kolekcija Noon, 60x120 cm, d=6 mm, boja po izboru projektanta. </t>
  </si>
  <si>
    <t>viseća WC školjka za osobe s invaliditetom s pripadajućom WC daskom (TIP 3): proizvođač Catalano, tip Zero (bijela)</t>
  </si>
  <si>
    <t xml:space="preserve">tuš set (TIP 1, TIP 3):                                                • Hansgrohe iBox 2 podžbukni element                             • Hansgrohe DuoTurn S podžbukna miješalica za tuš / kadu, bez termostata, krom                             • Hansgrohe nadglavni tuš Croma 280 1 mlaz EcoSmart 9 l/min, krom                                              • Hansgrohe zidni nosač tuša dn15 389 mm, krom                                                                              • Hansgrohe zidni priključak s držačem tuš, FixFit S, krom                                                                      • Hansgrohe crijevo za tuš, Isiflex b Shower hose 160 cm, krom                                                              • Hansgrohe ručni tuš Croma Vario EcoSmart 9 l/min, bijelo/krom   </t>
  </si>
  <si>
    <t>projektirana oprema br.: 3PN202</t>
  </si>
  <si>
    <t>Dobava izrada i montaža ogledala iznad pulta dim. cca 165x123 cm, d=5mm, float, brušeni rubovi, punoplošno lijepljeno na vodootpornu šperploču d=25 mm, crna ABS rubna traka, ugaoni L profil 25/25 mm.</t>
  </si>
  <si>
    <t>Stavka uključuje dobavu i ugradnju potkonstrukcije na koju se stavka pričvršćuje, svog pričvrsnog materijala, ojačanja, učvršćenja i konstruktivne spojeve u nevidljivoj izvedbi. Stavka ne uključuje, ali je obavezna koordinacija s izvođačem elektroinstalacija radi usklađivanja s pozicijama utičnica.</t>
  </si>
  <si>
    <t>sifon za miješalicu (TIP 1, TIP 2, TIP 3): Hansgrohe dizajnerski sifon Flowstar S, krom</t>
  </si>
  <si>
    <t xml:space="preserve">odvodna kanalica (TIP 1, TIP 3):                                                         • Hansgrohe uBox osnovni set za linearne tuš kanalice                                                                     • Hansgrohe RainDrain tuša kanalica od 900mm za ugradnju uz zid; mogućnost rezanja, brušeni nehrđajuči čelik                                                                    </t>
  </si>
  <si>
    <t>Kupaonska galanterija (TIP 1, TIP 2, TIP 3):                                                                                • držač za wc papir Geesa 916509-02, krom                                                    • držač za rezervni wc papir Geesa 916581-02, krom                                                                           • viseća četka za wc Geesa 916511-02, krom                                                  • držač higijenskih vrećica Geesa 91122, krom                                    • zidna posuda za tekući sapun Geesa 916527-02, krom                                                                           • zidni držač u tušu 26 cm Geesa 918805-02, krom/bijela plastika                                                   • kanta za otpatke 3 L Geesa 91634, krom                                                    • zidna kukica za vješanje Geesa 916513-02, krom                                                                             • sušilo za kosu 1600 W Geesa 916480, krom/bijela plastika</t>
  </si>
  <si>
    <t>rukohvat (TIP 3):                                                        • fiksni rukohvat Geesa 915807-02-90, l= 90 cm, krom                                                                            • pomični rukohvat Geesa 915804-02, l=70 cm, krom</t>
  </si>
  <si>
    <t>Sjedalica za tuš kabinu (TIP 3): sjedalica za tuš kabinu Geesa 915819-02, krom/bijela</t>
  </si>
  <si>
    <t xml:space="preserve">Dobava, izrada i montaža pulta za umivaonik s panelom s letvicama i ogledalom. </t>
  </si>
  <si>
    <t xml:space="preserve">Dobava, izrada i montaža pulta s 2 umivaonika na različitim visinama, izrađenog od istog kompozitnog materijala poput Corian-a, Kerrock-a, ASTONE-a ili sl, bešavno, tlocrtne dim. cca 147x55 cm, d=15-30 cm. Svijetle dimenzije umivaonika 40x35x11.5 cm. RAL 9010, mat. Potkonstrukcija po detalju proizvođača. Stavka uključuje dobavu i ugradnju potkonstrukcije na koju se pult pričvrščuje.
</t>
  </si>
  <si>
    <t>Stavka uključuje dobavu i ugradnju potkonstrukcije na koju se stavka pričvršćuje, svog pričvrsnog materijala, ojačanja, učvršćenja i konstruktivne spojeve u nevidljivoj izvedbi.
Stavka ne uključuje, ali je obavezna koordinacija s izvođačem elektroinstalacija radi usklađivanja s pozicijama utičnica.</t>
  </si>
  <si>
    <t>Stavka je sastavljena od vertikalnih letvica 30x20 mm koje su međusobno učvrščene kružnim
profilima FI10mm. Na vertiklane letvice postavlja se ogledalo Ø110 cm.                                         Sanitarni ormarić sastoji se od radne plohe i donjeg elementa sa policama. Radnu plohu ormarića izvesti kao vodootpornu šperploču na potkonstrukciji koja se završno oblaže keramikom prema odabiru projektanta. Stavka ne uključuje dobavu umivaonika, ali izrez otvora u pultu obavezno prilagoditi odabranom modelu.
Donji element izvesti kao čeličnu konstrukciju 25x25 mm s policama od aluminijskog lima d=2
mm. Sve dimenzije uskladiti s navedenim elementima.</t>
  </si>
  <si>
    <t>projektirana oprema br.: 3PN201</t>
  </si>
  <si>
    <t xml:space="preserve">Dobava, izrada i montaža pulta za umivaonik s ogledalom i policom. </t>
  </si>
  <si>
    <t>Ogledalo: ogledalo dim. 184x75 cm, d=5mm, brušeni rubovi, punoplošno ljepljeno na vodootpornu šperploču d=25 mm, crna ABS rubna traka, ugaoni L profil 25/25 mm.</t>
  </si>
  <si>
    <t xml:space="preserve">Radna ploha pulta: Radna ploha pulta, dim. 184x53,5x v28,5 cm, izrađena od vodootporne šperploče d=18 mm, završno obložena keramikom prema odabiru projektanta, na čeličnoj potkonstrukciji 25x25 mm. </t>
  </si>
  <si>
    <t xml:space="preserve">Radna ploha pulta: Radna ploha pulta, dim. 195x50x v16 cm, izrađena od vodootporne šperploče d=18 mm, završno obložena keramikom prema odabiru projektanta, na čeličnoj potkonstrukciji 25x25 mm RAL 9011 mat. Polica ispod umivaonika izrađenu od AL lima, d= 2mm, crna boja kao RAL 9011 mat. </t>
  </si>
  <si>
    <t>Polica: Donja polica dim.184x53,5x v=8 cm, s lajsnom za ukrutu, izrađena od vodootporne šperploče d=18 mm, furnirana prema odabiru projektanta.</t>
  </si>
  <si>
    <t>projektirana oprema br.: 3PN204</t>
  </si>
  <si>
    <t>Stavka ne uključuje dobavu umivaonika, ali izrez otvora u pultu obavezno prilagoditi odabranom modelu.Stavka ne uključuje, ali je obavezna koordinacija s izvođačem elektroinstalacija radi usklađivanja s pozicijama utičnica.
Stavka uključuje izvedbu LED rasvjete sa gornje i donje strane ogledala. Stavka uključuje dobavu i ugradnju potkonstrukcije na koju se stavka pričvršćuje, svog pričvrsnog materijala, ojačanja, učvršćenja i konstruktivne spojeve u nevidljivoj izvedbi.</t>
  </si>
  <si>
    <t>Pult s umivaonicima i ogledalo (apartman).</t>
  </si>
  <si>
    <t>Pult za umivaonik s panelom s letvicama i ogledalom (apartman).</t>
  </si>
  <si>
    <t>Pult za umivaonik i ogledalo (atipična soba).</t>
  </si>
  <si>
    <t xml:space="preserve">18.08.2023.   </t>
  </si>
  <si>
    <t>pult (TIP 1, TIP 2): pult s 2 umivaonika na različitim visinama izrađen od istog kompozitnog materijala poput Corian-a, Kerrock-a, ASTONE-a ili sl, bešavno, tlocrtne dim. cca 147x55 cm, v=15-30 cm. Svijetle dimenzije umivaonika 40x35x11.5 cm. RAL 9010, mat.  Potkonstrukcija po detalju proizvođača.</t>
  </si>
  <si>
    <t>ogledalo (TIP 1, TIP 2): ogledalo iznad pulta dim. cca 165x123cm, d=5mm, float, brušeni rubovi, punoplošno lijepljeno na stijenku kupaonice.</t>
  </si>
  <si>
    <t>pult (TIP 3): pult s 1 umivaonikom izrađen od kompozitnog materijala poput Corian-a, Kerrock-a, ASTONE-a ili sl, bešavno, tlocrtne dim. cca 197x55 cm, v=10-15 cm. Svijetle dimenzije umivaonika 50x35x11.5 cm. RAL 9010, mat.  Potkonstrukcija po detalju proizvođača.</t>
  </si>
  <si>
    <t>ogledalo (TIP 3): ogledalo s nagibom iznad pulta dim. cca 130x85 cm , d=5mm</t>
  </si>
  <si>
    <t>Ogledalo: ogledalo FI110 cm, d=5mm, brušeni rubovi, punoplošno ljepljeno na vodootpornu šperploču d=25 mm, crna ABS rubna traka, ugaoni L profil 25/25 mm.</t>
  </si>
  <si>
    <t>Panel s vertikalnim letvicama: masiv, 30x20mm, v=282 cm, prema odabiru projektanta i učvrščen kružnim profil FI10mm.</t>
  </si>
</sst>
</file>

<file path=xl/styles.xml><?xml version="1.0" encoding="utf-8"?>
<styleSheet xmlns="http://schemas.openxmlformats.org/spreadsheetml/2006/main" xmlns:mc="http://schemas.openxmlformats.org/markup-compatibility/2006" xmlns:x14ac="http://schemas.microsoft.com/office/spreadsheetml/2009/9/ac" mc:Ignorable="x14ac">
  <numFmts count="60">
    <numFmt numFmtId="7" formatCode="#,##0.00\ &quot;kn&quot;;\-#,##0.00\ &quot;kn&quot;"/>
    <numFmt numFmtId="8" formatCode="#,##0.00\ &quot;kn&quot;;[Red]\-#,##0.00\ &quot;kn&quot;"/>
    <numFmt numFmtId="44" formatCode="_-* #,##0.00\ &quot;kn&quot;_-;\-* #,##0.00\ &quot;kn&quot;_-;_-* &quot;-&quot;??\ &quot;kn&quot;_-;_-@_-"/>
    <numFmt numFmtId="43" formatCode="_-* #,##0.00\ _k_n_-;\-* #,##0.00\ _k_n_-;_-* &quot;-&quot;??\ _k_n_-;_-@_-"/>
    <numFmt numFmtId="164" formatCode="_-* #,##0.00_-;\-* #,##0.00_-;_-* &quot;-&quot;??_-;_-@_-"/>
    <numFmt numFmtId="165" formatCode="###,##0.00"/>
    <numFmt numFmtId="166" formatCode="#,##0.00_ ;[Red]\-#,##0.00\ "/>
    <numFmt numFmtId="167" formatCode="_-* #,##0.00\ &quot;kn&quot;_-;\-* #,##0.00\ &quot;kn&quot;_-;_-* &quot;-&quot;??\ &quot;kn&quot;_-;_-@"/>
    <numFmt numFmtId="168" formatCode="#,##0_ ;[Red]\-#,##0\ "/>
    <numFmt numFmtId="169" formatCode="#&quot;.&quot;"/>
    <numFmt numFmtId="170" formatCode="#,##0.00\ &quot;kn&quot;"/>
    <numFmt numFmtId="171" formatCode="0.0"/>
    <numFmt numFmtId="172" formatCode="#,##0.00\ [$kn-41A]"/>
    <numFmt numFmtId="173" formatCode="#,##0.00\ [$€-1]"/>
    <numFmt numFmtId="174" formatCode="#,##0.00;[Red]#,##0.00"/>
    <numFmt numFmtId="175" formatCode="_-* #,##0.00\ [$€-1]_-;\-* #,##0.00\ [$€-1]_-;_-* &quot;-&quot;??\ [$€-1]_-;_-@_-"/>
    <numFmt numFmtId="176" formatCode="_-* #,##0.00\ _k_n_-;\-* #,##0.00\ _k_n_-;_-* \-??\ _k_n_-;_-@_-"/>
    <numFmt numFmtId="177" formatCode="#,##0.00\ &quot;kn&quot;;;;@"/>
    <numFmt numFmtId="178" formatCode="#,##0.00\ &quot;kn&quot;;;;@\ "/>
    <numFmt numFmtId="179" formatCode="0.00_ ;[Red]\-0.00\ "/>
    <numFmt numFmtId="180" formatCode="_-* #,##0.00\ [$kn-41A]_-;\-* #,##0.00\ [$kn-41A]_-;_-* &quot;-&quot;??\ [$kn-41A]_-;_-@_-"/>
    <numFmt numFmtId="181" formatCode="&quot;$&quot;#,##0_);\(&quot;$&quot;#,##0\)"/>
    <numFmt numFmtId="182" formatCode="[$-41A]General"/>
    <numFmt numFmtId="183" formatCode="#,##0.00&quot; &quot;[$kn-41A];[Red]&quot;-&quot;#,##0.00&quot; &quot;[$kn-41A]"/>
    <numFmt numFmtId="184" formatCode="#,##0.00&quot; &quot;;&quot;-&quot;#,##0.00&quot; &quot;;&quot; -&quot;#&quot; &quot;;@&quot; &quot;"/>
    <numFmt numFmtId="185" formatCode="\ \ \ \ @"/>
    <numFmt numFmtId="186" formatCode="#,##0;\-#,##0;&quot;-&quot;"/>
    <numFmt numFmtId="187" formatCode="\ \ @"/>
    <numFmt numFmtId="188" formatCode="#,##0.00;\-#,##0.00;&quot;-&quot;"/>
    <numFmt numFmtId="189" formatCode="#,##0%;\-#,##0%;&quot;- &quot;"/>
    <numFmt numFmtId="190" formatCode="#,##0.0%;\-#,##0.0%;&quot;- &quot;"/>
    <numFmt numFmtId="191" formatCode="#,##0.00%;\-#,##0.00%;&quot;- &quot;"/>
    <numFmt numFmtId="192" formatCode="#,##0.0;\-#,##0.0;&quot;-&quot;"/>
    <numFmt numFmtId="193" formatCode="[Blue]#,##0;[Blue]\(#,##0\)"/>
    <numFmt numFmtId="194" formatCode="#,##0;\(#,##0\)"/>
    <numFmt numFmtId="195" formatCode="[Red]0%;[Red]\(0%\)"/>
    <numFmt numFmtId="196" formatCode="0%;\(0%\)"/>
    <numFmt numFmtId="197" formatCode="&quot;$&quot;#,##0;[Red]\-&quot;$&quot;#,##0"/>
    <numFmt numFmtId="198" formatCode="&quot;$&quot;#,##0.00;[Red]\-&quot;$&quot;#,##0.00"/>
    <numFmt numFmtId="199" formatCode="_-&quot;$&quot;* #,##0_-;\-&quot;$&quot;* #,##0_-;_-&quot;$&quot;* &quot;-&quot;_-;_-@_-"/>
    <numFmt numFmtId="200" formatCode="_-&quot;$&quot;* #,##0.00_-;\-&quot;$&quot;* #,##0.00_-;_-&quot;$&quot;* &quot;-&quot;??_-;_-@_-"/>
    <numFmt numFmtId="201" formatCode="\$#,##0_);&quot;($&quot;#,##0\)"/>
    <numFmt numFmtId="202" formatCode="#,##0;\-#,##0;\-"/>
    <numFmt numFmtId="203" formatCode="#,##0.00;\-#,##0.00;\-"/>
    <numFmt numFmtId="204" formatCode="#,##0.0;\-#,##0.0;\-"/>
    <numFmt numFmtId="205" formatCode="* #,##0.00\ ;\-* #,##0.00\ ;* \-#\ ;@\ "/>
    <numFmt numFmtId="206" formatCode="_-* #,##0.00_-;\-* #,##0.00_-;_-* &quot;-&quot;??_-;_-@"/>
    <numFmt numFmtId="207" formatCode="#,##0.00&quot; &quot;;&quot;-&quot;#,##0.00&quot; &quot;"/>
    <numFmt numFmtId="208" formatCode="#,##0.00\ [$€-1];[Red]\-#,##0.00\ [$€-1]"/>
    <numFmt numFmtId="209" formatCode="&quot;H.&quot;@\."/>
    <numFmt numFmtId="210" formatCode="&quot;B.1.&quot;@\."/>
    <numFmt numFmtId="211" formatCode="#,##0.00\ _k_n"/>
    <numFmt numFmtId="212" formatCode="#,##0.0\ [$kn-41A]"/>
    <numFmt numFmtId="213" formatCode="#,##0.00\ [$€-1];[Red]#,##0.00\ [$€-1]"/>
    <numFmt numFmtId="214" formatCode="&quot;3.&quot;@\."/>
    <numFmt numFmtId="215" formatCode="&quot;A.4.&quot;@\."/>
    <numFmt numFmtId="216" formatCode="&quot;12.&quot;@\."/>
    <numFmt numFmtId="217" formatCode="&quot;C.&quot;@\."/>
    <numFmt numFmtId="218" formatCode="0_)"/>
    <numFmt numFmtId="219" formatCode="#,##0.00\ [$€-1];\-#,##0.00\ [$€-1]"/>
  </numFmts>
  <fonts count="270">
    <font>
      <sz val="10"/>
      <color rgb="FF000000"/>
      <name val="Arial"/>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b/>
      <sz val="9"/>
      <color rgb="FF000000"/>
      <name val="Arial"/>
      <family val="2"/>
    </font>
    <font>
      <sz val="10"/>
      <color theme="1"/>
      <name val="Arial"/>
      <family val="2"/>
    </font>
    <font>
      <sz val="8"/>
      <color theme="1"/>
      <name val="Arial"/>
      <family val="2"/>
    </font>
    <font>
      <b/>
      <sz val="9"/>
      <color theme="1"/>
      <name val="Arial"/>
      <family val="2"/>
    </font>
    <font>
      <b/>
      <sz val="10"/>
      <color theme="1"/>
      <name val="Arial"/>
      <family val="2"/>
    </font>
    <font>
      <b/>
      <sz val="18"/>
      <color rgb="FF000000"/>
      <name val="Arial"/>
      <family val="2"/>
    </font>
    <font>
      <sz val="9"/>
      <color theme="1"/>
      <name val="Arial"/>
      <family val="2"/>
    </font>
    <font>
      <sz val="9"/>
      <color rgb="FF000000"/>
      <name val="Arial"/>
      <family val="2"/>
    </font>
    <font>
      <b/>
      <sz val="13"/>
      <color theme="1"/>
      <name val="Arial"/>
      <family val="2"/>
    </font>
    <font>
      <sz val="10"/>
      <name val="Arial"/>
      <family val="2"/>
    </font>
    <font>
      <b/>
      <sz val="10"/>
      <color rgb="FF000000"/>
      <name val="Arial"/>
      <family val="2"/>
    </font>
    <font>
      <b/>
      <sz val="10"/>
      <color rgb="FF0000D4"/>
      <name val="Arial Black"/>
      <family val="2"/>
    </font>
    <font>
      <b/>
      <sz val="14"/>
      <color rgb="FF000000"/>
      <name val="Arial Black"/>
      <family val="2"/>
    </font>
    <font>
      <b/>
      <sz val="10"/>
      <color rgb="FF000000"/>
      <name val="Arial Black"/>
      <family val="2"/>
    </font>
    <font>
      <sz val="10"/>
      <color rgb="FF0000D4"/>
      <name val="Helvetica Neue"/>
    </font>
    <font>
      <sz val="10"/>
      <color rgb="FF000000"/>
      <name val="Helvetica Neue"/>
    </font>
    <font>
      <i/>
      <sz val="10"/>
      <color rgb="FF0000D4"/>
      <name val="Times"/>
    </font>
    <font>
      <sz val="10"/>
      <color rgb="FF0000D4"/>
      <name val="Arial ce"/>
    </font>
    <font>
      <sz val="10"/>
      <color rgb="FF0000D4"/>
      <name val="Open Sans"/>
      <family val="2"/>
    </font>
    <font>
      <sz val="9"/>
      <color theme="1"/>
      <name val="Arial ce"/>
    </font>
    <font>
      <b/>
      <sz val="10"/>
      <color theme="1"/>
      <name val="Arial ce"/>
    </font>
    <font>
      <sz val="10"/>
      <color theme="1"/>
      <name val="Arial ce"/>
    </font>
    <font>
      <b/>
      <sz val="9"/>
      <color theme="1"/>
      <name val="Arial ce"/>
    </font>
    <font>
      <sz val="10"/>
      <color theme="1"/>
      <name val="Helvetica Neue"/>
    </font>
    <font>
      <b/>
      <sz val="12"/>
      <color theme="1"/>
      <name val="Arial"/>
      <family val="2"/>
    </font>
    <font>
      <b/>
      <sz val="14"/>
      <color theme="1"/>
      <name val="Arial"/>
      <family val="2"/>
    </font>
    <font>
      <sz val="9"/>
      <color rgb="FF0000D4"/>
      <name val="Helvetica Neue"/>
    </font>
    <font>
      <sz val="9"/>
      <color rgb="FF0000D4"/>
      <name val="Arial"/>
      <family val="2"/>
    </font>
    <font>
      <sz val="9"/>
      <color theme="1"/>
      <name val="Helvetica Neue"/>
    </font>
    <font>
      <sz val="8"/>
      <color rgb="FF000000"/>
      <name val="Arial"/>
      <family val="2"/>
    </font>
    <font>
      <b/>
      <sz val="11"/>
      <color theme="1"/>
      <name val="Arial"/>
      <family val="2"/>
    </font>
    <font>
      <sz val="10"/>
      <color rgb="FF0000D4"/>
      <name val="Arial"/>
      <family val="2"/>
    </font>
    <font>
      <sz val="10"/>
      <color rgb="FFFF0000"/>
      <name val="Arial"/>
      <family val="2"/>
    </font>
    <font>
      <sz val="10"/>
      <color theme="1"/>
      <name val="Calibri"/>
      <family val="2"/>
    </font>
    <font>
      <b/>
      <sz val="10"/>
      <color rgb="FFDD0806"/>
      <name val="Arial"/>
      <family val="2"/>
    </font>
    <font>
      <sz val="10"/>
      <color rgb="FF333333"/>
      <name val="Arial"/>
      <family val="2"/>
    </font>
    <font>
      <b/>
      <sz val="12"/>
      <color theme="1"/>
      <name val="Arial Black"/>
      <family val="2"/>
    </font>
    <font>
      <b/>
      <sz val="10"/>
      <color theme="1"/>
      <name val="Arial Black"/>
      <family val="2"/>
    </font>
    <font>
      <b/>
      <sz val="12"/>
      <color rgb="FF000000"/>
      <name val="Arial"/>
      <family val="2"/>
    </font>
    <font>
      <b/>
      <sz val="14"/>
      <color rgb="FF000000"/>
      <name val="Arial"/>
      <family val="2"/>
    </font>
    <font>
      <b/>
      <sz val="10"/>
      <name val="Arial"/>
      <family val="2"/>
    </font>
    <font>
      <b/>
      <sz val="9"/>
      <name val="Arial CE"/>
    </font>
    <font>
      <sz val="9"/>
      <name val="Arial CE"/>
    </font>
    <font>
      <vertAlign val="superscript"/>
      <sz val="9"/>
      <name val="Arial CE"/>
    </font>
    <font>
      <i/>
      <sz val="9"/>
      <name val="Arial CE"/>
    </font>
    <font>
      <sz val="9"/>
      <name val="Arial"/>
      <family val="2"/>
    </font>
    <font>
      <vertAlign val="superscript"/>
      <sz val="10"/>
      <name val="Tahoma"/>
      <family val="2"/>
    </font>
    <font>
      <sz val="10"/>
      <name val="Tahoma"/>
      <family val="2"/>
    </font>
    <font>
      <vertAlign val="superscript"/>
      <sz val="10"/>
      <name val="Arial"/>
      <family val="2"/>
    </font>
    <font>
      <i/>
      <sz val="10"/>
      <name val="Arial"/>
      <family val="2"/>
    </font>
    <font>
      <sz val="10"/>
      <color theme="1"/>
      <name val="Arial"/>
      <family val="2"/>
    </font>
    <font>
      <b/>
      <sz val="9"/>
      <name val="Arial"/>
      <family val="2"/>
    </font>
    <font>
      <sz val="10"/>
      <name val="Arial"/>
      <family val="2"/>
    </font>
    <font>
      <u/>
      <sz val="10"/>
      <name val="Arial"/>
      <family val="2"/>
    </font>
    <font>
      <sz val="10"/>
      <color rgb="FF000000"/>
      <name val="Arial"/>
      <family val="2"/>
    </font>
    <font>
      <strike/>
      <sz val="10"/>
      <name val="Arial"/>
      <family val="2"/>
    </font>
    <font>
      <sz val="10"/>
      <name val="Helvetica Neue"/>
    </font>
    <font>
      <b/>
      <sz val="10"/>
      <color theme="1"/>
      <name val="Arial"/>
      <family val="2"/>
    </font>
    <font>
      <b/>
      <sz val="10"/>
      <color theme="1"/>
      <name val="Arial"/>
      <family val="2"/>
      <charset val="238"/>
    </font>
    <font>
      <sz val="10"/>
      <color rgb="FF000000"/>
      <name val="Arial"/>
      <family val="2"/>
      <charset val="238"/>
    </font>
    <font>
      <b/>
      <sz val="10"/>
      <name val="Arial"/>
      <family val="2"/>
      <charset val="238"/>
    </font>
    <font>
      <sz val="10"/>
      <name val="Arial"/>
      <family val="2"/>
      <charset val="238"/>
    </font>
    <font>
      <sz val="10"/>
      <color theme="1"/>
      <name val="Arial"/>
      <family val="2"/>
      <charset val="238"/>
    </font>
    <font>
      <sz val="9"/>
      <name val="Arial ce"/>
      <charset val="238"/>
    </font>
    <font>
      <i/>
      <sz val="10"/>
      <name val="Times"/>
      <charset val="238"/>
    </font>
    <font>
      <sz val="10"/>
      <name val="Arial ce"/>
      <charset val="238"/>
    </font>
    <font>
      <sz val="10"/>
      <name val="Open Sans"/>
      <family val="2"/>
    </font>
    <font>
      <b/>
      <sz val="10"/>
      <name val="Arial Black"/>
      <family val="2"/>
      <charset val="238"/>
    </font>
    <font>
      <b/>
      <sz val="14"/>
      <name val="Arial Black"/>
      <family val="2"/>
      <charset val="238"/>
    </font>
    <font>
      <sz val="10"/>
      <name val="Helvetica Neue"/>
      <charset val="238"/>
    </font>
    <font>
      <b/>
      <sz val="9"/>
      <name val="Arial ce"/>
      <charset val="238"/>
    </font>
    <font>
      <b/>
      <sz val="10"/>
      <name val="Arial ce"/>
      <charset val="238"/>
    </font>
    <font>
      <sz val="11"/>
      <name val="Arial Black"/>
      <family val="2"/>
      <charset val="238"/>
    </font>
    <font>
      <i/>
      <sz val="9"/>
      <name val="Arial ce"/>
      <charset val="238"/>
    </font>
    <font>
      <i/>
      <sz val="9"/>
      <name val="Arial"/>
      <family val="2"/>
      <charset val="238"/>
    </font>
    <font>
      <i/>
      <sz val="9"/>
      <name val="Arial"/>
      <family val="2"/>
    </font>
    <font>
      <sz val="10"/>
      <name val="Arial Black"/>
      <family val="2"/>
      <charset val="238"/>
    </font>
    <font>
      <b/>
      <sz val="9"/>
      <name val="Arial"/>
      <family val="2"/>
      <charset val="238"/>
    </font>
    <font>
      <sz val="9"/>
      <name val="Arial"/>
      <family val="2"/>
      <charset val="238"/>
    </font>
    <font>
      <sz val="10"/>
      <name val="Tahoma"/>
      <family val="2"/>
      <charset val="238"/>
    </font>
    <font>
      <b/>
      <u/>
      <sz val="9"/>
      <name val="Arial ce"/>
      <charset val="238"/>
    </font>
    <font>
      <sz val="9"/>
      <name val="Helvetica Neue"/>
      <charset val="238"/>
    </font>
    <font>
      <sz val="10"/>
      <color theme="1"/>
      <name val="Arial ce"/>
      <charset val="238"/>
    </font>
    <font>
      <u/>
      <sz val="9"/>
      <name val="Arial ce"/>
      <charset val="238"/>
    </font>
    <font>
      <strike/>
      <sz val="9"/>
      <color rgb="FFFF0000"/>
      <name val="Arial ce"/>
      <charset val="238"/>
    </font>
    <font>
      <strike/>
      <sz val="9"/>
      <color rgb="FFFF0000"/>
      <name val="Arial ce"/>
    </font>
    <font>
      <b/>
      <strike/>
      <sz val="9"/>
      <color rgb="FFFF0000"/>
      <name val="Arial ce"/>
    </font>
    <font>
      <b/>
      <sz val="9"/>
      <color rgb="FFDD0806"/>
      <name val="Arial ce"/>
    </font>
    <font>
      <sz val="11"/>
      <color theme="1"/>
      <name val="Arial"/>
      <family val="2"/>
      <charset val="238"/>
    </font>
    <font>
      <sz val="10"/>
      <color theme="5"/>
      <name val="Arial"/>
      <family val="2"/>
      <charset val="238"/>
    </font>
    <font>
      <i/>
      <sz val="10"/>
      <name val="Arial"/>
      <family val="2"/>
      <charset val="238"/>
    </font>
    <font>
      <b/>
      <i/>
      <sz val="10"/>
      <name val="Arial"/>
      <family val="2"/>
      <charset val="238"/>
    </font>
    <font>
      <sz val="10"/>
      <color rgb="FFFF0000"/>
      <name val="Arial"/>
      <family val="2"/>
      <charset val="238"/>
    </font>
    <font>
      <sz val="10"/>
      <name val="Arial CE"/>
      <family val="2"/>
      <charset val="238"/>
    </font>
    <font>
      <sz val="9"/>
      <color theme="1"/>
      <name val="Arial"/>
      <family val="2"/>
      <charset val="238"/>
    </font>
    <font>
      <b/>
      <u/>
      <sz val="10"/>
      <name val="Arial"/>
      <family val="2"/>
      <charset val="238"/>
    </font>
    <font>
      <sz val="8"/>
      <name val="Arial"/>
      <family val="2"/>
    </font>
    <font>
      <b/>
      <sz val="11"/>
      <name val="Arial"/>
      <family val="2"/>
      <charset val="238"/>
    </font>
    <font>
      <sz val="10"/>
      <color indexed="56"/>
      <name val="Arial"/>
      <family val="2"/>
      <charset val="238"/>
    </font>
    <font>
      <sz val="10"/>
      <color indexed="8"/>
      <name val="Arial"/>
      <family val="2"/>
      <charset val="238"/>
    </font>
    <font>
      <sz val="11"/>
      <color theme="1"/>
      <name val="Calibri"/>
      <family val="2"/>
      <scheme val="minor"/>
    </font>
    <font>
      <sz val="11"/>
      <name val="Arial"/>
      <family val="2"/>
      <charset val="238"/>
    </font>
    <font>
      <b/>
      <sz val="10"/>
      <color indexed="8"/>
      <name val="Arial"/>
      <family val="2"/>
      <charset val="238"/>
    </font>
    <font>
      <sz val="12"/>
      <name val="Arial"/>
      <family val="2"/>
      <charset val="238"/>
    </font>
    <font>
      <sz val="11"/>
      <color indexed="8"/>
      <name val="Arial"/>
      <family val="2"/>
      <charset val="238"/>
    </font>
    <font>
      <sz val="12"/>
      <color indexed="61"/>
      <name val="Arial"/>
      <family val="2"/>
      <charset val="238"/>
    </font>
    <font>
      <sz val="12"/>
      <color indexed="8"/>
      <name val="Arial"/>
      <family val="2"/>
      <charset val="238"/>
    </font>
    <font>
      <sz val="10"/>
      <name val="ElegaGarmnd BT"/>
      <family val="1"/>
      <charset val="238"/>
    </font>
    <font>
      <sz val="10"/>
      <color indexed="10"/>
      <name val="Arial CE"/>
      <family val="2"/>
      <charset val="238"/>
    </font>
    <font>
      <sz val="10"/>
      <color indexed="10"/>
      <name val="Arial"/>
      <family val="2"/>
      <charset val="238"/>
    </font>
    <font>
      <sz val="10"/>
      <name val="ElegaGarmnd BT"/>
      <family val="1"/>
    </font>
    <font>
      <b/>
      <sz val="10"/>
      <color rgb="FF0070C0"/>
      <name val="Arial"/>
      <family val="2"/>
      <charset val="238"/>
    </font>
    <font>
      <sz val="10"/>
      <color indexed="61"/>
      <name val="Arial"/>
      <family val="2"/>
      <charset val="238"/>
    </font>
    <font>
      <sz val="10"/>
      <color rgb="FFFF0000"/>
      <name val="Arial CE"/>
      <family val="2"/>
      <charset val="238"/>
    </font>
    <font>
      <sz val="10"/>
      <color rgb="FF0070C0"/>
      <name val="Arial"/>
      <family val="2"/>
      <charset val="238"/>
    </font>
    <font>
      <sz val="10"/>
      <name val="Arial"/>
      <family val="1"/>
    </font>
    <font>
      <b/>
      <sz val="10"/>
      <name val="Arial"/>
      <family val="1"/>
    </font>
    <font>
      <b/>
      <sz val="16"/>
      <name val="Arial"/>
      <family val="2"/>
      <charset val="238"/>
    </font>
    <font>
      <b/>
      <sz val="12"/>
      <name val="Arial"/>
      <family val="2"/>
      <charset val="238"/>
    </font>
    <font>
      <sz val="10"/>
      <color indexed="12"/>
      <name val="Arial CE"/>
      <family val="2"/>
      <charset val="238"/>
    </font>
    <font>
      <sz val="10"/>
      <color theme="4"/>
      <name val="Arial"/>
      <family val="2"/>
      <charset val="238"/>
    </font>
    <font>
      <sz val="12"/>
      <name val="Arial CE"/>
      <charset val="238"/>
    </font>
    <font>
      <vertAlign val="superscript"/>
      <sz val="10"/>
      <name val="Arial"/>
      <family val="2"/>
      <charset val="238"/>
    </font>
    <font>
      <u/>
      <sz val="10"/>
      <name val="Arial"/>
      <family val="2"/>
      <charset val="238"/>
    </font>
    <font>
      <i/>
      <sz val="10"/>
      <color indexed="8"/>
      <name val="Calibri"/>
      <family val="2"/>
      <charset val="238"/>
    </font>
    <font>
      <b/>
      <i/>
      <sz val="10"/>
      <color rgb="FFFF0000"/>
      <name val="Arial"/>
      <family val="2"/>
      <charset val="238"/>
    </font>
    <font>
      <sz val="10"/>
      <color indexed="10"/>
      <name val="Arial"/>
      <family val="2"/>
    </font>
    <font>
      <b/>
      <sz val="12"/>
      <name val="Arial"/>
      <family val="2"/>
    </font>
    <font>
      <sz val="12"/>
      <name val="ElegaGarmnd BT"/>
      <family val="1"/>
    </font>
    <font>
      <sz val="8"/>
      <color theme="1"/>
      <name val="Arial"/>
      <family val="2"/>
      <charset val="238"/>
    </font>
    <font>
      <b/>
      <sz val="11"/>
      <name val="Arial Narrow"/>
      <family val="2"/>
      <charset val="238"/>
    </font>
    <font>
      <b/>
      <sz val="10"/>
      <color rgb="FFFF0000"/>
      <name val="Arial"/>
      <family val="2"/>
    </font>
    <font>
      <b/>
      <sz val="10"/>
      <color rgb="FFFF0000"/>
      <name val="Arial"/>
      <family val="2"/>
      <charset val="238"/>
    </font>
    <font>
      <sz val="9"/>
      <color rgb="FFFF0000"/>
      <name val="Arial"/>
      <family val="2"/>
      <charset val="238"/>
    </font>
    <font>
      <sz val="9"/>
      <color rgb="FFFF0000"/>
      <name val="Arial"/>
      <family val="2"/>
    </font>
    <font>
      <sz val="9"/>
      <color rgb="FF0070C0"/>
      <name val="Arial"/>
      <family val="2"/>
    </font>
    <font>
      <sz val="9"/>
      <color rgb="FF0070C0"/>
      <name val="Arial"/>
      <family val="2"/>
      <charset val="238"/>
    </font>
    <font>
      <b/>
      <sz val="9"/>
      <color rgb="FF0070C0"/>
      <name val="Calibri"/>
      <family val="2"/>
      <charset val="238"/>
    </font>
    <font>
      <sz val="9"/>
      <color rgb="FF0070C0"/>
      <name val="Calibri"/>
      <family val="2"/>
      <charset val="238"/>
    </font>
    <font>
      <sz val="8"/>
      <color rgb="FFFF0000"/>
      <name val="Arial"/>
      <family val="2"/>
      <charset val="238"/>
    </font>
    <font>
      <sz val="10"/>
      <color rgb="FF0070C0"/>
      <name val="Arial"/>
      <family val="2"/>
    </font>
    <font>
      <b/>
      <sz val="10"/>
      <color rgb="FF000000"/>
      <name val="Arial"/>
      <family val="2"/>
      <charset val="238"/>
    </font>
    <font>
      <sz val="9"/>
      <color theme="9" tint="-0.499984740745262"/>
      <name val="Arial"/>
      <family val="2"/>
    </font>
    <font>
      <sz val="8"/>
      <name val="Arial"/>
      <family val="2"/>
      <charset val="238"/>
    </font>
    <font>
      <b/>
      <sz val="10"/>
      <color rgb="FF000000"/>
      <name val="Arial"/>
      <family val="2"/>
      <charset val="1"/>
    </font>
    <font>
      <sz val="10"/>
      <color rgb="FF000000"/>
      <name val="Arial"/>
      <family val="2"/>
      <charset val="1"/>
    </font>
    <font>
      <b/>
      <sz val="9"/>
      <color rgb="FFFF0000"/>
      <name val="Arial ce"/>
      <charset val="238"/>
    </font>
    <font>
      <b/>
      <sz val="10"/>
      <color rgb="FFFF0000"/>
      <name val="Helvetica Neue"/>
      <charset val="238"/>
    </font>
    <font>
      <u/>
      <sz val="10"/>
      <color indexed="12"/>
      <name val="Arial"/>
      <family val="2"/>
    </font>
    <font>
      <sz val="10"/>
      <name val="Helv"/>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2"/>
      <name val="Arial"/>
      <family val="2"/>
      <charset val="238"/>
    </font>
    <font>
      <sz val="10"/>
      <color indexed="8"/>
      <name val="Arial"/>
      <family val="2"/>
    </font>
    <font>
      <sz val="12"/>
      <name val="Times New Roman CE"/>
      <family val="1"/>
      <charset val="238"/>
    </font>
    <font>
      <sz val="10"/>
      <name val="MS Sans Serif"/>
      <family val="2"/>
      <charset val="238"/>
    </font>
    <font>
      <b/>
      <sz val="11"/>
      <color indexed="10"/>
      <name val="Calibri"/>
      <family val="2"/>
      <charset val="238"/>
    </font>
    <font>
      <b/>
      <sz val="15"/>
      <color indexed="62"/>
      <name val="Calibri"/>
      <family val="2"/>
    </font>
    <font>
      <b/>
      <sz val="13"/>
      <color indexed="62"/>
      <name val="Calibri"/>
      <family val="2"/>
    </font>
    <font>
      <b/>
      <sz val="11"/>
      <color indexed="62"/>
      <name val="Calibri"/>
      <family val="2"/>
    </font>
    <font>
      <b/>
      <sz val="18"/>
      <color indexed="62"/>
      <name val="Cambria"/>
      <family val="2"/>
      <charset val="238"/>
    </font>
    <font>
      <sz val="11"/>
      <color indexed="19"/>
      <name val="Calibri"/>
      <family val="2"/>
      <charset val="238"/>
    </font>
    <font>
      <sz val="11"/>
      <color indexed="14"/>
      <name val="Calibri"/>
      <family val="2"/>
    </font>
    <font>
      <u/>
      <sz val="9"/>
      <color indexed="12"/>
      <name val="Geneva"/>
    </font>
    <font>
      <sz val="11"/>
      <color indexed="8"/>
      <name val="Arial"/>
      <family val="2"/>
    </font>
    <font>
      <sz val="11"/>
      <color theme="1"/>
      <name val="Calibri"/>
      <family val="2"/>
      <charset val="238"/>
      <scheme val="minor"/>
    </font>
    <font>
      <sz val="11"/>
      <color indexed="8"/>
      <name val="Calibri"/>
      <family val="2"/>
      <charset val="238"/>
    </font>
    <font>
      <sz val="11"/>
      <name val="Arial"/>
      <family val="2"/>
    </font>
    <font>
      <sz val="10"/>
      <name val="Arial CE"/>
    </font>
    <font>
      <sz val="10"/>
      <name val="CRO_Bookman-Normal"/>
      <charset val="238"/>
    </font>
    <font>
      <sz val="10"/>
      <color indexed="8"/>
      <name val="Arial CE"/>
      <family val="2"/>
      <charset val="238"/>
    </font>
    <font>
      <sz val="9"/>
      <name val="Tahoma"/>
      <family val="2"/>
      <charset val="238"/>
    </font>
    <font>
      <sz val="10"/>
      <color rgb="FF000000"/>
      <name val="Arial CE"/>
      <charset val="238"/>
    </font>
    <font>
      <sz val="10"/>
      <color theme="1"/>
      <name val="Arial CE1"/>
      <charset val="238"/>
    </font>
    <font>
      <b/>
      <i/>
      <sz val="16"/>
      <color theme="1"/>
      <name val="Arial"/>
      <family val="2"/>
      <charset val="238"/>
    </font>
    <font>
      <b/>
      <i/>
      <sz val="16"/>
      <color rgb="FF000000"/>
      <name val="Arial"/>
      <family val="2"/>
      <charset val="238"/>
    </font>
    <font>
      <sz val="11"/>
      <color rgb="FF000000"/>
      <name val="Arial"/>
      <family val="2"/>
      <charset val="238"/>
    </font>
    <font>
      <b/>
      <i/>
      <u/>
      <sz val="11"/>
      <color theme="1"/>
      <name val="Arial"/>
      <family val="2"/>
      <charset val="238"/>
    </font>
    <font>
      <b/>
      <i/>
      <u/>
      <sz val="11"/>
      <color rgb="FF000000"/>
      <name val="Arial"/>
      <family val="2"/>
      <charset val="238"/>
    </font>
    <font>
      <sz val="10"/>
      <color theme="1"/>
      <name val="Helv"/>
      <charset val="238"/>
    </font>
    <font>
      <sz val="10"/>
      <color rgb="FF000000"/>
      <name val="Helv"/>
      <charset val="238"/>
    </font>
    <font>
      <u/>
      <sz val="10"/>
      <color indexed="12"/>
      <name val="Arial"/>
      <family val="2"/>
      <charset val="238"/>
    </font>
    <font>
      <sz val="10"/>
      <name val="Times New Roman CE"/>
      <family val="1"/>
      <charset val="238"/>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b/>
      <sz val="11"/>
      <color indexed="63"/>
      <name val="Calibri"/>
      <family val="2"/>
      <charset val="238"/>
    </font>
    <font>
      <b/>
      <sz val="11"/>
      <color indexed="8"/>
      <name val="Calibri"/>
      <family val="2"/>
      <charset val="238"/>
    </font>
    <font>
      <sz val="11"/>
      <name val="Times New Roman"/>
      <family val="1"/>
      <charset val="238"/>
    </font>
    <font>
      <b/>
      <sz val="10"/>
      <name val="MS Sans Serif"/>
      <family val="2"/>
      <charset val="238"/>
    </font>
    <font>
      <sz val="10"/>
      <color indexed="0"/>
      <name val="MS Sans Serif"/>
      <family val="2"/>
      <charset val="238"/>
    </font>
    <font>
      <sz val="10"/>
      <color indexed="12"/>
      <name val="Arial"/>
      <family val="2"/>
    </font>
    <font>
      <sz val="10"/>
      <color indexed="14"/>
      <name val="Arial"/>
      <family val="2"/>
    </font>
    <font>
      <sz val="8"/>
      <name val="Arial Narrow"/>
      <family val="2"/>
      <charset val="238"/>
    </font>
    <font>
      <sz val="10"/>
      <color indexed="8"/>
      <name val="MS Sans Serif"/>
      <family val="2"/>
      <charset val="238"/>
    </font>
    <font>
      <b/>
      <sz val="11"/>
      <color indexed="52"/>
      <name val="Calibri"/>
      <family val="2"/>
      <charset val="238"/>
    </font>
    <font>
      <sz val="10"/>
      <color indexed="14"/>
      <name val="Arial"/>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8"/>
      <color indexed="54"/>
      <name val="Calibri Light"/>
      <family val="2"/>
      <charset val="238"/>
    </font>
    <font>
      <sz val="11"/>
      <color indexed="60"/>
      <name val="Calibri"/>
      <family val="2"/>
      <charset val="238"/>
    </font>
    <font>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2"/>
      <name val="Tms Rmn"/>
    </font>
    <font>
      <sz val="10"/>
      <color indexed="8"/>
      <name val="Arial CE"/>
      <charset val="238"/>
    </font>
    <font>
      <b/>
      <sz val="18"/>
      <color indexed="56"/>
      <name val="Cambria"/>
      <family val="2"/>
      <charset val="238"/>
    </font>
    <font>
      <sz val="12"/>
      <color indexed="8"/>
      <name val="Calibri"/>
      <family val="2"/>
      <charset val="238"/>
    </font>
    <font>
      <sz val="12"/>
      <name val="Times New Roman"/>
      <family val="1"/>
      <charset val="238"/>
    </font>
    <font>
      <sz val="10"/>
      <name val="Times New Roman CE"/>
      <charset val="238"/>
    </font>
    <font>
      <i/>
      <sz val="10"/>
      <color theme="1"/>
      <name val="Arial"/>
      <family val="2"/>
    </font>
    <font>
      <sz val="10"/>
      <color theme="9"/>
      <name val="Arial"/>
      <family val="2"/>
    </font>
    <font>
      <sz val="9"/>
      <color theme="9"/>
      <name val="Arial"/>
      <family val="2"/>
      <charset val="238"/>
    </font>
    <font>
      <b/>
      <sz val="11"/>
      <name val="Arial"/>
      <family val="2"/>
    </font>
    <font>
      <b/>
      <sz val="13"/>
      <name val="Arial"/>
      <family val="2"/>
      <charset val="238"/>
    </font>
    <font>
      <b/>
      <sz val="14"/>
      <name val="Arial"/>
      <family val="2"/>
      <charset val="238"/>
    </font>
    <font>
      <sz val="12"/>
      <name val="Elegagarmnd bt"/>
      <charset val="238"/>
    </font>
    <font>
      <b/>
      <sz val="12"/>
      <name val="Arial Black"/>
      <family val="2"/>
      <charset val="238"/>
    </font>
    <font>
      <b/>
      <sz val="10"/>
      <name val="Arial Black"/>
      <family val="2"/>
    </font>
    <font>
      <sz val="8"/>
      <color indexed="10"/>
      <name val="Arial"/>
      <family val="2"/>
      <charset val="238"/>
    </font>
    <font>
      <sz val="10"/>
      <color rgb="FF000000"/>
      <name val="Calibri"/>
      <family val="2"/>
    </font>
    <font>
      <i/>
      <sz val="10"/>
      <color rgb="FF000000"/>
      <name val="Arial"/>
      <family val="2"/>
    </font>
    <font>
      <sz val="10"/>
      <name val="Arial"/>
      <family val="2"/>
      <charset val="1"/>
    </font>
    <font>
      <sz val="10"/>
      <color rgb="FF000000"/>
      <name val="Arial"/>
    </font>
    <font>
      <sz val="9"/>
      <name val="PF Din Text Cond Pro Light"/>
      <charset val="238"/>
    </font>
    <font>
      <b/>
      <sz val="18"/>
      <name val="Arial"/>
      <family val="2"/>
      <charset val="238"/>
    </font>
    <font>
      <b/>
      <sz val="24"/>
      <name val="Arial"/>
      <family val="2"/>
      <charset val="238"/>
    </font>
    <font>
      <b/>
      <sz val="10"/>
      <name val="Times New Roman"/>
      <family val="1"/>
      <charset val="238"/>
    </font>
    <font>
      <sz val="10"/>
      <color rgb="FF7030A0"/>
      <name val="Arial"/>
      <family val="2"/>
      <charset val="238"/>
    </font>
    <font>
      <sz val="10"/>
      <name val="Calibri"/>
      <family val="2"/>
      <charset val="238"/>
    </font>
    <font>
      <sz val="11"/>
      <color rgb="FFFF0000"/>
      <name val="Times New Roman"/>
      <family val="1"/>
      <charset val="238"/>
    </font>
    <font>
      <sz val="11"/>
      <color rgb="FFFF0000"/>
      <name val="Arial"/>
      <family val="2"/>
      <charset val="238"/>
    </font>
    <font>
      <b/>
      <sz val="10"/>
      <color rgb="FF7030A0"/>
      <name val="Arial"/>
      <family val="2"/>
      <charset val="238"/>
    </font>
    <font>
      <sz val="10"/>
      <name val="Times New Roman"/>
      <family val="1"/>
      <charset val="238"/>
    </font>
    <font>
      <sz val="10"/>
      <name val="Helv"/>
      <charset val="238"/>
    </font>
    <font>
      <sz val="9"/>
      <color rgb="FF7030A0"/>
      <name val="Arial"/>
      <family val="2"/>
      <charset val="238"/>
    </font>
    <font>
      <sz val="11"/>
      <color rgb="FF7030A0"/>
      <name val="Calibri"/>
      <family val="2"/>
      <charset val="238"/>
    </font>
    <font>
      <i/>
      <sz val="10"/>
      <color rgb="FF7030A0"/>
      <name val="Arial"/>
      <family val="2"/>
      <charset val="238"/>
    </font>
    <font>
      <sz val="11"/>
      <color rgb="FFFF0000"/>
      <name val="Arial CE"/>
      <family val="2"/>
      <charset val="238"/>
    </font>
    <font>
      <u/>
      <sz val="10"/>
      <color rgb="FFFF0000"/>
      <name val="Arial"/>
      <family val="2"/>
      <charset val="238"/>
    </font>
    <font>
      <b/>
      <sz val="10"/>
      <name val="Arial CE"/>
      <family val="2"/>
      <charset val="238"/>
    </font>
    <font>
      <b/>
      <u/>
      <sz val="10"/>
      <name val="Arial CE"/>
      <family val="2"/>
      <charset val="238"/>
    </font>
    <font>
      <b/>
      <u/>
      <sz val="10"/>
      <name val="HRHelvetica"/>
      <charset val="238"/>
    </font>
    <font>
      <sz val="10"/>
      <name val="HRHelvetica"/>
      <charset val="238"/>
    </font>
    <font>
      <sz val="9"/>
      <color rgb="FF000000"/>
      <name val="Arial"/>
      <family val="2"/>
      <charset val="238"/>
    </font>
    <font>
      <b/>
      <sz val="9"/>
      <color rgb="FF000000"/>
      <name val="Arial"/>
      <family val="2"/>
      <charset val="238"/>
    </font>
    <font>
      <b/>
      <sz val="10"/>
      <color rgb="FF000000"/>
      <name val="Arial"/>
    </font>
    <font>
      <sz val="10"/>
      <color theme="1"/>
      <name val="Arial"/>
    </font>
  </fonts>
  <fills count="66">
    <fill>
      <patternFill patternType="none"/>
    </fill>
    <fill>
      <patternFill patternType="gray125"/>
    </fill>
    <fill>
      <patternFill patternType="solid">
        <fgColor rgb="FFCCFFFF"/>
        <bgColor rgb="FFCCFFFF"/>
      </patternFill>
    </fill>
    <fill>
      <patternFill patternType="solid">
        <fgColor rgb="FFEFEFEF"/>
        <bgColor rgb="FFEFEFEF"/>
      </patternFill>
    </fill>
    <fill>
      <patternFill patternType="solid">
        <fgColor rgb="FFD9D9D9"/>
        <bgColor rgb="FFD9D9D9"/>
      </patternFill>
    </fill>
    <fill>
      <patternFill patternType="solid">
        <fgColor rgb="FFC0C0C0"/>
        <bgColor rgb="FFC0C0C0"/>
      </patternFill>
    </fill>
    <fill>
      <patternFill patternType="solid">
        <fgColor rgb="FFBFBFBF"/>
        <bgColor rgb="FFBFBFBF"/>
      </patternFill>
    </fill>
    <fill>
      <patternFill patternType="solid">
        <fgColor theme="0" tint="-0.249977111117893"/>
        <bgColor rgb="FFEFEFEF"/>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1"/>
        <bgColor indexed="64"/>
      </patternFill>
    </fill>
    <fill>
      <patternFill patternType="solid">
        <fgColor theme="0" tint="-0.249977111117893"/>
        <bgColor indexed="64"/>
      </patternFill>
    </fill>
    <fill>
      <patternFill patternType="solid">
        <fgColor indexed="13"/>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9"/>
      </patternFill>
    </fill>
    <fill>
      <patternFill patternType="solid">
        <fgColor indexed="53"/>
      </patternFill>
    </fill>
    <fill>
      <patternFill patternType="solid">
        <fgColor indexed="51"/>
      </patternFill>
    </fill>
    <fill>
      <patternFill patternType="solid">
        <fgColor indexed="55"/>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22"/>
      </patternFill>
    </fill>
    <fill>
      <patternFill patternType="solid">
        <fgColor indexed="26"/>
        <bgColor indexed="64"/>
      </patternFill>
    </fill>
    <fill>
      <patternFill patternType="solid">
        <fgColor indexed="44"/>
        <bgColor indexed="31"/>
      </patternFill>
    </fill>
    <fill>
      <patternFill patternType="solid">
        <fgColor indexed="31"/>
      </patternFill>
    </fill>
    <fill>
      <patternFill patternType="solid">
        <fgColor indexed="29"/>
        <bgColor indexed="45"/>
      </patternFill>
    </fill>
    <fill>
      <patternFill patternType="solid">
        <fgColor indexed="26"/>
        <bgColor indexed="9"/>
      </patternFill>
    </fill>
    <fill>
      <patternFill patternType="solid">
        <fgColor indexed="42"/>
      </patternFill>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9"/>
        <bgColor indexed="26"/>
      </patternFill>
    </fill>
    <fill>
      <patternFill patternType="solid">
        <fgColor indexed="42"/>
        <bgColor indexed="27"/>
      </patternFill>
    </fill>
    <fill>
      <patternFill patternType="solid">
        <fgColor indexed="43"/>
        <bgColor indexed="26"/>
      </patternFill>
    </fill>
    <fill>
      <patternFill patternType="solid">
        <fgColor indexed="11"/>
      </patternFill>
    </fill>
    <fill>
      <patternFill patternType="solid">
        <fgColor indexed="45"/>
        <bgColor indexed="29"/>
      </patternFill>
    </fill>
    <fill>
      <patternFill patternType="solid">
        <fgColor indexed="22"/>
        <bgColor indexed="31"/>
      </patternFill>
    </fill>
    <fill>
      <patternFill patternType="solid">
        <fgColor indexed="30"/>
      </patternFill>
    </fill>
    <fill>
      <patternFill patternType="solid">
        <fgColor indexed="53"/>
        <bgColor indexed="52"/>
      </patternFill>
    </fill>
    <fill>
      <patternFill patternType="solid">
        <fgColor indexed="51"/>
        <bgColor indexed="13"/>
      </patternFill>
    </fill>
    <fill>
      <patternFill patternType="solid">
        <fgColor indexed="36"/>
      </patternFill>
    </fill>
    <fill>
      <patternFill patternType="solid">
        <fgColor indexed="52"/>
      </patternFill>
    </fill>
    <fill>
      <patternFill patternType="solid">
        <fgColor indexed="49"/>
        <bgColor indexed="40"/>
      </patternFill>
    </fill>
    <fill>
      <patternFill patternType="solid">
        <fgColor indexed="57"/>
        <bgColor indexed="21"/>
      </patternFill>
    </fill>
    <fill>
      <patternFill patternType="solid">
        <fgColor indexed="56"/>
        <bgColor indexed="62"/>
      </patternFill>
    </fill>
    <fill>
      <patternFill patternType="solid">
        <fgColor indexed="62"/>
      </patternFill>
    </fill>
    <fill>
      <patternFill patternType="solid">
        <fgColor indexed="57"/>
      </patternFill>
    </fill>
    <fill>
      <patternFill patternType="solid">
        <fgColor indexed="54"/>
        <bgColor indexed="23"/>
      </patternFill>
    </fill>
    <fill>
      <patternFill patternType="solid">
        <fgColor indexed="10"/>
        <bgColor indexed="60"/>
      </patternFill>
    </fill>
    <fill>
      <patternFill patternType="solid">
        <fgColor indexed="46"/>
        <bgColor indexed="24"/>
      </patternFill>
    </fill>
    <fill>
      <patternFill patternType="solid">
        <fgColor indexed="55"/>
        <bgColor indexed="23"/>
      </patternFill>
    </fill>
    <fill>
      <patternFill patternType="solid">
        <fgColor indexed="62"/>
        <bgColor indexed="56"/>
      </patternFill>
    </fill>
    <fill>
      <patternFill patternType="solid">
        <fgColor theme="0" tint="-0.249977111117893"/>
        <bgColor rgb="FFC0C0C0"/>
      </patternFill>
    </fill>
    <fill>
      <patternFill patternType="solid">
        <fgColor theme="0" tint="-0.14999847407452621"/>
        <bgColor rgb="FFC0C0C0"/>
      </patternFill>
    </fill>
    <fill>
      <patternFill patternType="solid">
        <fgColor theme="0" tint="-4.9989318521683403E-2"/>
        <bgColor rgb="FFC0C0C0"/>
      </patternFill>
    </fill>
    <fill>
      <patternFill patternType="solid">
        <fgColor theme="0" tint="-4.9989318521683403E-2"/>
        <bgColor rgb="FFEFEFEF"/>
      </patternFill>
    </fill>
  </fills>
  <borders count="44">
    <border>
      <left/>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medium">
        <color indexed="64"/>
      </top>
      <bottom style="medium">
        <color indexed="64"/>
      </bottom>
      <diagonal/>
    </border>
    <border>
      <left/>
      <right/>
      <top style="thin">
        <color indexed="8"/>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4"/>
      </bottom>
      <diagonal/>
    </border>
    <border>
      <left/>
      <right/>
      <top/>
      <bottom style="medium">
        <color indexed="49"/>
      </bottom>
      <diagonal/>
    </border>
    <border>
      <left/>
      <right/>
      <top style="thin">
        <color indexed="62"/>
      </top>
      <bottom style="double">
        <color indexed="62"/>
      </bottom>
      <diagonal/>
    </border>
    <border>
      <left/>
      <right/>
      <top style="thin">
        <color auto="1"/>
      </top>
      <bottom style="thin">
        <color auto="1"/>
      </bottom>
      <diagonal/>
    </border>
    <border>
      <left/>
      <right/>
      <top style="thin">
        <color auto="1"/>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rgb="FF000000"/>
      </top>
      <bottom style="thin">
        <color indexed="64"/>
      </bottom>
      <diagonal/>
    </border>
    <border>
      <left/>
      <right/>
      <top style="medium">
        <color indexed="64"/>
      </top>
      <bottom style="thin">
        <color indexed="64"/>
      </bottom>
      <diagonal/>
    </border>
    <border>
      <left/>
      <right/>
      <top style="thin">
        <color indexed="64"/>
      </top>
      <bottom style="thin">
        <color rgb="FF000000"/>
      </bottom>
      <diagonal/>
    </border>
    <border>
      <left/>
      <right style="thin">
        <color indexed="64"/>
      </right>
      <top style="thin">
        <color indexed="64"/>
      </top>
      <bottom/>
      <diagonal/>
    </border>
  </borders>
  <cellStyleXfs count="6067">
    <xf numFmtId="0" fontId="0" fillId="0" borderId="0"/>
    <xf numFmtId="0" fontId="93" fillId="0" borderId="8"/>
    <xf numFmtId="0" fontId="66" fillId="0" borderId="8"/>
    <xf numFmtId="0" fontId="93" fillId="0" borderId="8"/>
    <xf numFmtId="0" fontId="70" fillId="0" borderId="8"/>
    <xf numFmtId="49" fontId="66" fillId="0" borderId="8">
      <alignment horizontal="justify" vertical="top" wrapText="1"/>
    </xf>
    <xf numFmtId="0" fontId="66" fillId="0" borderId="8"/>
    <xf numFmtId="0" fontId="66" fillId="0" borderId="8"/>
    <xf numFmtId="0" fontId="66" fillId="0" borderId="8"/>
    <xf numFmtId="176" fontId="66" fillId="0" borderId="8" applyFill="0" applyBorder="0" applyAlignment="0" applyProtection="0"/>
    <xf numFmtId="0" fontId="14" fillId="0" borderId="8"/>
    <xf numFmtId="0" fontId="66" fillId="0" borderId="8"/>
    <xf numFmtId="0" fontId="66" fillId="0" borderId="8"/>
    <xf numFmtId="0" fontId="14" fillId="0" borderId="8"/>
    <xf numFmtId="0" fontId="66" fillId="0" borderId="8"/>
    <xf numFmtId="0" fontId="14" fillId="0" borderId="8">
      <alignment vertical="center"/>
    </xf>
    <xf numFmtId="0" fontId="105" fillId="0" borderId="8"/>
    <xf numFmtId="0" fontId="104" fillId="0" borderId="8"/>
    <xf numFmtId="0" fontId="66" fillId="0" borderId="8"/>
    <xf numFmtId="164" fontId="115" fillId="0" borderId="8" applyFill="0" applyBorder="0" applyAlignment="0" applyProtection="0"/>
    <xf numFmtId="164" fontId="115" fillId="0" borderId="8" applyFill="0" applyBorder="0" applyAlignment="0" applyProtection="0"/>
    <xf numFmtId="0" fontId="126" fillId="0" borderId="8"/>
    <xf numFmtId="0" fontId="66" fillId="0" borderId="8"/>
    <xf numFmtId="0" fontId="14" fillId="0" borderId="8"/>
    <xf numFmtId="0" fontId="14" fillId="0" borderId="8"/>
    <xf numFmtId="164" fontId="14" fillId="0" borderId="8" applyFont="0" applyFill="0" applyBorder="0" applyAlignment="0" applyProtection="0"/>
    <xf numFmtId="0" fontId="59" fillId="0" borderId="8"/>
    <xf numFmtId="0" fontId="14" fillId="0" borderId="8"/>
    <xf numFmtId="0" fontId="59" fillId="0" borderId="8"/>
    <xf numFmtId="0" fontId="164" fillId="18" borderId="8" applyNumberFormat="0" applyBorder="0" applyAlignment="0" applyProtection="0"/>
    <xf numFmtId="0" fontId="164" fillId="19" borderId="8" applyNumberFormat="0" applyBorder="0" applyAlignment="0" applyProtection="0"/>
    <xf numFmtId="0" fontId="164" fillId="20" borderId="8" applyNumberFormat="0" applyBorder="0" applyAlignment="0" applyProtection="0"/>
    <xf numFmtId="0" fontId="164" fillId="16" borderId="8" applyNumberFormat="0" applyBorder="0" applyAlignment="0" applyProtection="0"/>
    <xf numFmtId="0" fontId="164" fillId="21" borderId="8" applyNumberFormat="0" applyBorder="0" applyAlignment="0" applyProtection="0"/>
    <xf numFmtId="0" fontId="164" fillId="20" borderId="8" applyNumberFormat="0" applyBorder="0" applyAlignment="0" applyProtection="0"/>
    <xf numFmtId="0" fontId="164" fillId="18" borderId="8" applyNumberFormat="0" applyBorder="0" applyAlignment="0" applyProtection="0"/>
    <xf numFmtId="0" fontId="164" fillId="21" borderId="8" applyNumberFormat="0" applyBorder="0" applyAlignment="0" applyProtection="0"/>
    <xf numFmtId="0" fontId="164" fillId="19" borderId="8" applyNumberFormat="0" applyBorder="0" applyAlignment="0" applyProtection="0"/>
    <xf numFmtId="0" fontId="164" fillId="17" borderId="8" applyNumberFormat="0" applyBorder="0" applyAlignment="0" applyProtection="0"/>
    <xf numFmtId="0" fontId="164" fillId="22" borderId="8" applyNumberFormat="0" applyBorder="0" applyAlignment="0" applyProtection="0"/>
    <xf numFmtId="0" fontId="164" fillId="21" borderId="8" applyNumberFormat="0" applyBorder="0" applyAlignment="0" applyProtection="0"/>
    <xf numFmtId="0" fontId="164" fillId="20" borderId="8" applyNumberFormat="0" applyBorder="0" applyAlignment="0" applyProtection="0"/>
    <xf numFmtId="0" fontId="163" fillId="21" borderId="8" applyNumberFormat="0" applyBorder="0" applyAlignment="0" applyProtection="0"/>
    <xf numFmtId="0" fontId="163" fillId="24" borderId="8" applyNumberFormat="0" applyBorder="0" applyAlignment="0" applyProtection="0"/>
    <xf numFmtId="0" fontId="163" fillId="25" borderId="8" applyNumberFormat="0" applyBorder="0" applyAlignment="0" applyProtection="0"/>
    <xf numFmtId="0" fontId="163" fillId="22" borderId="8" applyNumberFormat="0" applyBorder="0" applyAlignment="0" applyProtection="0"/>
    <xf numFmtId="0" fontId="163" fillId="21" borderId="8" applyNumberFormat="0" applyBorder="0" applyAlignment="0" applyProtection="0"/>
    <xf numFmtId="0" fontId="163" fillId="19" borderId="8" applyNumberFormat="0" applyBorder="0" applyAlignment="0" applyProtection="0"/>
    <xf numFmtId="0" fontId="175" fillId="22" borderId="8" applyNumberFormat="0" applyBorder="0" applyAlignment="0" applyProtection="0"/>
    <xf numFmtId="0" fontId="115" fillId="20" borderId="15" applyNumberFormat="0" applyFont="0" applyAlignment="0" applyProtection="0"/>
    <xf numFmtId="43" fontId="14" fillId="0" borderId="8" applyFont="0" applyFill="0" applyBorder="0" applyAlignment="0" applyProtection="0"/>
    <xf numFmtId="0" fontId="155" fillId="21" borderId="8" applyNumberFormat="0" applyBorder="0" applyAlignment="0" applyProtection="0"/>
    <xf numFmtId="0" fontId="153" fillId="0" borderId="8" applyNumberFormat="0" applyFill="0" applyBorder="0" applyAlignment="0" applyProtection="0">
      <alignment vertical="top"/>
      <protection locked="0"/>
    </xf>
    <xf numFmtId="0" fontId="176" fillId="0" borderId="8" applyNumberFormat="0" applyFill="0" applyBorder="0" applyAlignment="0" applyProtection="0">
      <alignment vertical="top"/>
      <protection locked="0"/>
    </xf>
    <xf numFmtId="0" fontId="163" fillId="27" borderId="8" applyNumberFormat="0" applyBorder="0" applyAlignment="0" applyProtection="0"/>
    <xf numFmtId="0" fontId="163" fillId="24" borderId="8" applyNumberFormat="0" applyBorder="0" applyAlignment="0" applyProtection="0"/>
    <xf numFmtId="0" fontId="163" fillId="25" borderId="8" applyNumberFormat="0" applyBorder="0" applyAlignment="0" applyProtection="0"/>
    <xf numFmtId="0" fontId="163" fillId="28" borderId="8" applyNumberFormat="0" applyBorder="0" applyAlignment="0" applyProtection="0"/>
    <xf numFmtId="0" fontId="163" fillId="23" borderId="8" applyNumberFormat="0" applyBorder="0" applyAlignment="0" applyProtection="0"/>
    <xf numFmtId="0" fontId="163" fillId="29" borderId="8" applyNumberFormat="0" applyBorder="0" applyAlignment="0" applyProtection="0"/>
    <xf numFmtId="0" fontId="158" fillId="15" borderId="18" applyNumberFormat="0" applyAlignment="0" applyProtection="0"/>
    <xf numFmtId="0" fontId="169" fillId="15" borderId="16" applyNumberFormat="0" applyAlignment="0" applyProtection="0"/>
    <xf numFmtId="0" fontId="167" fillId="0" borderId="8">
      <alignment horizontal="right" vertical="top"/>
    </xf>
    <xf numFmtId="0" fontId="156" fillId="30" borderId="8" applyNumberFormat="0" applyBorder="0" applyAlignment="0" applyProtection="0"/>
    <xf numFmtId="0" fontId="170" fillId="0" borderId="19" applyNumberFormat="0" applyFill="0" applyAlignment="0" applyProtection="0"/>
    <xf numFmtId="0" fontId="171" fillId="0" borderId="20" applyNumberFormat="0" applyFill="0" applyAlignment="0" applyProtection="0"/>
    <xf numFmtId="0" fontId="172" fillId="0" borderId="21" applyNumberFormat="0" applyFill="0" applyAlignment="0" applyProtection="0"/>
    <xf numFmtId="0" fontId="172" fillId="0" borderId="8" applyNumberFormat="0" applyFill="0" applyBorder="0" applyAlignment="0" applyProtection="0"/>
    <xf numFmtId="0" fontId="173" fillId="0" borderId="8" applyNumberFormat="0" applyFill="0" applyBorder="0" applyAlignment="0" applyProtection="0"/>
    <xf numFmtId="0" fontId="174" fillId="17" borderId="8" applyNumberFormat="0" applyBorder="0" applyAlignment="0" applyProtection="0"/>
    <xf numFmtId="0" fontId="14" fillId="0" borderId="8">
      <alignment vertical="center"/>
    </xf>
    <xf numFmtId="0" fontId="14" fillId="0" borderId="8"/>
    <xf numFmtId="0" fontId="115" fillId="0" borderId="8"/>
    <xf numFmtId="0" fontId="14" fillId="0" borderId="8"/>
    <xf numFmtId="0" fontId="14" fillId="0" borderId="8"/>
    <xf numFmtId="0" fontId="4" fillId="0" borderId="8"/>
    <xf numFmtId="0" fontId="14" fillId="0" borderId="8"/>
    <xf numFmtId="0" fontId="14" fillId="0" borderId="8"/>
    <xf numFmtId="0" fontId="14" fillId="0" borderId="8"/>
    <xf numFmtId="0" fontId="4" fillId="0" borderId="8"/>
    <xf numFmtId="0" fontId="14" fillId="0" borderId="8"/>
    <xf numFmtId="3" fontId="177" fillId="0" borderId="8">
      <alignment horizontal="justify" vertical="justify"/>
    </xf>
    <xf numFmtId="0" fontId="115" fillId="0" borderId="8"/>
    <xf numFmtId="0" fontId="115" fillId="0" borderId="8"/>
    <xf numFmtId="0" fontId="115" fillId="0" borderId="8"/>
    <xf numFmtId="0" fontId="115" fillId="0" borderId="8"/>
    <xf numFmtId="164" fontId="115" fillId="0" borderId="8" applyFill="0" applyBorder="0" applyAlignment="0" applyProtection="0"/>
    <xf numFmtId="0" fontId="14" fillId="0" borderId="8"/>
    <xf numFmtId="0" fontId="108" fillId="0" borderId="8"/>
    <xf numFmtId="0" fontId="4" fillId="0" borderId="8"/>
    <xf numFmtId="0" fontId="14" fillId="0" borderId="8"/>
    <xf numFmtId="0" fontId="14" fillId="0" borderId="8"/>
    <xf numFmtId="0" fontId="14" fillId="0" borderId="8"/>
    <xf numFmtId="0" fontId="14" fillId="0" borderId="8"/>
    <xf numFmtId="0" fontId="14" fillId="0" borderId="8"/>
    <xf numFmtId="0" fontId="14" fillId="0" borderId="8"/>
    <xf numFmtId="0" fontId="14" fillId="0" borderId="8"/>
    <xf numFmtId="0" fontId="168" fillId="0" borderId="8"/>
    <xf numFmtId="180" fontId="14" fillId="0" borderId="8"/>
    <xf numFmtId="0" fontId="164" fillId="0" borderId="8"/>
    <xf numFmtId="0" fontId="4" fillId="0" borderId="8"/>
    <xf numFmtId="164" fontId="115" fillId="0" borderId="8" applyFill="0" applyBorder="0" applyAlignment="0" applyProtection="0"/>
    <xf numFmtId="0" fontId="4" fillId="0" borderId="8"/>
    <xf numFmtId="164" fontId="115" fillId="0" borderId="8" applyFill="0" applyBorder="0" applyAlignment="0" applyProtection="0"/>
    <xf numFmtId="0" fontId="14" fillId="0" borderId="8"/>
    <xf numFmtId="0" fontId="14" fillId="0" borderId="8"/>
    <xf numFmtId="0" fontId="14" fillId="0" borderId="8"/>
    <xf numFmtId="0" fontId="4" fillId="0" borderId="8"/>
    <xf numFmtId="0" fontId="14" fillId="0" borderId="8"/>
    <xf numFmtId="0" fontId="115" fillId="0" borderId="8"/>
    <xf numFmtId="0" fontId="14" fillId="0" borderId="8"/>
    <xf numFmtId="0" fontId="14" fillId="0" borderId="8"/>
    <xf numFmtId="0" fontId="115" fillId="0" borderId="8"/>
    <xf numFmtId="0" fontId="14" fillId="0" borderId="8"/>
    <xf numFmtId="0" fontId="115" fillId="0" borderId="8"/>
    <xf numFmtId="0" fontId="115" fillId="0" borderId="8"/>
    <xf numFmtId="0" fontId="115" fillId="0" borderId="8"/>
    <xf numFmtId="9" fontId="14" fillId="0" borderId="8" applyFont="0" applyFill="0" applyBorder="0" applyAlignment="0" applyProtection="0"/>
    <xf numFmtId="0" fontId="160" fillId="0" borderId="22" applyNumberFormat="0" applyFill="0" applyAlignment="0" applyProtection="0"/>
    <xf numFmtId="0" fontId="159" fillId="26" borderId="17" applyNumberFormat="0" applyAlignment="0" applyProtection="0"/>
    <xf numFmtId="0" fontId="154" fillId="0" borderId="8"/>
    <xf numFmtId="0" fontId="161" fillId="0" borderId="8" applyNumberFormat="0" applyFill="0" applyBorder="0" applyAlignment="0" applyProtection="0"/>
    <xf numFmtId="0" fontId="160" fillId="0" borderId="8" applyNumberFormat="0" applyFill="0" applyBorder="0" applyAlignment="0" applyProtection="0"/>
    <xf numFmtId="0" fontId="83" fillId="0" borderId="8">
      <alignment horizontal="justify" vertical="center" wrapText="1"/>
      <protection locked="0"/>
    </xf>
    <xf numFmtId="0" fontId="162" fillId="0" borderId="23" applyNumberFormat="0" applyFill="0" applyAlignment="0" applyProtection="0"/>
    <xf numFmtId="0" fontId="157" fillId="17" borderId="16" applyNumberFormat="0" applyAlignment="0" applyProtection="0"/>
    <xf numFmtId="44" fontId="14" fillId="0" borderId="8" applyFont="0" applyFill="0" applyBorder="0" applyAlignment="0" applyProtection="0"/>
    <xf numFmtId="43" fontId="14" fillId="0" borderId="8" applyFont="0" applyFill="0" applyBorder="0" applyAlignment="0" applyProtection="0"/>
    <xf numFmtId="43" fontId="164" fillId="0" borderId="8" applyFont="0" applyFill="0" applyBorder="0" applyAlignment="0" applyProtection="0"/>
    <xf numFmtId="43" fontId="164" fillId="0" borderId="8" applyFont="0" applyFill="0" applyBorder="0" applyAlignment="0" applyProtection="0"/>
    <xf numFmtId="43" fontId="4" fillId="0" borderId="8" applyFont="0" applyFill="0" applyBorder="0" applyAlignment="0" applyProtection="0"/>
    <xf numFmtId="43" fontId="164" fillId="0" borderId="8" applyFont="0" applyFill="0" applyBorder="0" applyAlignment="0" applyProtection="0"/>
    <xf numFmtId="43" fontId="14" fillId="0" borderId="8" applyFont="0" applyFill="0" applyBorder="0" applyAlignment="0" applyProtection="0"/>
    <xf numFmtId="0" fontId="59" fillId="0" borderId="8"/>
    <xf numFmtId="164" fontId="66" fillId="0" borderId="8" applyFont="0" applyFill="0" applyBorder="0" applyAlignment="0" applyProtection="0"/>
    <xf numFmtId="0" fontId="66" fillId="0" borderId="8"/>
    <xf numFmtId="43" fontId="66" fillId="0" borderId="8" applyFill="0" applyBorder="0" applyAlignment="0" applyProtection="0"/>
    <xf numFmtId="0" fontId="184" fillId="0" borderId="8" applyBorder="0" applyProtection="0">
      <alignment horizontal="left" wrapText="1" indent="1"/>
    </xf>
    <xf numFmtId="182" fontId="87" fillId="0" borderId="8"/>
    <xf numFmtId="182" fontId="185" fillId="0" borderId="8"/>
    <xf numFmtId="182" fontId="186" fillId="0" borderId="8"/>
    <xf numFmtId="0" fontId="179" fillId="0" borderId="8"/>
    <xf numFmtId="0" fontId="187" fillId="0" borderId="8">
      <alignment horizontal="center"/>
    </xf>
    <xf numFmtId="182" fontId="188" fillId="0" borderId="8">
      <alignment horizontal="center"/>
    </xf>
    <xf numFmtId="0" fontId="187" fillId="0" borderId="8">
      <alignment horizontal="center" textRotation="90"/>
    </xf>
    <xf numFmtId="182" fontId="188" fillId="0" borderId="8">
      <alignment horizontal="center" textRotation="90"/>
    </xf>
    <xf numFmtId="0" fontId="66" fillId="0" borderId="8"/>
    <xf numFmtId="0" fontId="98" fillId="0" borderId="8"/>
    <xf numFmtId="0" fontId="66" fillId="0" borderId="8"/>
    <xf numFmtId="0" fontId="168" fillId="0" borderId="8"/>
    <xf numFmtId="0" fontId="168" fillId="0" borderId="8"/>
    <xf numFmtId="0" fontId="168" fillId="0" borderId="8"/>
    <xf numFmtId="0" fontId="168" fillId="0" borderId="8"/>
    <xf numFmtId="182" fontId="87" fillId="0" borderId="8"/>
    <xf numFmtId="0" fontId="66" fillId="0" borderId="8"/>
    <xf numFmtId="0" fontId="66" fillId="0" borderId="8"/>
    <xf numFmtId="0" fontId="70" fillId="0" borderId="8"/>
    <xf numFmtId="0" fontId="70" fillId="0" borderId="8"/>
    <xf numFmtId="0" fontId="70" fillId="0" borderId="8"/>
    <xf numFmtId="0" fontId="70" fillId="0" borderId="8"/>
    <xf numFmtId="0" fontId="68" fillId="0" borderId="8"/>
    <xf numFmtId="0" fontId="168" fillId="0" borderId="8"/>
    <xf numFmtId="0" fontId="168" fillId="0" borderId="8"/>
    <xf numFmtId="0" fontId="168" fillId="0" borderId="8"/>
    <xf numFmtId="0" fontId="66" fillId="0" borderId="8"/>
    <xf numFmtId="0" fontId="66" fillId="0" borderId="8"/>
    <xf numFmtId="0" fontId="66" fillId="0" borderId="8"/>
    <xf numFmtId="0" fontId="66" fillId="0" borderId="8"/>
    <xf numFmtId="0" fontId="66" fillId="0" borderId="8"/>
    <xf numFmtId="0" fontId="98" fillId="0" borderId="8"/>
    <xf numFmtId="0" fontId="106" fillId="0" borderId="8"/>
    <xf numFmtId="0" fontId="66"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66" fillId="0" borderId="8"/>
    <xf numFmtId="0" fontId="178" fillId="0" borderId="8"/>
    <xf numFmtId="0" fontId="182" fillId="0" borderId="8"/>
    <xf numFmtId="0" fontId="178" fillId="0" borderId="8"/>
    <xf numFmtId="0" fontId="106" fillId="0" borderId="8"/>
    <xf numFmtId="0" fontId="66" fillId="0" borderId="8"/>
    <xf numFmtId="0" fontId="66" fillId="0" borderId="8"/>
    <xf numFmtId="0" fontId="70" fillId="0" borderId="8"/>
    <xf numFmtId="0" fontId="98" fillId="0" borderId="8"/>
    <xf numFmtId="182" fontId="186" fillId="0" borderId="8"/>
    <xf numFmtId="182" fontId="87" fillId="0" borderId="8"/>
    <xf numFmtId="0" fontId="70" fillId="0" borderId="8"/>
    <xf numFmtId="0" fontId="70" fillId="0" borderId="8"/>
    <xf numFmtId="0" fontId="70" fillId="0" borderId="8"/>
    <xf numFmtId="0" fontId="93" fillId="0" borderId="8"/>
    <xf numFmtId="182" fontId="189" fillId="0" borderId="8"/>
    <xf numFmtId="0" fontId="14" fillId="0" borderId="8"/>
    <xf numFmtId="0" fontId="66" fillId="0" borderId="8"/>
    <xf numFmtId="0" fontId="178" fillId="0" borderId="8"/>
    <xf numFmtId="0" fontId="190" fillId="0" borderId="8"/>
    <xf numFmtId="182" fontId="191" fillId="0" borderId="8"/>
    <xf numFmtId="183" fontId="190" fillId="0" borderId="8"/>
    <xf numFmtId="183" fontId="191" fillId="0" borderId="8"/>
    <xf numFmtId="0" fontId="183" fillId="0" borderId="8"/>
    <xf numFmtId="0" fontId="154" fillId="0" borderId="8"/>
    <xf numFmtId="0" fontId="154" fillId="0" borderId="8"/>
    <xf numFmtId="182" fontId="192" fillId="0" borderId="8"/>
    <xf numFmtId="182" fontId="192" fillId="0" borderId="8"/>
    <xf numFmtId="182" fontId="193" fillId="0" borderId="8"/>
    <xf numFmtId="182" fontId="67" fillId="0" borderId="8"/>
    <xf numFmtId="0" fontId="66" fillId="0" borderId="8"/>
    <xf numFmtId="164" fontId="70" fillId="0" borderId="8" applyFont="0" applyFill="0" applyBorder="0" applyAlignment="0" applyProtection="0"/>
    <xf numFmtId="184" fontId="186" fillId="0" borderId="8"/>
    <xf numFmtId="164" fontId="70" fillId="0" borderId="8" applyFont="0" applyFill="0" applyBorder="0" applyAlignment="0" applyProtection="0"/>
    <xf numFmtId="164" fontId="70" fillId="0" borderId="8" applyFont="0" applyFill="0" applyBorder="0" applyAlignment="0" applyProtection="0"/>
    <xf numFmtId="164" fontId="70" fillId="0" borderId="8" applyFont="0" applyFill="0" applyBorder="0" applyAlignment="0" applyProtection="0"/>
    <xf numFmtId="0" fontId="179"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68" fillId="0" borderId="8" applyNumberFormat="0" applyFont="0" applyFill="0" applyBorder="0" applyAlignment="0" applyProtection="0">
      <alignment vertical="top"/>
    </xf>
    <xf numFmtId="0" fontId="168" fillId="0" borderId="8">
      <alignment vertical="top"/>
    </xf>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191" fontId="166" fillId="0" borderId="8" applyFill="0" applyBorder="0" applyAlignment="0"/>
    <xf numFmtId="188" fontId="166" fillId="0" borderId="8" applyFill="0" applyBorder="0" applyAlignment="0"/>
    <xf numFmtId="0" fontId="196" fillId="19" borderId="8" applyNumberFormat="0" applyBorder="0" applyAlignment="0" applyProtection="0"/>
    <xf numFmtId="0" fontId="179" fillId="22" borderId="8" applyNumberFormat="0" applyBorder="0" applyAlignment="0" applyProtection="0"/>
    <xf numFmtId="0" fontId="198" fillId="26" borderId="17" applyNumberFormat="0" applyAlignment="0" applyProtection="0"/>
    <xf numFmtId="0" fontId="169" fillId="15" borderId="16" applyNumberFormat="0" applyAlignment="0" applyProtection="0"/>
    <xf numFmtId="188" fontId="166" fillId="0" borderId="8" applyFill="0" applyBorder="0" applyAlignment="0"/>
    <xf numFmtId="192" fontId="166" fillId="0" borderId="8" applyFill="0" applyBorder="0" applyAlignment="0"/>
    <xf numFmtId="186" fontId="166" fillId="0" borderId="8" applyFill="0" applyBorder="0" applyAlignment="0"/>
    <xf numFmtId="190" fontId="166" fillId="0" borderId="8" applyFill="0" applyBorder="0" applyAlignment="0"/>
    <xf numFmtId="189" fontId="166" fillId="0" borderId="8" applyFill="0" applyBorder="0" applyAlignment="0"/>
    <xf numFmtId="186" fontId="166" fillId="0" borderId="8" applyFill="0" applyBorder="0" applyAlignment="0"/>
    <xf numFmtId="0" fontId="197" fillId="30" borderId="8" applyNumberFormat="0" applyBorder="0" applyAlignment="0" applyProtection="0"/>
    <xf numFmtId="0" fontId="196" fillId="23" borderId="8" applyNumberFormat="0" applyBorder="0" applyAlignment="0" applyProtection="0"/>
    <xf numFmtId="0" fontId="196" fillId="28" borderId="8" applyNumberFormat="0" applyBorder="0" applyAlignment="0" applyProtection="0"/>
    <xf numFmtId="0" fontId="196" fillId="25" borderId="8" applyNumberFormat="0" applyBorder="0" applyAlignment="0" applyProtection="0"/>
    <xf numFmtId="0" fontId="196" fillId="24" borderId="8" applyNumberFormat="0" applyBorder="0" applyAlignment="0" applyProtection="0"/>
    <xf numFmtId="0" fontId="196" fillId="27" borderId="8" applyNumberFormat="0" applyBorder="0" applyAlignment="0" applyProtection="0"/>
    <xf numFmtId="0" fontId="196" fillId="25" borderId="8" applyNumberFormat="0" applyBorder="0" applyAlignment="0" applyProtection="0"/>
    <xf numFmtId="0" fontId="196" fillId="24" borderId="8" applyNumberFormat="0" applyBorder="0" applyAlignment="0" applyProtection="0"/>
    <xf numFmtId="0" fontId="196" fillId="21" borderId="8" applyNumberFormat="0" applyBorder="0" applyAlignment="0" applyProtection="0"/>
    <xf numFmtId="0" fontId="179" fillId="20" borderId="8" applyNumberFormat="0" applyBorder="0" applyAlignment="0" applyProtection="0"/>
    <xf numFmtId="0" fontId="179" fillId="21" borderId="8" applyNumberFormat="0" applyBorder="0" applyAlignment="0" applyProtection="0"/>
    <xf numFmtId="0" fontId="179" fillId="17" borderId="8" applyNumberFormat="0" applyBorder="0" applyAlignment="0" applyProtection="0"/>
    <xf numFmtId="0" fontId="179" fillId="19" borderId="8" applyNumberFormat="0" applyBorder="0" applyAlignment="0" applyProtection="0"/>
    <xf numFmtId="0" fontId="179" fillId="21" borderId="8" applyNumberFormat="0" applyBorder="0" applyAlignment="0" applyProtection="0"/>
    <xf numFmtId="0" fontId="179" fillId="21" borderId="8" applyNumberFormat="0" applyBorder="0" applyAlignment="0" applyProtection="0"/>
    <xf numFmtId="0" fontId="179" fillId="16" borderId="8" applyNumberFormat="0" applyBorder="0" applyAlignment="0" applyProtection="0"/>
    <xf numFmtId="0" fontId="179" fillId="20" borderId="8" applyNumberFormat="0" applyBorder="0" applyAlignment="0" applyProtection="0"/>
    <xf numFmtId="0" fontId="179" fillId="19" borderId="8" applyNumberFormat="0" applyBorder="0" applyAlignment="0" applyProtection="0"/>
    <xf numFmtId="0" fontId="179" fillId="18" borderId="8" applyNumberFormat="0" applyBorder="0" applyAlignment="0" applyProtection="0"/>
    <xf numFmtId="0" fontId="196" fillId="29" borderId="8" applyNumberFormat="0" applyBorder="0" applyAlignment="0" applyProtection="0"/>
    <xf numFmtId="0" fontId="196" fillId="21" borderId="8" applyNumberFormat="0" applyBorder="0" applyAlignment="0" applyProtection="0"/>
    <xf numFmtId="181" fontId="209" fillId="0" borderId="10" applyAlignment="0" applyProtection="0"/>
    <xf numFmtId="0" fontId="196" fillId="22" borderId="8" applyNumberFormat="0" applyBorder="0" applyAlignment="0" applyProtection="0"/>
    <xf numFmtId="0" fontId="179" fillId="20" borderId="8" applyNumberFormat="0" applyBorder="0" applyAlignment="0" applyProtection="0"/>
    <xf numFmtId="0" fontId="179" fillId="0" borderId="8">
      <alignment horizontal="center" vertical="center"/>
    </xf>
    <xf numFmtId="0" fontId="179" fillId="0" borderId="8">
      <alignment horizontal="left" vertical="top" wrapText="1"/>
    </xf>
    <xf numFmtId="186" fontId="14" fillId="0" borderId="8" applyFont="0" applyFill="0" applyBorder="0" applyAlignment="0" applyProtection="0"/>
    <xf numFmtId="0" fontId="210" fillId="0" borderId="8" applyNumberFormat="0" applyFill="0" applyBorder="0" applyAlignment="0" applyProtection="0"/>
    <xf numFmtId="188" fontId="14" fillId="0" borderId="8" applyFont="0" applyFill="0" applyBorder="0" applyAlignment="0" applyProtection="0"/>
    <xf numFmtId="0" fontId="210" fillId="0" borderId="8" applyNumberFormat="0" applyFill="0" applyBorder="0" applyAlignment="0" applyProtection="0"/>
    <xf numFmtId="14" fontId="166" fillId="0" borderId="8" applyFill="0" applyBorder="0" applyAlignment="0"/>
    <xf numFmtId="193" fontId="208" fillId="0" borderId="8" applyFont="0" applyFill="0" applyBorder="0" applyAlignment="0" applyProtection="0"/>
    <xf numFmtId="194" fontId="208" fillId="0" borderId="8" applyFont="0" applyFill="0" applyBorder="0" applyAlignment="0" applyProtection="0"/>
    <xf numFmtId="186" fontId="211" fillId="0" borderId="8" applyFill="0" applyBorder="0" applyAlignment="0"/>
    <xf numFmtId="188" fontId="211" fillId="0" borderId="8" applyFill="0" applyBorder="0" applyAlignment="0"/>
    <xf numFmtId="186" fontId="211" fillId="0" borderId="8" applyFill="0" applyBorder="0" applyAlignment="0"/>
    <xf numFmtId="192" fontId="211" fillId="0" borderId="8" applyFill="0" applyBorder="0" applyAlignment="0"/>
    <xf numFmtId="188" fontId="211" fillId="0" borderId="8" applyFill="0" applyBorder="0" applyAlignment="0"/>
    <xf numFmtId="0" fontId="199" fillId="0" borderId="8" applyNumberFormat="0" applyFill="0" applyBorder="0" applyAlignment="0" applyProtection="0"/>
    <xf numFmtId="0" fontId="200" fillId="21" borderId="8" applyNumberFormat="0" applyBorder="0" applyAlignment="0" applyProtection="0"/>
    <xf numFmtId="38" fontId="101" fillId="14" borderId="8" applyNumberFormat="0" applyBorder="0" applyAlignment="0" applyProtection="0"/>
    <xf numFmtId="0" fontId="132" fillId="0" borderId="24" applyNumberFormat="0" applyAlignment="0" applyProtection="0">
      <alignment horizontal="left" vertical="center"/>
    </xf>
    <xf numFmtId="0" fontId="132" fillId="0" borderId="14">
      <alignment horizontal="left" vertical="center"/>
    </xf>
    <xf numFmtId="0" fontId="201" fillId="0" borderId="19" applyNumberFormat="0" applyFill="0" applyAlignment="0" applyProtection="0"/>
    <xf numFmtId="0" fontId="202" fillId="0" borderId="20" applyNumberFormat="0" applyFill="0" applyAlignment="0" applyProtection="0"/>
    <xf numFmtId="0" fontId="203" fillId="0" borderId="21" applyNumberFormat="0" applyFill="0" applyAlignment="0" applyProtection="0"/>
    <xf numFmtId="0" fontId="203" fillId="0" borderId="8" applyNumberFormat="0" applyFill="0" applyBorder="0" applyAlignment="0" applyProtection="0"/>
    <xf numFmtId="0" fontId="194" fillId="0" borderId="8" applyNumberFormat="0" applyFill="0" applyBorder="0" applyAlignment="0" applyProtection="0">
      <alignment vertical="top"/>
      <protection locked="0"/>
    </xf>
    <xf numFmtId="0" fontId="204" fillId="17" borderId="16" applyNumberFormat="0" applyAlignment="0" applyProtection="0"/>
    <xf numFmtId="10" fontId="101" fillId="32" borderId="11" applyNumberFormat="0" applyBorder="0" applyAlignment="0" applyProtection="0"/>
    <xf numFmtId="0" fontId="195" fillId="0" borderId="8">
      <alignment horizontal="right" vertical="top"/>
    </xf>
    <xf numFmtId="0" fontId="167" fillId="0" borderId="8">
      <alignment horizontal="justify" vertical="top" wrapText="1"/>
    </xf>
    <xf numFmtId="0" fontId="195" fillId="0" borderId="8">
      <alignment horizontal="left"/>
    </xf>
    <xf numFmtId="4" fontId="167" fillId="0" borderId="8">
      <alignment horizontal="right"/>
    </xf>
    <xf numFmtId="0" fontId="167" fillId="0" borderId="8">
      <alignment horizontal="right"/>
    </xf>
    <xf numFmtId="4" fontId="167" fillId="0" borderId="8">
      <alignment horizontal="right" wrapText="1"/>
    </xf>
    <xf numFmtId="0" fontId="167" fillId="0" borderId="8">
      <alignment horizontal="right"/>
    </xf>
    <xf numFmtId="186" fontId="212" fillId="0" borderId="8" applyFill="0" applyBorder="0" applyAlignment="0"/>
    <xf numFmtId="188" fontId="212" fillId="0" borderId="8" applyFill="0" applyBorder="0" applyAlignment="0"/>
    <xf numFmtId="186" fontId="212" fillId="0" borderId="8" applyFill="0" applyBorder="0" applyAlignment="0"/>
    <xf numFmtId="192" fontId="212" fillId="0" borderId="8" applyFill="0" applyBorder="0" applyAlignment="0"/>
    <xf numFmtId="188" fontId="212" fillId="0" borderId="8" applyFill="0" applyBorder="0" applyAlignment="0"/>
    <xf numFmtId="0" fontId="205" fillId="0" borderId="22" applyNumberFormat="0" applyFill="0" applyAlignment="0" applyProtection="0"/>
    <xf numFmtId="197" fontId="208" fillId="0" borderId="8" applyFont="0" applyFill="0" applyBorder="0" applyAlignment="0" applyProtection="0"/>
    <xf numFmtId="198" fontId="208" fillId="0" borderId="8" applyFont="0" applyFill="0" applyBorder="0" applyAlignment="0" applyProtection="0"/>
    <xf numFmtId="0" fontId="174" fillId="17" borderId="8" applyNumberFormat="0" applyBorder="0" applyAlignment="0" applyProtection="0"/>
    <xf numFmtId="195" fontId="213" fillId="0" borderId="8"/>
    <xf numFmtId="0" fontId="66" fillId="0" borderId="8"/>
    <xf numFmtId="0" fontId="66" fillId="0" borderId="8"/>
    <xf numFmtId="0" fontId="66" fillId="0" borderId="8"/>
    <xf numFmtId="0" fontId="66" fillId="0" borderId="8"/>
    <xf numFmtId="0" fontId="179" fillId="0" borderId="8"/>
    <xf numFmtId="0" fontId="66" fillId="0" borderId="8"/>
    <xf numFmtId="0" fontId="66" fillId="0" borderId="8"/>
    <xf numFmtId="0" fontId="66" fillId="0" borderId="8"/>
    <xf numFmtId="0" fontId="66" fillId="0" borderId="8"/>
    <xf numFmtId="0" fontId="179" fillId="0" borderId="8"/>
    <xf numFmtId="0" fontId="181" fillId="20" borderId="15" applyNumberFormat="0" applyFont="0" applyAlignment="0" applyProtection="0"/>
    <xf numFmtId="0" fontId="66" fillId="0" borderId="8"/>
    <xf numFmtId="0" fontId="206" fillId="15" borderId="18" applyNumberFormat="0" applyAlignment="0" applyProtection="0"/>
    <xf numFmtId="0" fontId="206" fillId="31" borderId="18" applyNumberFormat="0" applyAlignment="0" applyProtection="0"/>
    <xf numFmtId="191" fontId="14" fillId="0" borderId="8" applyFont="0" applyFill="0" applyBorder="0" applyAlignment="0" applyProtection="0"/>
    <xf numFmtId="196" fontId="14" fillId="0" borderId="8" applyFont="0" applyFill="0" applyBorder="0" applyAlignment="0" applyProtection="0"/>
    <xf numFmtId="10" fontId="66" fillId="0" borderId="8" applyFont="0" applyFill="0" applyBorder="0" applyAlignment="0" applyProtection="0"/>
    <xf numFmtId="186" fontId="131" fillId="0" borderId="8" applyFill="0" applyBorder="0" applyAlignment="0"/>
    <xf numFmtId="188" fontId="131" fillId="0" borderId="8" applyFill="0" applyBorder="0" applyAlignment="0"/>
    <xf numFmtId="186" fontId="131" fillId="0" borderId="8" applyFill="0" applyBorder="0" applyAlignment="0"/>
    <xf numFmtId="192" fontId="131" fillId="0" borderId="8" applyFill="0" applyBorder="0" applyAlignment="0"/>
    <xf numFmtId="188" fontId="131" fillId="0" borderId="8" applyFill="0" applyBorder="0" applyAlignment="0"/>
    <xf numFmtId="49" fontId="166" fillId="0" borderId="8" applyFill="0" applyBorder="0" applyAlignment="0"/>
    <xf numFmtId="187" fontId="166" fillId="0" borderId="8" applyFill="0" applyBorder="0" applyAlignment="0"/>
    <xf numFmtId="185" fontId="166" fillId="0" borderId="8" applyFill="0" applyBorder="0" applyAlignment="0"/>
    <xf numFmtId="0" fontId="173" fillId="0" borderId="8" applyNumberFormat="0" applyFill="0" applyBorder="0" applyAlignment="0" applyProtection="0"/>
    <xf numFmtId="0" fontId="207" fillId="0" borderId="23" applyNumberFormat="0" applyFill="0" applyAlignment="0" applyProtection="0"/>
    <xf numFmtId="199" fontId="66" fillId="0" borderId="8" applyFont="0" applyFill="0" applyBorder="0" applyAlignment="0" applyProtection="0"/>
    <xf numFmtId="200" fontId="66" fillId="0" borderId="8" applyFont="0" applyFill="0" applyBorder="0" applyAlignment="0" applyProtection="0"/>
    <xf numFmtId="0" fontId="205" fillId="0" borderId="8" applyNumberFormat="0" applyFill="0" applyBorder="0" applyAlignment="0" applyProtection="0"/>
    <xf numFmtId="0" fontId="169" fillId="15" borderId="16" applyNumberFormat="0" applyAlignment="0" applyProtection="0"/>
    <xf numFmtId="181" fontId="209" fillId="0" borderId="10" applyAlignment="0" applyProtection="0"/>
    <xf numFmtId="0" fontId="132" fillId="0" borderId="14">
      <alignment horizontal="left" vertical="center"/>
    </xf>
    <xf numFmtId="0" fontId="204" fillId="17" borderId="16" applyNumberFormat="0" applyAlignment="0" applyProtection="0"/>
    <xf numFmtId="10" fontId="101" fillId="32" borderId="11" applyNumberFormat="0" applyBorder="0" applyAlignment="0" applyProtection="0"/>
    <xf numFmtId="0" fontId="181" fillId="20" borderId="15" applyNumberFormat="0" applyFon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204" fillId="17" borderId="16" applyNumberFormat="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68" fillId="0" borderId="8" applyNumberFormat="0" applyFont="0" applyFill="0" applyBorder="0" applyAlignment="0" applyProtection="0">
      <alignment vertical="top"/>
    </xf>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66" fillId="0" borderId="8"/>
    <xf numFmtId="0" fontId="66"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70"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70" fillId="0" borderId="8"/>
    <xf numFmtId="181" fontId="209" fillId="0" borderId="10" applyAlignment="0" applyProtection="0"/>
    <xf numFmtId="0" fontId="70" fillId="0" borderId="8"/>
    <xf numFmtId="0" fontId="206" fillId="15" borderId="18" applyNumberFormat="0" applyAlignment="0" applyProtection="0"/>
    <xf numFmtId="0" fontId="204" fillId="17" borderId="16" applyNumberFormat="0" applyAlignment="0" applyProtection="0"/>
    <xf numFmtId="0" fontId="169" fillId="15" borderId="16" applyNumberFormat="0" applyAlignment="0" applyProtection="0"/>
    <xf numFmtId="0" fontId="181" fillId="20" borderId="15" applyNumberFormat="0" applyFont="0" applyAlignment="0" applyProtection="0"/>
    <xf numFmtId="0" fontId="181" fillId="20" borderId="15" applyNumberFormat="0" applyFont="0" applyAlignment="0" applyProtection="0"/>
    <xf numFmtId="0" fontId="169" fillId="15" borderId="16" applyNumberFormat="0" applyAlignment="0" applyProtection="0"/>
    <xf numFmtId="0" fontId="132" fillId="0" borderId="14">
      <alignment horizontal="left" vertical="center"/>
    </xf>
    <xf numFmtId="0" fontId="70" fillId="0" borderId="8"/>
    <xf numFmtId="0" fontId="70" fillId="0" borderId="8"/>
    <xf numFmtId="0" fontId="206" fillId="31" borderId="18" applyNumberFormat="0" applyAlignment="0" applyProtection="0"/>
    <xf numFmtId="0" fontId="70" fillId="0" borderId="8"/>
    <xf numFmtId="0" fontId="70" fillId="0" borderId="8"/>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207" fillId="0" borderId="23" applyNumberFormat="0" applyFill="0" applyAlignment="0" applyProtection="0"/>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206" fillId="31" borderId="18" applyNumberFormat="0" applyAlignment="0" applyProtection="0"/>
    <xf numFmtId="0" fontId="204" fillId="17" borderId="16" applyNumberFormat="0" applyAlignment="0" applyProtection="0"/>
    <xf numFmtId="181" fontId="209" fillId="0" borderId="10" applyAlignment="0" applyProtection="0"/>
    <xf numFmtId="10" fontId="101" fillId="32" borderId="11" applyNumberFormat="0" applyBorder="0" applyAlignment="0" applyProtection="0"/>
    <xf numFmtId="0" fontId="206" fillId="31" borderId="18" applyNumberFormat="0" applyAlignment="0" applyProtection="0"/>
    <xf numFmtId="0" fontId="206" fillId="15" borderId="18" applyNumberFormat="0" applyAlignment="0" applyProtection="0"/>
    <xf numFmtId="0" fontId="204" fillId="17" borderId="16" applyNumberFormat="0" applyAlignment="0" applyProtection="0"/>
    <xf numFmtId="0" fontId="181" fillId="20" borderId="15" applyNumberFormat="0" applyFont="0" applyAlignment="0" applyProtection="0"/>
    <xf numFmtId="0" fontId="169" fillId="15" borderId="16" applyNumberFormat="0" applyAlignment="0" applyProtection="0"/>
    <xf numFmtId="0" fontId="207" fillId="0" borderId="23" applyNumberFormat="0" applyFill="0" applyAlignment="0" applyProtection="0"/>
    <xf numFmtId="0" fontId="206" fillId="15"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181" fontId="209" fillId="0" borderId="10" applyAlignment="0" applyProtection="0"/>
    <xf numFmtId="0" fontId="132" fillId="0" borderId="14">
      <alignment horizontal="left" vertical="center"/>
    </xf>
    <xf numFmtId="0" fontId="204" fillId="17" borderId="16" applyNumberFormat="0" applyAlignment="0" applyProtection="0"/>
    <xf numFmtId="10" fontId="101" fillId="32" borderId="11" applyNumberFormat="0" applyBorder="0" applyAlignment="0" applyProtection="0"/>
    <xf numFmtId="0" fontId="181" fillId="20" borderId="15" applyNumberFormat="0" applyFon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70" fillId="0" borderId="8"/>
    <xf numFmtId="0" fontId="66"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7" fillId="0" borderId="23" applyNumberFormat="0" applyFill="0" applyAlignment="0" applyProtection="0"/>
    <xf numFmtId="0" fontId="206" fillId="31" borderId="18" applyNumberFormat="0" applyAlignment="0" applyProtection="0"/>
    <xf numFmtId="0" fontId="206" fillId="31" borderId="18" applyNumberFormat="0" applyAlignment="0" applyProtection="0"/>
    <xf numFmtId="0" fontId="181" fillId="20" borderId="15" applyNumberFormat="0" applyFont="0" applyAlignment="0" applyProtection="0"/>
    <xf numFmtId="0" fontId="70"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181" fillId="20" borderId="15" applyNumberFormat="0" applyFont="0" applyAlignment="0" applyProtection="0"/>
    <xf numFmtId="0" fontId="206" fillId="15" borderId="18" applyNumberFormat="0" applyAlignment="0" applyProtection="0"/>
    <xf numFmtId="0" fontId="181" fillId="20" borderId="15" applyNumberFormat="0" applyFont="0" applyAlignment="0" applyProtection="0"/>
    <xf numFmtId="0" fontId="204" fillId="17" borderId="16" applyNumberFormat="0" applyAlignment="0" applyProtection="0"/>
    <xf numFmtId="0" fontId="204" fillId="17" borderId="16" applyNumberFormat="0" applyAlignment="0" applyProtection="0"/>
    <xf numFmtId="0" fontId="207" fillId="0" borderId="23" applyNumberFormat="0" applyFill="0" applyAlignment="0" applyProtection="0"/>
    <xf numFmtId="0" fontId="169" fillId="15" borderId="16" applyNumberFormat="0" applyAlignment="0" applyProtection="0"/>
    <xf numFmtId="0" fontId="70" fillId="0" borderId="8"/>
    <xf numFmtId="0" fontId="204" fillId="17" borderId="16" applyNumberFormat="0" applyAlignment="0" applyProtection="0"/>
    <xf numFmtId="181" fontId="209" fillId="0" borderId="10" applyAlignment="0" applyProtection="0"/>
    <xf numFmtId="0" fontId="207" fillId="0" borderId="23" applyNumberFormat="0" applyFill="0" applyAlignment="0" applyProtection="0"/>
    <xf numFmtId="0" fontId="206" fillId="31" borderId="18" applyNumberFormat="0" applyAlignment="0" applyProtection="0"/>
    <xf numFmtId="0" fontId="206" fillId="15" borderId="18" applyNumberFormat="0" applyAlignment="0" applyProtection="0"/>
    <xf numFmtId="0" fontId="169" fillId="15" borderId="16" applyNumberFormat="0" applyAlignment="0" applyProtection="0"/>
    <xf numFmtId="0" fontId="132" fillId="0" borderId="14">
      <alignment horizontal="left" vertical="center"/>
    </xf>
    <xf numFmtId="0" fontId="204" fillId="17" borderId="16" applyNumberFormat="0" applyAlignment="0" applyProtection="0"/>
    <xf numFmtId="0" fontId="178" fillId="0" borderId="8"/>
    <xf numFmtId="0" fontId="178" fillId="0" borderId="8"/>
    <xf numFmtId="0" fontId="178" fillId="0" borderId="8"/>
    <xf numFmtId="0" fontId="70" fillId="0" borderId="8"/>
    <xf numFmtId="0" fontId="181" fillId="20" borderId="15" applyNumberFormat="0" applyFon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0" fontId="169" fillId="15" borderId="16" applyNumberFormat="0" applyAlignment="0" applyProtection="0"/>
    <xf numFmtId="0" fontId="178" fillId="0" borderId="8"/>
    <xf numFmtId="181" fontId="209" fillId="0" borderId="10" applyAlignment="0" applyProtection="0"/>
    <xf numFmtId="0" fontId="132" fillId="0" borderId="14">
      <alignment horizontal="left" vertical="center"/>
    </xf>
    <xf numFmtId="10" fontId="101" fillId="32" borderId="11" applyNumberFormat="0" applyBorder="0" applyAlignment="0" applyProtection="0"/>
    <xf numFmtId="0" fontId="70" fillId="0" borderId="8"/>
    <xf numFmtId="0" fontId="70" fillId="0" borderId="8"/>
    <xf numFmtId="0" fontId="206" fillId="15" borderId="18" applyNumberFormat="0" applyAlignment="0" applyProtection="0"/>
    <xf numFmtId="0" fontId="169" fillId="15" borderId="16" applyNumberFormat="0" applyAlignment="0" applyProtection="0"/>
    <xf numFmtId="0" fontId="204" fillId="17" borderId="16" applyNumberFormat="0" applyAlignment="0" applyProtection="0"/>
    <xf numFmtId="0" fontId="70" fillId="0" borderId="8"/>
    <xf numFmtId="181" fontId="209" fillId="0" borderId="10" applyAlignment="0" applyProtection="0"/>
    <xf numFmtId="0" fontId="132" fillId="0" borderId="14">
      <alignment horizontal="left" vertical="center"/>
    </xf>
    <xf numFmtId="10" fontId="101" fillId="32" borderId="11" applyNumberFormat="0" applyBorder="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66" fillId="0" borderId="8"/>
    <xf numFmtId="0" fontId="66" fillId="0" borderId="8"/>
    <xf numFmtId="0" fontId="204" fillId="17" borderId="16" applyNumberFormat="0" applyAlignment="0" applyProtection="0"/>
    <xf numFmtId="181" fontId="209" fillId="0" borderId="10" applyAlignment="0" applyProtection="0"/>
    <xf numFmtId="0" fontId="132" fillId="0" borderId="14">
      <alignment horizontal="left" vertical="center"/>
    </xf>
    <xf numFmtId="10" fontId="101" fillId="32" borderId="11" applyNumberFormat="0" applyBorder="0" applyAlignment="0" applyProtection="0"/>
    <xf numFmtId="0" fontId="178" fillId="0" borderId="8"/>
    <xf numFmtId="0" fontId="178" fillId="0" borderId="8"/>
    <xf numFmtId="0" fontId="70"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4" fillId="17" borderId="16" applyNumberFormat="0" applyAlignment="0" applyProtection="0"/>
    <xf numFmtId="0" fontId="181" fillId="20" borderId="15" applyNumberFormat="0" applyFont="0" applyAlignment="0" applyProtection="0"/>
    <xf numFmtId="0" fontId="206" fillId="31" borderId="18" applyNumberFormat="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178" fillId="0" borderId="8"/>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169" fillId="15" borderId="16" applyNumberFormat="0" applyAlignment="0" applyProtection="0"/>
    <xf numFmtId="0" fontId="206" fillId="15"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181" fontId="209" fillId="0" borderId="10" applyAlignment="0" applyProtection="0"/>
    <xf numFmtId="0" fontId="204" fillId="17" borderId="16" applyNumberForma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4" fillId="17" borderId="16" applyNumberFormat="0" applyAlignment="0" applyProtection="0"/>
    <xf numFmtId="0" fontId="178" fillId="0" borderId="8"/>
    <xf numFmtId="0" fontId="178" fillId="0" borderId="8"/>
    <xf numFmtId="0" fontId="207" fillId="0" borderId="23" applyNumberFormat="0" applyFill="0" applyAlignment="0" applyProtection="0"/>
    <xf numFmtId="0" fontId="206" fillId="31" borderId="18" applyNumberFormat="0" applyAlignment="0" applyProtection="0"/>
    <xf numFmtId="0" fontId="206" fillId="31" borderId="18" applyNumberFormat="0" applyAlignment="0" applyProtection="0"/>
    <xf numFmtId="0" fontId="181" fillId="20" borderId="15" applyNumberFormat="0" applyFont="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181" fillId="20" borderId="15" applyNumberFormat="0" applyFont="0" applyAlignment="0" applyProtection="0"/>
    <xf numFmtId="0" fontId="206" fillId="15" borderId="18" applyNumberFormat="0" applyAlignment="0" applyProtection="0"/>
    <xf numFmtId="0" fontId="181" fillId="20" borderId="15" applyNumberFormat="0" applyFont="0" applyAlignment="0" applyProtection="0"/>
    <xf numFmtId="0" fontId="204" fillId="17" borderId="16" applyNumberFormat="0" applyAlignment="0" applyProtection="0"/>
    <xf numFmtId="0" fontId="204" fillId="17" borderId="16" applyNumberFormat="0" applyAlignment="0" applyProtection="0"/>
    <xf numFmtId="0" fontId="207" fillId="0" borderId="23" applyNumberFormat="0" applyFill="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207" fillId="0" borderId="23" applyNumberFormat="0" applyFill="0" applyAlignment="0" applyProtection="0"/>
    <xf numFmtId="0" fontId="206" fillId="31" borderId="18" applyNumberFormat="0" applyAlignment="0" applyProtection="0"/>
    <xf numFmtId="0" fontId="206" fillId="15" borderId="18" applyNumberFormat="0" applyAlignment="0" applyProtection="0"/>
    <xf numFmtId="0" fontId="169" fillId="15" borderId="16" applyNumberFormat="0" applyAlignment="0" applyProtection="0"/>
    <xf numFmtId="0" fontId="132" fillId="0" borderId="14">
      <alignment horizontal="left" vertical="center"/>
    </xf>
    <xf numFmtId="0" fontId="204" fillId="17" borderId="16" applyNumberFormat="0" applyAlignment="0" applyProtection="0"/>
    <xf numFmtId="0" fontId="178" fillId="0" borderId="8"/>
    <xf numFmtId="0" fontId="178" fillId="0" borderId="8"/>
    <xf numFmtId="0" fontId="178" fillId="0" borderId="8"/>
    <xf numFmtId="0" fontId="181" fillId="20" borderId="15" applyNumberFormat="0" applyFon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0" fontId="169" fillId="15" borderId="16" applyNumberFormat="0" applyAlignment="0" applyProtection="0"/>
    <xf numFmtId="0" fontId="178" fillId="0" borderId="8"/>
    <xf numFmtId="181" fontId="209" fillId="0" borderId="10" applyAlignment="0" applyProtection="0"/>
    <xf numFmtId="0" fontId="132" fillId="0" borderId="14">
      <alignment horizontal="left" vertical="center"/>
    </xf>
    <xf numFmtId="0" fontId="206" fillId="15" borderId="18" applyNumberFormat="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132" fillId="0" borderId="14">
      <alignment horizontal="left" vertical="center"/>
    </xf>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4" fillId="17" borderId="16" applyNumberFormat="0" applyAlignment="0" applyProtection="0"/>
    <xf numFmtId="181" fontId="209" fillId="0" borderId="10" applyAlignment="0" applyProtection="0"/>
    <xf numFmtId="0" fontId="132" fillId="0" borderId="14">
      <alignment horizontal="left" vertical="center"/>
    </xf>
    <xf numFmtId="0" fontId="70"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70" fillId="0" borderId="8"/>
    <xf numFmtId="0" fontId="204" fillId="17" borderId="16" applyNumberFormat="0" applyAlignment="0" applyProtection="0"/>
    <xf numFmtId="0" fontId="169" fillId="15" borderId="16" applyNumberFormat="0" applyAlignment="0" applyProtection="0"/>
    <xf numFmtId="0" fontId="207" fillId="0" borderId="23" applyNumberFormat="0" applyFill="0" applyAlignment="0" applyProtection="0"/>
    <xf numFmtId="0" fontId="204" fillId="17" borderId="16" applyNumberFormat="0" applyAlignment="0" applyProtection="0"/>
    <xf numFmtId="0" fontId="206" fillId="15" borderId="18" applyNumberFormat="0" applyAlignment="0" applyProtection="0"/>
    <xf numFmtId="181" fontId="209" fillId="0" borderId="10" applyAlignment="0" applyProtection="0"/>
    <xf numFmtId="0" fontId="206" fillId="31" borderId="18" applyNumberFormat="0" applyAlignment="0" applyProtection="0"/>
    <xf numFmtId="0" fontId="132" fillId="0" borderId="14">
      <alignment horizontal="left" vertical="center"/>
    </xf>
    <xf numFmtId="0" fontId="207" fillId="0" borderId="23" applyNumberFormat="0" applyFill="0" applyAlignment="0" applyProtection="0"/>
    <xf numFmtId="0" fontId="204" fillId="17" borderId="16" applyNumberFormat="0" applyAlignment="0" applyProtection="0"/>
    <xf numFmtId="0" fontId="181" fillId="20" borderId="15" applyNumberFormat="0" applyFont="0" applyAlignment="0" applyProtection="0"/>
    <xf numFmtId="0" fontId="169" fillId="15" borderId="16" applyNumberFormat="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70"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181" fontId="209" fillId="0" borderId="10" applyAlignment="0" applyProtection="0"/>
    <xf numFmtId="0" fontId="206" fillId="15" borderId="18" applyNumberFormat="0" applyAlignment="0" applyProtection="0"/>
    <xf numFmtId="0" fontId="204" fillId="17" borderId="16" applyNumberFormat="0" applyAlignment="0" applyProtection="0"/>
    <xf numFmtId="0" fontId="169" fillId="15" borderId="16" applyNumberFormat="0" applyAlignment="0" applyProtection="0"/>
    <xf numFmtId="0" fontId="181" fillId="20" borderId="15" applyNumberFormat="0" applyFont="0" applyAlignment="0" applyProtection="0"/>
    <xf numFmtId="0" fontId="181" fillId="20" borderId="15" applyNumberFormat="0" applyFont="0" applyAlignment="0" applyProtection="0"/>
    <xf numFmtId="0" fontId="169" fillId="15" borderId="16" applyNumberFormat="0" applyAlignment="0" applyProtection="0"/>
    <xf numFmtId="0" fontId="132" fillId="0" borderId="14">
      <alignment horizontal="left" vertical="center"/>
    </xf>
    <xf numFmtId="0" fontId="206" fillId="31" borderId="18" applyNumberFormat="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207" fillId="0" borderId="23" applyNumberFormat="0" applyFill="0" applyAlignment="0" applyProtection="0"/>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206" fillId="31" borderId="18" applyNumberFormat="0" applyAlignment="0" applyProtection="0"/>
    <xf numFmtId="0" fontId="204" fillId="17" borderId="16" applyNumberFormat="0" applyAlignment="0" applyProtection="0"/>
    <xf numFmtId="181" fontId="209" fillId="0" borderId="10" applyAlignment="0" applyProtection="0"/>
    <xf numFmtId="0" fontId="206" fillId="31" borderId="18" applyNumberFormat="0" applyAlignment="0" applyProtection="0"/>
    <xf numFmtId="0" fontId="206" fillId="15" borderId="18" applyNumberFormat="0" applyAlignment="0" applyProtection="0"/>
    <xf numFmtId="0" fontId="204" fillId="17" borderId="16" applyNumberFormat="0" applyAlignment="0" applyProtection="0"/>
    <xf numFmtId="0" fontId="181" fillId="20" borderId="15" applyNumberFormat="0" applyFont="0" applyAlignment="0" applyProtection="0"/>
    <xf numFmtId="0" fontId="169" fillId="15" borderId="16" applyNumberFormat="0" applyAlignment="0" applyProtection="0"/>
    <xf numFmtId="0" fontId="207" fillId="0" borderId="23" applyNumberFormat="0" applyFill="0" applyAlignment="0" applyProtection="0"/>
    <xf numFmtId="0" fontId="206" fillId="15"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181" fontId="209" fillId="0" borderId="10" applyAlignment="0" applyProtection="0"/>
    <xf numFmtId="0" fontId="132" fillId="0" borderId="14">
      <alignment horizontal="left" vertical="center"/>
    </xf>
    <xf numFmtId="0" fontId="204" fillId="17" borderId="16" applyNumberFormat="0" applyAlignment="0" applyProtection="0"/>
    <xf numFmtId="0" fontId="181" fillId="20" borderId="15" applyNumberFormat="0" applyFon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7" fillId="0" borderId="23" applyNumberFormat="0" applyFill="0" applyAlignment="0" applyProtection="0"/>
    <xf numFmtId="0" fontId="206" fillId="31" borderId="18" applyNumberFormat="0" applyAlignment="0" applyProtection="0"/>
    <xf numFmtId="0" fontId="206" fillId="31" borderId="18" applyNumberFormat="0" applyAlignment="0" applyProtection="0"/>
    <xf numFmtId="0" fontId="181" fillId="20" borderId="15" applyNumberFormat="0" applyFont="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181" fillId="20" borderId="15" applyNumberFormat="0" applyFont="0" applyAlignment="0" applyProtection="0"/>
    <xf numFmtId="0" fontId="206" fillId="15" borderId="18" applyNumberFormat="0" applyAlignment="0" applyProtection="0"/>
    <xf numFmtId="0" fontId="181" fillId="20" borderId="15" applyNumberFormat="0" applyFont="0" applyAlignment="0" applyProtection="0"/>
    <xf numFmtId="0" fontId="204" fillId="17" borderId="16" applyNumberFormat="0" applyAlignment="0" applyProtection="0"/>
    <xf numFmtId="0" fontId="204" fillId="17" borderId="16" applyNumberFormat="0" applyAlignment="0" applyProtection="0"/>
    <xf numFmtId="0" fontId="207" fillId="0" borderId="23" applyNumberFormat="0" applyFill="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207" fillId="0" borderId="23" applyNumberFormat="0" applyFill="0" applyAlignment="0" applyProtection="0"/>
    <xf numFmtId="0" fontId="206" fillId="31" borderId="18" applyNumberFormat="0" applyAlignment="0" applyProtection="0"/>
    <xf numFmtId="0" fontId="206" fillId="15" borderId="18" applyNumberFormat="0" applyAlignment="0" applyProtection="0"/>
    <xf numFmtId="0" fontId="169" fillId="15" borderId="16" applyNumberFormat="0" applyAlignment="0" applyProtection="0"/>
    <xf numFmtId="0" fontId="132" fillId="0" borderId="14">
      <alignment horizontal="left" vertical="center"/>
    </xf>
    <xf numFmtId="0" fontId="204" fillId="17" borderId="16" applyNumberFormat="0" applyAlignment="0" applyProtection="0"/>
    <xf numFmtId="0" fontId="178" fillId="0" borderId="8"/>
    <xf numFmtId="0" fontId="178" fillId="0" borderId="8"/>
    <xf numFmtId="0" fontId="178" fillId="0" borderId="8"/>
    <xf numFmtId="0" fontId="181" fillId="20" borderId="15" applyNumberFormat="0" applyFon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0" fontId="169" fillId="15" borderId="16" applyNumberFormat="0" applyAlignment="0" applyProtection="0"/>
    <xf numFmtId="0" fontId="178" fillId="0" borderId="8"/>
    <xf numFmtId="181" fontId="209" fillId="0" borderId="10" applyAlignment="0" applyProtection="0"/>
    <xf numFmtId="0" fontId="132" fillId="0" borderId="14">
      <alignment horizontal="left" vertical="center"/>
    </xf>
    <xf numFmtId="0" fontId="206" fillId="15" borderId="18" applyNumberFormat="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132" fillId="0" borderId="14">
      <alignment horizontal="left" vertical="center"/>
    </xf>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204" fillId="17" borderId="16" applyNumberFormat="0" applyAlignment="0" applyProtection="0"/>
    <xf numFmtId="181" fontId="209" fillId="0" borderId="10" applyAlignment="0" applyProtection="0"/>
    <xf numFmtId="0" fontId="132" fillId="0" borderId="14">
      <alignment horizontal="left" vertical="center"/>
    </xf>
    <xf numFmtId="0" fontId="204" fillId="17" borderId="16" applyNumberFormat="0" applyAlignment="0" applyProtection="0"/>
    <xf numFmtId="0" fontId="181" fillId="20" borderId="15" applyNumberFormat="0" applyFont="0" applyAlignment="0" applyProtection="0"/>
    <xf numFmtId="0" fontId="206" fillId="31" borderId="18" applyNumberFormat="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178" fillId="0" borderId="8"/>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169" fillId="15" borderId="16" applyNumberFormat="0" applyAlignment="0" applyProtection="0"/>
    <xf numFmtId="0" fontId="206" fillId="15"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181" fontId="209" fillId="0" borderId="10" applyAlignment="0" applyProtection="0"/>
    <xf numFmtId="0" fontId="204" fillId="17" borderId="16" applyNumberForma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204" fillId="17" borderId="16" applyNumberFormat="0" applyAlignment="0" applyProtection="0"/>
    <xf numFmtId="0" fontId="207" fillId="0" borderId="23" applyNumberFormat="0" applyFill="0" applyAlignment="0" applyProtection="0"/>
    <xf numFmtId="0" fontId="206" fillId="31" borderId="18" applyNumberFormat="0" applyAlignment="0" applyProtection="0"/>
    <xf numFmtId="0" fontId="206" fillId="31" borderId="18" applyNumberFormat="0" applyAlignment="0" applyProtection="0"/>
    <xf numFmtId="0" fontId="181" fillId="20" borderId="15" applyNumberFormat="0" applyFont="0" applyAlignment="0" applyProtection="0"/>
    <xf numFmtId="0" fontId="206" fillId="31" borderId="18" applyNumberFormat="0" applyAlignment="0" applyProtection="0"/>
    <xf numFmtId="0" fontId="206" fillId="15" borderId="18" applyNumberFormat="0" applyAlignment="0" applyProtection="0"/>
    <xf numFmtId="0" fontId="181" fillId="20" borderId="15" applyNumberFormat="0" applyFont="0" applyAlignment="0" applyProtection="0"/>
    <xf numFmtId="0" fontId="181" fillId="20" borderId="15" applyNumberFormat="0" applyFont="0" applyAlignment="0" applyProtection="0"/>
    <xf numFmtId="0" fontId="206" fillId="15" borderId="18" applyNumberFormat="0" applyAlignment="0" applyProtection="0"/>
    <xf numFmtId="0" fontId="181" fillId="20" borderId="15" applyNumberFormat="0" applyFont="0" applyAlignment="0" applyProtection="0"/>
    <xf numFmtId="0" fontId="204" fillId="17" borderId="16" applyNumberFormat="0" applyAlignment="0" applyProtection="0"/>
    <xf numFmtId="0" fontId="204" fillId="17" borderId="16" applyNumberFormat="0" applyAlignment="0" applyProtection="0"/>
    <xf numFmtId="0" fontId="207" fillId="0" borderId="23" applyNumberFormat="0" applyFill="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207" fillId="0" borderId="23" applyNumberFormat="0" applyFill="0" applyAlignment="0" applyProtection="0"/>
    <xf numFmtId="0" fontId="206" fillId="31" borderId="18" applyNumberFormat="0" applyAlignment="0" applyProtection="0"/>
    <xf numFmtId="0" fontId="206" fillId="15" borderId="18" applyNumberFormat="0" applyAlignment="0" applyProtection="0"/>
    <xf numFmtId="0" fontId="169" fillId="15" borderId="16" applyNumberFormat="0" applyAlignment="0" applyProtection="0"/>
    <xf numFmtId="0" fontId="132" fillId="0" borderId="14">
      <alignment horizontal="left" vertical="center"/>
    </xf>
    <xf numFmtId="0" fontId="204" fillId="17" borderId="16" applyNumberFormat="0" applyAlignment="0" applyProtection="0"/>
    <xf numFmtId="0" fontId="181" fillId="20" borderId="15" applyNumberFormat="0" applyFont="0" applyAlignment="0" applyProtection="0"/>
    <xf numFmtId="0" fontId="206" fillId="15" borderId="18" applyNumberFormat="0" applyAlignment="0" applyProtection="0"/>
    <xf numFmtId="0" fontId="206" fillId="31" borderId="18" applyNumberFormat="0" applyAlignment="0" applyProtection="0"/>
    <xf numFmtId="0" fontId="207" fillId="0" borderId="23" applyNumberFormat="0" applyFill="0" applyAlignment="0" applyProtection="0"/>
    <xf numFmtId="0" fontId="207" fillId="0" borderId="23" applyNumberFormat="0" applyFill="0" applyAlignment="0" applyProtection="0"/>
    <xf numFmtId="0" fontId="169" fillId="15" borderId="16" applyNumberFormat="0" applyAlignment="0" applyProtection="0"/>
    <xf numFmtId="0" fontId="169" fillId="15" borderId="16" applyNumberFormat="0" applyAlignment="0" applyProtection="0"/>
    <xf numFmtId="181" fontId="209" fillId="0" borderId="10" applyAlignment="0" applyProtection="0"/>
    <xf numFmtId="0" fontId="132" fillId="0" borderId="14">
      <alignment horizontal="left" vertical="center"/>
    </xf>
    <xf numFmtId="0" fontId="206" fillId="15" borderId="18" applyNumberFormat="0" applyAlignment="0" applyProtection="0"/>
    <xf numFmtId="0" fontId="169" fillId="15" borderId="16" applyNumberFormat="0" applyAlignment="0" applyProtection="0"/>
    <xf numFmtId="0" fontId="204" fillId="17" borderId="16" applyNumberFormat="0" applyAlignment="0" applyProtection="0"/>
    <xf numFmtId="181" fontId="209" fillId="0" borderId="10" applyAlignment="0" applyProtection="0"/>
    <xf numFmtId="0" fontId="132" fillId="0" borderId="14">
      <alignment horizontal="left" vertical="center"/>
    </xf>
    <xf numFmtId="0" fontId="204" fillId="17" borderId="16" applyNumberFormat="0" applyAlignment="0" applyProtection="0"/>
    <xf numFmtId="181" fontId="209" fillId="0" borderId="10" applyAlignment="0" applyProtection="0"/>
    <xf numFmtId="0" fontId="132" fillId="0" borderId="14">
      <alignment horizontal="left" vertical="center"/>
    </xf>
    <xf numFmtId="0" fontId="106" fillId="0" borderId="8"/>
    <xf numFmtId="0" fontId="178" fillId="0" borderId="8"/>
    <xf numFmtId="0" fontId="70"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66" fillId="0" borderId="8"/>
    <xf numFmtId="0" fontId="201" fillId="0" borderId="19" applyNumberFormat="0" applyFill="0" applyAlignment="0" applyProtection="0"/>
    <xf numFmtId="0" fontId="66" fillId="0" borderId="8"/>
    <xf numFmtId="0" fontId="66" fillId="0" borderId="8"/>
    <xf numFmtId="0" fontId="93" fillId="0" borderId="8"/>
    <xf numFmtId="43" fontId="66" fillId="0" borderId="8" applyFont="0" applyFill="0" applyBorder="0" applyAlignment="0" applyProtection="0"/>
    <xf numFmtId="0" fontId="178" fillId="0" borderId="8"/>
    <xf numFmtId="0" fontId="66" fillId="0" borderId="8"/>
    <xf numFmtId="0" fontId="179" fillId="33" borderId="8" applyNumberFormat="0" applyBorder="0" applyAlignment="0" applyProtection="0"/>
    <xf numFmtId="0" fontId="179" fillId="34" borderId="8" applyNumberFormat="0" applyBorder="0" applyAlignment="0" applyProtection="0"/>
    <xf numFmtId="0" fontId="179" fillId="35" borderId="8" applyNumberFormat="0" applyBorder="0" applyAlignment="0" applyProtection="0"/>
    <xf numFmtId="0" fontId="179" fillId="22" borderId="8" applyNumberFormat="0" applyBorder="0" applyAlignment="0" applyProtection="0"/>
    <xf numFmtId="0" fontId="179" fillId="36" borderId="8" applyNumberFormat="0" applyBorder="0" applyAlignment="0" applyProtection="0"/>
    <xf numFmtId="0" fontId="179" fillId="37" borderId="8" applyNumberFormat="0" applyBorder="0" applyAlignment="0" applyProtection="0"/>
    <xf numFmtId="0" fontId="179" fillId="38" borderId="8" applyNumberFormat="0" applyBorder="0" applyAlignment="0" applyProtection="0"/>
    <xf numFmtId="0" fontId="179" fillId="30" borderId="8" applyNumberFormat="0" applyBorder="0" applyAlignment="0" applyProtection="0"/>
    <xf numFmtId="0" fontId="179" fillId="39" borderId="8" applyNumberFormat="0" applyBorder="0" applyAlignment="0" applyProtection="0"/>
    <xf numFmtId="0" fontId="179" fillId="36" borderId="8" applyNumberFormat="0" applyBorder="0" applyAlignment="0" applyProtection="0"/>
    <xf numFmtId="0" fontId="179" fillId="16" borderId="8" applyNumberFormat="0" applyBorder="0" applyAlignment="0" applyProtection="0"/>
    <xf numFmtId="0" fontId="179" fillId="40" borderId="8" applyNumberFormat="0" applyBorder="0" applyAlignment="0" applyProtection="0"/>
    <xf numFmtId="0" fontId="179" fillId="38" borderId="8" applyNumberFormat="0" applyBorder="0" applyAlignment="0" applyProtection="0"/>
    <xf numFmtId="0" fontId="179" fillId="41" borderId="8" applyNumberFormat="0" applyBorder="0" applyAlignment="0" applyProtection="0"/>
    <xf numFmtId="0" fontId="179" fillId="36" borderId="8" applyNumberFormat="0" applyBorder="0" applyAlignment="0" applyProtection="0"/>
    <xf numFmtId="0" fontId="179" fillId="39" borderId="8" applyNumberFormat="0" applyBorder="0" applyAlignment="0" applyProtection="0"/>
    <xf numFmtId="0" fontId="179" fillId="42" borderId="8" applyNumberFormat="0" applyBorder="0" applyAlignment="0" applyProtection="0"/>
    <xf numFmtId="0" fontId="179" fillId="39" borderId="8" applyNumberFormat="0" applyBorder="0" applyAlignment="0" applyProtection="0"/>
    <xf numFmtId="0" fontId="179" fillId="18" borderId="8" applyNumberFormat="0" applyBorder="0" applyAlignment="0" applyProtection="0"/>
    <xf numFmtId="0" fontId="179" fillId="35" borderId="8" applyNumberFormat="0" applyBorder="0" applyAlignment="0" applyProtection="0"/>
    <xf numFmtId="0" fontId="179" fillId="43" borderId="8" applyNumberFormat="0" applyBorder="0" applyAlignment="0" applyProtection="0"/>
    <xf numFmtId="0" fontId="179" fillId="44" borderId="8" applyNumberFormat="0" applyBorder="0" applyAlignment="0" applyProtection="0"/>
    <xf numFmtId="0" fontId="179" fillId="45" borderId="8" applyNumberFormat="0" applyBorder="0" applyAlignment="0" applyProtection="0"/>
    <xf numFmtId="0" fontId="179" fillId="30" borderId="8" applyNumberFormat="0" applyBorder="0" applyAlignment="0" applyProtection="0"/>
    <xf numFmtId="0" fontId="179" fillId="39" borderId="8" applyNumberFormat="0" applyBorder="0" applyAlignment="0" applyProtection="0"/>
    <xf numFmtId="0" fontId="179" fillId="18" borderId="8" applyNumberFormat="0" applyBorder="0" applyAlignment="0" applyProtection="0"/>
    <xf numFmtId="0" fontId="179" fillId="36" borderId="8" applyNumberFormat="0" applyBorder="0" applyAlignment="0" applyProtection="0"/>
    <xf numFmtId="0" fontId="179" fillId="25" borderId="8" applyNumberFormat="0" applyBorder="0" applyAlignment="0" applyProtection="0"/>
    <xf numFmtId="0" fontId="179" fillId="33" borderId="8" applyNumberFormat="0" applyBorder="0" applyAlignment="0" applyProtection="0"/>
    <xf numFmtId="0" fontId="179" fillId="38" borderId="8" applyNumberFormat="0" applyBorder="0" applyAlignment="0" applyProtection="0"/>
    <xf numFmtId="0" fontId="179" fillId="46" borderId="8" applyNumberFormat="0" applyBorder="0" applyAlignment="0" applyProtection="0"/>
    <xf numFmtId="0" fontId="179" fillId="43" borderId="8" applyNumberFormat="0" applyBorder="0" applyAlignment="0" applyProtection="0"/>
    <xf numFmtId="0" fontId="179" fillId="33" borderId="8" applyNumberFormat="0" applyBorder="0" applyAlignment="0" applyProtection="0"/>
    <xf numFmtId="0" fontId="179" fillId="43" borderId="8" applyNumberFormat="0" applyBorder="0" applyAlignment="0" applyProtection="0"/>
    <xf numFmtId="0" fontId="196" fillId="39" borderId="8" applyNumberFormat="0" applyBorder="0" applyAlignment="0" applyProtection="0"/>
    <xf numFmtId="0" fontId="196" fillId="47" borderId="8" applyNumberFormat="0" applyBorder="0" applyAlignment="0" applyProtection="0"/>
    <xf numFmtId="0" fontId="196" fillId="48" borderId="8" applyNumberFormat="0" applyBorder="0" applyAlignment="0" applyProtection="0"/>
    <xf numFmtId="0" fontId="196" fillId="19" borderId="8" applyNumberFormat="0" applyBorder="0" applyAlignment="0" applyProtection="0"/>
    <xf numFmtId="0" fontId="196" fillId="49" borderId="8" applyNumberFormat="0" applyBorder="0" applyAlignment="0" applyProtection="0"/>
    <xf numFmtId="0" fontId="196" fillId="44" borderId="8" applyNumberFormat="0" applyBorder="0" applyAlignment="0" applyProtection="0"/>
    <xf numFmtId="0" fontId="196" fillId="45" borderId="8" applyNumberFormat="0" applyBorder="0" applyAlignment="0" applyProtection="0"/>
    <xf numFmtId="0" fontId="196" fillId="50" borderId="8" applyNumberFormat="0" applyBorder="0" applyAlignment="0" applyProtection="0"/>
    <xf numFmtId="0" fontId="196" fillId="39" borderId="8" applyNumberFormat="0" applyBorder="0" applyAlignment="0" applyProtection="0"/>
    <xf numFmtId="0" fontId="196" fillId="23" borderId="8" applyNumberFormat="0" applyBorder="0" applyAlignment="0" applyProtection="0"/>
    <xf numFmtId="0" fontId="196" fillId="35" borderId="8" applyNumberFormat="0" applyBorder="0" applyAlignment="0" applyProtection="0"/>
    <xf numFmtId="0" fontId="196" fillId="51" borderId="8" applyNumberFormat="0" applyBorder="0" applyAlignment="0" applyProtection="0"/>
    <xf numFmtId="0" fontId="179" fillId="52" borderId="8" applyNumberFormat="0" applyBorder="0" applyAlignment="0" applyProtection="0"/>
    <xf numFmtId="0" fontId="179" fillId="38" borderId="8" applyNumberFormat="0" applyBorder="0" applyAlignment="0" applyProtection="0"/>
    <xf numFmtId="0" fontId="179" fillId="46" borderId="8" applyNumberFormat="0" applyBorder="0" applyAlignment="0" applyProtection="0"/>
    <xf numFmtId="0" fontId="179" fillId="43" borderId="8" applyNumberFormat="0" applyBorder="0" applyAlignment="0" applyProtection="0"/>
    <xf numFmtId="0" fontId="179" fillId="33" borderId="8" applyNumberFormat="0" applyBorder="0" applyAlignment="0" applyProtection="0"/>
    <xf numFmtId="0" fontId="179" fillId="53" borderId="8" applyNumberFormat="0" applyBorder="0" applyAlignment="0" applyProtection="0"/>
    <xf numFmtId="0" fontId="196" fillId="54" borderId="8" applyNumberFormat="0" applyBorder="0" applyAlignment="0" applyProtection="0"/>
    <xf numFmtId="0" fontId="196" fillId="55" borderId="8" applyNumberFormat="0" applyBorder="0" applyAlignment="0" applyProtection="0"/>
    <xf numFmtId="0" fontId="196" fillId="48" borderId="8" applyNumberFormat="0" applyBorder="0" applyAlignment="0" applyProtection="0"/>
    <xf numFmtId="0" fontId="196" fillId="29" borderId="8" applyNumberFormat="0" applyBorder="0" applyAlignment="0" applyProtection="0"/>
    <xf numFmtId="0" fontId="196" fillId="49" borderId="8" applyNumberFormat="0" applyBorder="0" applyAlignment="0" applyProtection="0"/>
    <xf numFmtId="0" fontId="196" fillId="56" borderId="8" applyNumberFormat="0" applyBorder="0" applyAlignment="0" applyProtection="0"/>
    <xf numFmtId="0" fontId="196" fillId="57" borderId="8" applyNumberFormat="0" applyBorder="0" applyAlignment="0" applyProtection="0"/>
    <xf numFmtId="0" fontId="196" fillId="50" borderId="8" applyNumberFormat="0" applyBorder="0" applyAlignment="0" applyProtection="0"/>
    <xf numFmtId="0" fontId="196" fillId="52" borderId="8" applyNumberFormat="0" applyBorder="0" applyAlignment="0" applyProtection="0"/>
    <xf numFmtId="0" fontId="196" fillId="58" borderId="8" applyNumberFormat="0" applyBorder="0" applyAlignment="0" applyProtection="0"/>
    <xf numFmtId="0" fontId="196" fillId="24" borderId="8" applyNumberFormat="0" applyBorder="0" applyAlignment="0" applyProtection="0"/>
    <xf numFmtId="0" fontId="197" fillId="59" borderId="8" applyNumberFormat="0" applyBorder="0" applyAlignment="0" applyProtection="0"/>
    <xf numFmtId="0" fontId="197" fillId="22" borderId="8" applyNumberFormat="0" applyBorder="0" applyAlignment="0" applyProtection="0"/>
    <xf numFmtId="0" fontId="66" fillId="36" borderId="15" applyNumberFormat="0" applyAlignment="0" applyProtection="0"/>
    <xf numFmtId="201" fontId="209" fillId="0" borderId="25" applyAlignment="0" applyProtection="0"/>
    <xf numFmtId="202" fontId="104" fillId="0" borderId="8" applyFill="0" applyBorder="0" applyAlignment="0"/>
    <xf numFmtId="203" fontId="104" fillId="0" borderId="8" applyFill="0" applyBorder="0" applyAlignment="0"/>
    <xf numFmtId="189" fontId="104" fillId="0" borderId="8" applyFill="0" applyBorder="0" applyAlignment="0"/>
    <xf numFmtId="190" fontId="104" fillId="0" borderId="8" applyFill="0" applyBorder="0" applyAlignment="0"/>
    <xf numFmtId="191" fontId="104" fillId="0" borderId="8" applyFill="0" applyBorder="0" applyAlignment="0"/>
    <xf numFmtId="202" fontId="104" fillId="0" borderId="8" applyFill="0" applyBorder="0" applyAlignment="0"/>
    <xf numFmtId="204" fontId="104" fillId="0" borderId="8" applyFill="0" applyBorder="0" applyAlignment="0"/>
    <xf numFmtId="203" fontId="104" fillId="0" borderId="8" applyFill="0" applyBorder="0" applyAlignment="0"/>
    <xf numFmtId="0" fontId="169" fillId="41" borderId="16" applyNumberFormat="0" applyAlignment="0" applyProtection="0"/>
    <xf numFmtId="0" fontId="215" fillId="31" borderId="16" applyNumberFormat="0" applyAlignment="0" applyProtection="0"/>
    <xf numFmtId="0" fontId="198" fillId="60" borderId="17" applyNumberFormat="0" applyAlignment="0" applyProtection="0"/>
    <xf numFmtId="202" fontId="66" fillId="0" borderId="8" applyFill="0" applyBorder="0" applyAlignment="0" applyProtection="0"/>
    <xf numFmtId="205" fontId="179" fillId="0" borderId="8" applyFill="0" applyBorder="0" applyAlignment="0" applyProtection="0"/>
    <xf numFmtId="0" fontId="179" fillId="0" borderId="8" applyFill="0" applyBorder="0" applyAlignment="0" applyProtection="0"/>
    <xf numFmtId="43" fontId="178" fillId="0" borderId="8" applyFont="0" applyFill="0" applyBorder="0" applyAlignment="0" applyProtection="0"/>
    <xf numFmtId="43" fontId="178" fillId="0" borderId="8" applyFont="0" applyFill="0" applyBorder="0" applyAlignment="0" applyProtection="0"/>
    <xf numFmtId="0" fontId="214" fillId="0" borderId="8" applyNumberFormat="0" applyFill="0" applyBorder="0" applyAlignment="0" applyProtection="0"/>
    <xf numFmtId="203" fontId="66" fillId="0" borderId="8" applyFill="0" applyBorder="0" applyAlignment="0" applyProtection="0"/>
    <xf numFmtId="0" fontId="214" fillId="0" borderId="8" applyNumberFormat="0" applyFill="0" applyBorder="0" applyAlignment="0" applyProtection="0"/>
    <xf numFmtId="14" fontId="104" fillId="0" borderId="8" applyFill="0" applyBorder="0" applyAlignment="0"/>
    <xf numFmtId="0" fontId="200" fillId="42" borderId="8" applyNumberFormat="0" applyBorder="0" applyAlignment="0" applyProtection="0"/>
    <xf numFmtId="202" fontId="165" fillId="0" borderId="8" applyFill="0" applyBorder="0" applyAlignment="0"/>
    <xf numFmtId="203" fontId="165" fillId="0" borderId="8" applyFill="0" applyBorder="0" applyAlignment="0"/>
    <xf numFmtId="202" fontId="165" fillId="0" borderId="8" applyFill="0" applyBorder="0" applyAlignment="0"/>
    <xf numFmtId="204" fontId="165" fillId="0" borderId="8" applyFill="0" applyBorder="0" applyAlignment="0"/>
    <xf numFmtId="203" fontId="165" fillId="0" borderId="8" applyFill="0" applyBorder="0" applyAlignment="0"/>
    <xf numFmtId="0" fontId="66" fillId="0" borderId="8"/>
    <xf numFmtId="0" fontId="200" fillId="39" borderId="8" applyNumberFormat="0" applyBorder="0" applyAlignment="0" applyProtection="0"/>
    <xf numFmtId="0" fontId="200" fillId="37" borderId="8" applyNumberFormat="0" applyBorder="0" applyAlignment="0" applyProtection="0"/>
    <xf numFmtId="0" fontId="148" fillId="46" borderId="8" applyNumberFormat="0" applyBorder="0" applyAlignment="0" applyProtection="0"/>
    <xf numFmtId="0" fontId="123" fillId="0" borderId="26" applyNumberFormat="0" applyAlignment="0" applyProtection="0"/>
    <xf numFmtId="0" fontId="123" fillId="0" borderId="27">
      <alignment horizontal="left" vertical="center"/>
    </xf>
    <xf numFmtId="0" fontId="223" fillId="0" borderId="28" applyNumberFormat="0" applyFill="0" applyAlignment="0" applyProtection="0"/>
    <xf numFmtId="0" fontId="224" fillId="0" borderId="29" applyNumberFormat="0" applyFill="0" applyAlignment="0" applyProtection="0"/>
    <xf numFmtId="0" fontId="225" fillId="0" borderId="30" applyNumberFormat="0" applyFill="0" applyAlignment="0" applyProtection="0"/>
    <xf numFmtId="0" fontId="225" fillId="0" borderId="8" applyNumberFormat="0" applyFill="0" applyBorder="0" applyAlignment="0" applyProtection="0"/>
    <xf numFmtId="0" fontId="204" fillId="43" borderId="16" applyNumberFormat="0" applyAlignment="0" applyProtection="0"/>
    <xf numFmtId="0" fontId="148" fillId="36" borderId="8" applyNumberFormat="0" applyBorder="0" applyAlignment="0" applyProtection="0"/>
    <xf numFmtId="0" fontId="204" fillId="16" borderId="16" applyNumberFormat="0" applyAlignment="0" applyProtection="0"/>
    <xf numFmtId="0" fontId="196" fillId="61" borderId="8" applyNumberFormat="0" applyBorder="0" applyAlignment="0" applyProtection="0"/>
    <xf numFmtId="0" fontId="196" fillId="48" borderId="8" applyNumberFormat="0" applyBorder="0" applyAlignment="0" applyProtection="0"/>
    <xf numFmtId="0" fontId="196" fillId="60" borderId="8" applyNumberFormat="0" applyBorder="0" applyAlignment="0" applyProtection="0"/>
    <xf numFmtId="0" fontId="196" fillId="49" borderId="8" applyNumberFormat="0" applyBorder="0" applyAlignment="0" applyProtection="0"/>
    <xf numFmtId="0" fontId="196" fillId="52" borderId="8" applyNumberFormat="0" applyBorder="0" applyAlignment="0" applyProtection="0"/>
    <xf numFmtId="0" fontId="196" fillId="53" borderId="8" applyNumberFormat="0" applyBorder="0" applyAlignment="0" applyProtection="0"/>
    <xf numFmtId="0" fontId="206" fillId="46" borderId="18" applyNumberFormat="0" applyAlignment="0" applyProtection="0"/>
    <xf numFmtId="0" fontId="215" fillId="46" borderId="16" applyNumberFormat="0" applyAlignment="0" applyProtection="0"/>
    <xf numFmtId="202" fontId="216" fillId="0" borderId="8" applyFill="0" applyBorder="0" applyAlignment="0"/>
    <xf numFmtId="203" fontId="216" fillId="0" borderId="8" applyFill="0" applyBorder="0" applyAlignment="0"/>
    <xf numFmtId="202" fontId="216" fillId="0" borderId="8" applyFill="0" applyBorder="0" applyAlignment="0"/>
    <xf numFmtId="204" fontId="216" fillId="0" borderId="8" applyFill="0" applyBorder="0" applyAlignment="0"/>
    <xf numFmtId="203" fontId="216" fillId="0" borderId="8" applyFill="0" applyBorder="0" applyAlignment="0"/>
    <xf numFmtId="0" fontId="222" fillId="0" borderId="31" applyNumberFormat="0" applyFill="0" applyAlignment="0" applyProtection="0"/>
    <xf numFmtId="0" fontId="197" fillId="45" borderId="8" applyNumberFormat="0" applyBorder="0" applyAlignment="0" applyProtection="0"/>
    <xf numFmtId="0" fontId="217" fillId="0" borderId="28" applyNumberFormat="0" applyFill="0" applyAlignment="0" applyProtection="0"/>
    <xf numFmtId="0" fontId="218" fillId="0" borderId="32" applyNumberFormat="0" applyFill="0" applyAlignment="0" applyProtection="0"/>
    <xf numFmtId="0" fontId="219" fillId="0" borderId="33" applyNumberFormat="0" applyFill="0" applyAlignment="0" applyProtection="0"/>
    <xf numFmtId="0" fontId="219" fillId="0" borderId="8" applyNumberFormat="0" applyFill="0" applyBorder="0" applyAlignment="0" applyProtection="0"/>
    <xf numFmtId="0" fontId="220" fillId="0" borderId="8" applyNumberFormat="0" applyFill="0" applyBorder="0" applyAlignment="0" applyProtection="0"/>
    <xf numFmtId="0" fontId="66" fillId="0" borderId="8"/>
    <xf numFmtId="0" fontId="174" fillId="43" borderId="8" applyNumberFormat="0" applyBorder="0" applyAlignment="0" applyProtection="0"/>
    <xf numFmtId="0" fontId="221" fillId="17" borderId="8" applyNumberFormat="0" applyBorder="0" applyAlignment="0" applyProtection="0"/>
    <xf numFmtId="0" fontId="221" fillId="43" borderId="8" applyNumberFormat="0" applyBorder="0" applyAlignment="0" applyProtection="0"/>
    <xf numFmtId="0" fontId="66" fillId="0" borderId="8"/>
    <xf numFmtId="0" fontId="14" fillId="0" borderId="8"/>
    <xf numFmtId="0" fontId="66" fillId="0" borderId="8"/>
    <xf numFmtId="0" fontId="178" fillId="0" borderId="8"/>
    <xf numFmtId="0" fontId="178" fillId="0" borderId="8"/>
    <xf numFmtId="0" fontId="14" fillId="0" borderId="8"/>
    <xf numFmtId="0" fontId="229" fillId="0" borderId="8"/>
    <xf numFmtId="0" fontId="230" fillId="0" borderId="8"/>
    <xf numFmtId="0" fontId="182" fillId="0" borderId="8"/>
    <xf numFmtId="0" fontId="66" fillId="0" borderId="8"/>
    <xf numFmtId="0" fontId="106" fillId="0" borderId="8"/>
    <xf numFmtId="0" fontId="66" fillId="0" borderId="8"/>
    <xf numFmtId="4" fontId="106" fillId="0" borderId="8">
      <alignment horizontal="justify" vertical="justify"/>
    </xf>
    <xf numFmtId="4" fontId="180" fillId="0" borderId="8">
      <alignment horizontal="justify"/>
    </xf>
    <xf numFmtId="0" fontId="66" fillId="36" borderId="15" applyNumberFormat="0" applyAlignment="0" applyProtection="0"/>
    <xf numFmtId="0" fontId="226" fillId="20" borderId="15" applyNumberFormat="0" applyFont="0" applyAlignment="0" applyProtection="0"/>
    <xf numFmtId="0" fontId="206" fillId="41" borderId="18" applyNumberFormat="0" applyAlignment="0" applyProtection="0"/>
    <xf numFmtId="0" fontId="206" fillId="46" borderId="18" applyNumberFormat="0" applyAlignment="0" applyProtection="0"/>
    <xf numFmtId="191" fontId="66" fillId="0" borderId="8" applyFill="0" applyBorder="0" applyAlignment="0" applyProtection="0"/>
    <xf numFmtId="196" fontId="66" fillId="0" borderId="8" applyFill="0" applyBorder="0" applyAlignment="0" applyProtection="0"/>
    <xf numFmtId="10" fontId="66" fillId="0" borderId="8" applyFill="0" applyBorder="0" applyAlignment="0" applyProtection="0"/>
    <xf numFmtId="0" fontId="222" fillId="0" borderId="31" applyNumberFormat="0" applyFill="0" applyAlignment="0" applyProtection="0"/>
    <xf numFmtId="202" fontId="114" fillId="0" borderId="8" applyFill="0" applyBorder="0" applyAlignment="0"/>
    <xf numFmtId="203" fontId="114" fillId="0" borderId="8" applyFill="0" applyBorder="0" applyAlignment="0"/>
    <xf numFmtId="202" fontId="114" fillId="0" borderId="8" applyFill="0" applyBorder="0" applyAlignment="0"/>
    <xf numFmtId="204" fontId="114" fillId="0" borderId="8" applyFill="0" applyBorder="0" applyAlignment="0"/>
    <xf numFmtId="203" fontId="114" fillId="0" borderId="8" applyFill="0" applyBorder="0" applyAlignment="0"/>
    <xf numFmtId="0" fontId="198" fillId="60" borderId="17" applyNumberFormat="0" applyAlignment="0" applyProtection="0"/>
    <xf numFmtId="0" fontId="227" fillId="0" borderId="8"/>
    <xf numFmtId="0" fontId="66" fillId="0" borderId="8"/>
    <xf numFmtId="0" fontId="66" fillId="0" borderId="8"/>
    <xf numFmtId="0" fontId="154" fillId="0" borderId="8"/>
    <xf numFmtId="0" fontId="199" fillId="0" borderId="8" applyNumberFormat="0" applyFill="0" applyBorder="0" applyAlignment="0" applyProtection="0"/>
    <xf numFmtId="0" fontId="205" fillId="0" borderId="8" applyNumberFormat="0" applyFill="0" applyBorder="0" applyAlignment="0" applyProtection="0"/>
    <xf numFmtId="49" fontId="104" fillId="0" borderId="8" applyFill="0" applyBorder="0" applyAlignment="0"/>
    <xf numFmtId="49" fontId="104" fillId="0" borderId="8" applyFill="0" applyBorder="0" applyAlignment="0"/>
    <xf numFmtId="49" fontId="104" fillId="0" borderId="8" applyFill="0" applyBorder="0" applyAlignment="0"/>
    <xf numFmtId="0" fontId="228" fillId="0" borderId="8" applyNumberFormat="0" applyFill="0" applyBorder="0" applyAlignment="0" applyProtection="0"/>
    <xf numFmtId="0" fontId="207" fillId="0" borderId="34" applyNumberFormat="0" applyFill="0" applyAlignment="0" applyProtection="0"/>
    <xf numFmtId="0" fontId="207" fillId="0" borderId="34" applyNumberFormat="0" applyFill="0" applyAlignment="0" applyProtection="0"/>
    <xf numFmtId="0" fontId="204" fillId="38" borderId="16" applyNumberFormat="0" applyAlignment="0" applyProtection="0"/>
    <xf numFmtId="0" fontId="66" fillId="0" borderId="8"/>
    <xf numFmtId="0" fontId="204" fillId="43" borderId="16" applyNumberFormat="0" applyAlignment="0" applyProtection="0"/>
    <xf numFmtId="0" fontId="204" fillId="43" borderId="16" applyNumberFormat="0" applyAlignment="0" applyProtection="0"/>
    <xf numFmtId="0" fontId="66"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66" fillId="0" borderId="8"/>
    <xf numFmtId="0" fontId="66" fillId="0" borderId="8"/>
    <xf numFmtId="0" fontId="66" fillId="0" borderId="8"/>
    <xf numFmtId="0" fontId="115" fillId="0" borderId="8"/>
    <xf numFmtId="0" fontId="66" fillId="0" borderId="8"/>
    <xf numFmtId="0" fontId="66" fillId="0" borderId="8"/>
    <xf numFmtId="0" fontId="66" fillId="0" borderId="8"/>
    <xf numFmtId="0" fontId="179" fillId="18" borderId="8" applyNumberFormat="0" applyBorder="0" applyAlignment="0" applyProtection="0"/>
    <xf numFmtId="0" fontId="179" fillId="19" borderId="8" applyNumberFormat="0" applyBorder="0" applyAlignment="0" applyProtection="0"/>
    <xf numFmtId="0" fontId="179" fillId="20" borderId="8" applyNumberFormat="0" applyBorder="0" applyAlignment="0" applyProtection="0"/>
    <xf numFmtId="0" fontId="179" fillId="16" borderId="8" applyNumberFormat="0" applyBorder="0" applyAlignment="0" applyProtection="0"/>
    <xf numFmtId="0" fontId="179" fillId="21" borderId="8" applyNumberFormat="0" applyBorder="0" applyAlignment="0" applyProtection="0"/>
    <xf numFmtId="0" fontId="179" fillId="20" borderId="8" applyNumberFormat="0" applyBorder="0" applyAlignment="0" applyProtection="0"/>
    <xf numFmtId="0" fontId="179" fillId="21" borderId="8" applyNumberFormat="0" applyBorder="0" applyAlignment="0" applyProtection="0"/>
    <xf numFmtId="0" fontId="179" fillId="19" borderId="8" applyNumberFormat="0" applyBorder="0" applyAlignment="0" applyProtection="0"/>
    <xf numFmtId="0" fontId="179" fillId="17" borderId="8" applyNumberFormat="0" applyBorder="0" applyAlignment="0" applyProtection="0"/>
    <xf numFmtId="0" fontId="179" fillId="22" borderId="8" applyNumberFormat="0" applyBorder="0" applyAlignment="0" applyProtection="0"/>
    <xf numFmtId="0" fontId="179" fillId="21" borderId="8" applyNumberFormat="0" applyBorder="0" applyAlignment="0" applyProtection="0"/>
    <xf numFmtId="0" fontId="179" fillId="20" borderId="8" applyNumberFormat="0" applyBorder="0" applyAlignment="0" applyProtection="0"/>
    <xf numFmtId="0" fontId="196" fillId="21" borderId="8" applyNumberFormat="0" applyBorder="0" applyAlignment="0" applyProtection="0"/>
    <xf numFmtId="0" fontId="196" fillId="24" borderId="8" applyNumberFormat="0" applyBorder="0" applyAlignment="0" applyProtection="0"/>
    <xf numFmtId="0" fontId="196" fillId="25" borderId="8" applyNumberFormat="0" applyBorder="0" applyAlignment="0" applyProtection="0"/>
    <xf numFmtId="0" fontId="196" fillId="22" borderId="8" applyNumberFormat="0" applyBorder="0" applyAlignment="0" applyProtection="0"/>
    <xf numFmtId="0" fontId="196" fillId="21" borderId="8" applyNumberFormat="0" applyBorder="0" applyAlignment="0" applyProtection="0"/>
    <xf numFmtId="0" fontId="196" fillId="19" borderId="8" applyNumberFormat="0" applyBorder="0" applyAlignment="0" applyProtection="0"/>
    <xf numFmtId="0" fontId="200" fillId="21" borderId="8" applyNumberFormat="0" applyBorder="0" applyAlignment="0" applyProtection="0"/>
    <xf numFmtId="0" fontId="194" fillId="0" borderId="8" applyNumberFormat="0" applyFill="0" applyBorder="0" applyAlignment="0" applyProtection="0">
      <alignment vertical="top"/>
      <protection locked="0"/>
    </xf>
    <xf numFmtId="0" fontId="196" fillId="27" borderId="8" applyNumberFormat="0" applyBorder="0" applyAlignment="0" applyProtection="0"/>
    <xf numFmtId="0" fontId="196" fillId="24" borderId="8" applyNumberFormat="0" applyBorder="0" applyAlignment="0" applyProtection="0"/>
    <xf numFmtId="0" fontId="196" fillId="25" borderId="8" applyNumberFormat="0" applyBorder="0" applyAlignment="0" applyProtection="0"/>
    <xf numFmtId="0" fontId="196" fillId="28" borderId="8" applyNumberFormat="0" applyBorder="0" applyAlignment="0" applyProtection="0"/>
    <xf numFmtId="0" fontId="196" fillId="23" borderId="8" applyNumberFormat="0" applyBorder="0" applyAlignment="0" applyProtection="0"/>
    <xf numFmtId="0" fontId="196" fillId="29" borderId="8" applyNumberFormat="0" applyBorder="0" applyAlignment="0" applyProtection="0"/>
    <xf numFmtId="0" fontId="206" fillId="15" borderId="18" applyNumberFormat="0" applyAlignment="0" applyProtection="0"/>
    <xf numFmtId="0" fontId="197" fillId="30" borderId="8" applyNumberFormat="0" applyBorder="0" applyAlignment="0" applyProtection="0"/>
    <xf numFmtId="0" fontId="201" fillId="0" borderId="19" applyNumberFormat="0" applyFill="0" applyAlignment="0" applyProtection="0"/>
    <xf numFmtId="0" fontId="202" fillId="0" borderId="20" applyNumberFormat="0" applyFill="0" applyAlignment="0" applyProtection="0"/>
    <xf numFmtId="0" fontId="203" fillId="0" borderId="21" applyNumberFormat="0" applyFill="0" applyAlignment="0" applyProtection="0"/>
    <xf numFmtId="0" fontId="203" fillId="0" borderId="8" applyNumberFormat="0" applyFill="0" applyBorder="0" applyAlignment="0" applyProtection="0"/>
    <xf numFmtId="0" fontId="178" fillId="0" borderId="8"/>
    <xf numFmtId="0" fontId="179" fillId="0" borderId="8"/>
    <xf numFmtId="0" fontId="178" fillId="0" borderId="8"/>
    <xf numFmtId="0" fontId="178" fillId="0" borderId="8"/>
    <xf numFmtId="0" fontId="66" fillId="0" borderId="8"/>
    <xf numFmtId="0" fontId="66" fillId="0" borderId="8"/>
    <xf numFmtId="0" fontId="66" fillId="0" borderId="8"/>
    <xf numFmtId="0" fontId="66" fillId="0" borderId="8"/>
    <xf numFmtId="0" fontId="66" fillId="0" borderId="8"/>
    <xf numFmtId="0" fontId="66" fillId="0" borderId="8"/>
    <xf numFmtId="0" fontId="205" fillId="0" borderId="22" applyNumberFormat="0" applyFill="0" applyAlignment="0" applyProtection="0"/>
    <xf numFmtId="0" fontId="198" fillId="26" borderId="17" applyNumberFormat="0" applyAlignment="0" applyProtection="0"/>
    <xf numFmtId="0" fontId="199" fillId="0" borderId="8" applyNumberFormat="0" applyFill="0" applyBorder="0" applyAlignment="0" applyProtection="0"/>
    <xf numFmtId="0" fontId="205" fillId="0" borderId="8" applyNumberFormat="0" applyFill="0" applyBorder="0" applyAlignment="0" applyProtection="0"/>
    <xf numFmtId="0" fontId="207" fillId="0" borderId="23" applyNumberFormat="0" applyFill="0" applyAlignment="0" applyProtection="0"/>
    <xf numFmtId="0" fontId="204" fillId="17" borderId="16" applyNumberFormat="0" applyAlignment="0" applyProtection="0"/>
    <xf numFmtId="43" fontId="179" fillId="0" borderId="8" applyFont="0" applyFill="0" applyBorder="0" applyAlignment="0" applyProtection="0"/>
    <xf numFmtId="43" fontId="178" fillId="0" borderId="8" applyFont="0" applyFill="0" applyBorder="0" applyAlignment="0" applyProtection="0"/>
    <xf numFmtId="0" fontId="14" fillId="0" borderId="8"/>
    <xf numFmtId="0" fontId="66" fillId="0" borderId="8"/>
    <xf numFmtId="0" fontId="66" fillId="0" borderId="8"/>
    <xf numFmtId="0" fontId="14" fillId="0" borderId="8"/>
    <xf numFmtId="0" fontId="66" fillId="0" borderId="8"/>
    <xf numFmtId="0" fontId="194" fillId="0" borderId="8" applyNumberFormat="0" applyFill="0" applyBorder="0" applyAlignment="0" applyProtection="0"/>
    <xf numFmtId="0" fontId="197" fillId="59" borderId="8" applyNumberFormat="0" applyBorder="0" applyAlignment="0" applyProtection="0"/>
    <xf numFmtId="0" fontId="201" fillId="0" borderId="19" applyNumberFormat="0" applyFill="0" applyAlignment="0" applyProtection="0"/>
    <xf numFmtId="0" fontId="202" fillId="0" borderId="20" applyNumberFormat="0" applyFill="0" applyAlignment="0" applyProtection="0"/>
    <xf numFmtId="0" fontId="174" fillId="43" borderId="8" applyNumberFormat="0" applyBorder="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181" fontId="209" fillId="0" borderId="36" applyAlignment="0" applyProtection="0"/>
    <xf numFmtId="0" fontId="132" fillId="0" borderId="35">
      <alignment horizontal="left" vertical="center"/>
    </xf>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43" fontId="178" fillId="0" borderId="8" applyFont="0" applyFill="0" applyBorder="0" applyAlignment="0" applyProtection="0"/>
    <xf numFmtId="43" fontId="178" fillId="0" borderId="8" applyFont="0" applyFill="0" applyBorder="0" applyAlignment="0" applyProtection="0"/>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0" fontId="178" fillId="0" borderId="8"/>
    <xf numFmtId="43" fontId="178" fillId="0" borderId="8" applyFont="0" applyFill="0" applyBorder="0" applyAlignment="0" applyProtection="0"/>
    <xf numFmtId="0" fontId="14" fillId="0" borderId="8"/>
    <xf numFmtId="0" fontId="14"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0" fontId="67" fillId="0" borderId="8"/>
    <xf numFmtId="49" fontId="65" fillId="0" borderId="8">
      <alignment horizontal="justify" vertical="top" wrapText="1"/>
    </xf>
    <xf numFmtId="0" fontId="4" fillId="0" borderId="8"/>
    <xf numFmtId="43" fontId="70" fillId="0" borderId="8" applyFont="0" applyFill="0" applyBorder="0" applyAlignment="0" applyProtection="0"/>
    <xf numFmtId="0" fontId="66" fillId="0" borderId="8"/>
    <xf numFmtId="0" fontId="59" fillId="0" borderId="8"/>
    <xf numFmtId="164" fontId="66" fillId="0" borderId="8" applyFont="0" applyFill="0" applyBorder="0" applyAlignment="0" applyProtection="0"/>
    <xf numFmtId="0" fontId="14" fillId="0" borderId="8"/>
    <xf numFmtId="0" fontId="4" fillId="0" borderId="8"/>
    <xf numFmtId="0" fontId="178" fillId="0" borderId="8"/>
    <xf numFmtId="0" fontId="178" fillId="0" borderId="8"/>
    <xf numFmtId="0" fontId="178" fillId="0" borderId="8"/>
    <xf numFmtId="0" fontId="14" fillId="0" borderId="8"/>
    <xf numFmtId="0" fontId="178" fillId="0" borderId="8"/>
    <xf numFmtId="0" fontId="178" fillId="0" borderId="8"/>
    <xf numFmtId="172" fontId="66" fillId="0" borderId="8"/>
    <xf numFmtId="0" fontId="14" fillId="0" borderId="8"/>
    <xf numFmtId="0" fontId="66" fillId="0" borderId="8"/>
    <xf numFmtId="0" fontId="66" fillId="0" borderId="8"/>
    <xf numFmtId="44" fontId="64" fillId="0" borderId="8" applyFont="0" applyFill="0" applyBorder="0" applyAlignment="0" applyProtection="0"/>
    <xf numFmtId="0" fontId="179" fillId="0" borderId="8"/>
    <xf numFmtId="0" fontId="66" fillId="0" borderId="8"/>
    <xf numFmtId="164" fontId="66" fillId="0" borderId="8" applyFont="0" applyFill="0" applyBorder="0" applyAlignment="0" applyProtection="0"/>
    <xf numFmtId="0" fontId="14" fillId="0" borderId="8"/>
    <xf numFmtId="0" fontId="231" fillId="0" borderId="8"/>
    <xf numFmtId="0" fontId="231" fillId="0" borderId="8"/>
    <xf numFmtId="0" fontId="4" fillId="0" borderId="8"/>
    <xf numFmtId="0" fontId="4" fillId="0" borderId="8"/>
    <xf numFmtId="0" fontId="178" fillId="0" borderId="8"/>
    <xf numFmtId="0" fontId="4" fillId="0" borderId="8"/>
    <xf numFmtId="0" fontId="64" fillId="0" borderId="8"/>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181" fontId="209" fillId="0" borderId="36" applyAlignment="0" applyProtection="0"/>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181" fontId="209" fillId="0" borderId="36" applyAlignment="0" applyProtection="0"/>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181" fontId="209" fillId="0" borderId="36" applyAlignment="0" applyProtection="0"/>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181" fontId="209" fillId="0" borderId="36" applyAlignment="0" applyProtection="0"/>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181" fontId="209" fillId="0" borderId="36" applyAlignment="0" applyProtection="0"/>
    <xf numFmtId="0" fontId="132" fillId="0" borderId="35">
      <alignment horizontal="left" vertical="center"/>
    </xf>
    <xf numFmtId="0" fontId="14" fillId="0" borderId="8"/>
    <xf numFmtId="0" fontId="98" fillId="0" borderId="8"/>
    <xf numFmtId="0" fontId="3" fillId="0" borderId="8"/>
    <xf numFmtId="0" fontId="64" fillId="0" borderId="8"/>
    <xf numFmtId="0" fontId="245" fillId="0" borderId="8"/>
    <xf numFmtId="0" fontId="3" fillId="0" borderId="8"/>
    <xf numFmtId="0" fontId="2" fillId="0" borderId="8"/>
    <xf numFmtId="0" fontId="2" fillId="0" borderId="8"/>
    <xf numFmtId="0" fontId="2" fillId="0" borderId="8"/>
    <xf numFmtId="0" fontId="2" fillId="0" borderId="8"/>
    <xf numFmtId="0" fontId="2" fillId="0" borderId="8"/>
    <xf numFmtId="172" fontId="66" fillId="0" borderId="8"/>
    <xf numFmtId="0" fontId="246" fillId="0" borderId="8">
      <alignment vertical="top" wrapText="1"/>
    </xf>
    <xf numFmtId="0" fontId="14" fillId="0" borderId="8"/>
    <xf numFmtId="0" fontId="245" fillId="0" borderId="8"/>
    <xf numFmtId="0" fontId="245" fillId="0" borderId="8"/>
    <xf numFmtId="0" fontId="1" fillId="0" borderId="8"/>
    <xf numFmtId="0" fontId="1" fillId="0" borderId="8"/>
    <xf numFmtId="0" fontId="1" fillId="0" borderId="8"/>
    <xf numFmtId="0" fontId="1" fillId="0" borderId="8"/>
    <xf numFmtId="0" fontId="1" fillId="0" borderId="8"/>
    <xf numFmtId="0" fontId="66" fillId="0" borderId="8"/>
  </cellStyleXfs>
  <cellXfs count="2505">
    <xf numFmtId="0" fontId="0" fillId="0" borderId="0" xfId="0"/>
    <xf numFmtId="49" fontId="66" fillId="0" borderId="8" xfId="4" applyNumberFormat="1" applyFont="1" applyAlignment="1" applyProtection="1">
      <alignment vertical="top" wrapText="1"/>
      <protection hidden="1"/>
    </xf>
    <xf numFmtId="0" fontId="106" fillId="0" borderId="8" xfId="17" applyFont="1" applyProtection="1">
      <protection hidden="1"/>
    </xf>
    <xf numFmtId="49" fontId="108" fillId="0" borderId="8" xfId="17" applyNumberFormat="1" applyFont="1" applyProtection="1">
      <protection hidden="1"/>
    </xf>
    <xf numFmtId="0" fontId="108" fillId="0" borderId="8" xfId="17" applyFont="1" applyProtection="1">
      <protection hidden="1"/>
    </xf>
    <xf numFmtId="0" fontId="109" fillId="0" borderId="8" xfId="17" applyFont="1" applyProtection="1">
      <protection hidden="1"/>
    </xf>
    <xf numFmtId="49" fontId="110" fillId="0" borderId="8" xfId="17" applyNumberFormat="1" applyFont="1" applyProtection="1">
      <protection hidden="1"/>
    </xf>
    <xf numFmtId="0" fontId="111" fillId="0" borderId="8" xfId="17" applyFont="1" applyProtection="1">
      <protection hidden="1"/>
    </xf>
    <xf numFmtId="0" fontId="111" fillId="0" borderId="8" xfId="17" applyFont="1" applyAlignment="1" applyProtection="1">
      <alignment horizontal="center"/>
      <protection hidden="1"/>
    </xf>
    <xf numFmtId="3" fontId="111" fillId="0" borderId="8" xfId="17" applyNumberFormat="1" applyFont="1" applyProtection="1">
      <protection hidden="1"/>
    </xf>
    <xf numFmtId="4" fontId="117" fillId="0" borderId="8" xfId="17" applyNumberFormat="1" applyFont="1" applyProtection="1">
      <protection hidden="1"/>
    </xf>
    <xf numFmtId="4" fontId="104" fillId="0" borderId="8" xfId="17" applyNumberFormat="1" applyProtection="1">
      <protection hidden="1"/>
    </xf>
    <xf numFmtId="0" fontId="104" fillId="0" borderId="8" xfId="17" applyProtection="1">
      <protection hidden="1"/>
    </xf>
    <xf numFmtId="0" fontId="59"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0" fillId="0" borderId="0" xfId="0" applyProtection="1">
      <protection hidden="1"/>
    </xf>
    <xf numFmtId="0" fontId="34"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35" fillId="65" borderId="5" xfId="0" applyFont="1" applyFill="1" applyBorder="1" applyAlignment="1" applyProtection="1">
      <alignment horizontal="right" vertical="center"/>
      <protection hidden="1"/>
    </xf>
    <xf numFmtId="0" fontId="35" fillId="65" borderId="5" xfId="0" applyFont="1" applyFill="1" applyBorder="1" applyAlignment="1" applyProtection="1">
      <alignment vertical="center"/>
      <protection hidden="1"/>
    </xf>
    <xf numFmtId="0" fontId="6" fillId="65" borderId="5" xfId="0" applyFont="1" applyFill="1" applyBorder="1" applyAlignment="1" applyProtection="1">
      <alignment horizontal="center" vertical="center"/>
      <protection hidden="1"/>
    </xf>
    <xf numFmtId="165" fontId="6" fillId="65" borderId="5" xfId="0" applyNumberFormat="1" applyFont="1" applyFill="1" applyBorder="1" applyAlignment="1" applyProtection="1">
      <alignment vertical="center"/>
      <protection hidden="1"/>
    </xf>
    <xf numFmtId="165" fontId="9" fillId="65" borderId="5" xfId="0" applyNumberFormat="1" applyFont="1" applyFill="1" applyBorder="1" applyAlignment="1" applyProtection="1">
      <alignment vertical="center"/>
      <protection hidden="1"/>
    </xf>
    <xf numFmtId="165" fontId="9" fillId="3" borderId="8" xfId="0" applyNumberFormat="1" applyFont="1" applyFill="1" applyBorder="1" applyAlignment="1" applyProtection="1">
      <alignment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35" fillId="0" borderId="8" xfId="0" applyFont="1" applyBorder="1" applyAlignment="1" applyProtection="1">
      <alignment horizontal="right" vertical="center"/>
      <protection hidden="1"/>
    </xf>
    <xf numFmtId="0" fontId="35" fillId="0" borderId="8" xfId="0" applyFont="1" applyBorder="1" applyAlignment="1" applyProtection="1">
      <alignment vertical="center"/>
      <protection hidden="1"/>
    </xf>
    <xf numFmtId="0" fontId="6" fillId="0" borderId="8" xfId="0" applyFont="1" applyBorder="1" applyAlignment="1" applyProtection="1">
      <alignment horizontal="center" vertical="center"/>
      <protection hidden="1"/>
    </xf>
    <xf numFmtId="165" fontId="6" fillId="0" borderId="8" xfId="0" applyNumberFormat="1" applyFont="1" applyBorder="1" applyAlignment="1" applyProtection="1">
      <alignment vertical="center"/>
      <protection hidden="1"/>
    </xf>
    <xf numFmtId="165" fontId="9" fillId="0" borderId="8" xfId="0" applyNumberFormat="1" applyFont="1" applyBorder="1" applyAlignment="1" applyProtection="1">
      <alignment vertical="center"/>
      <protection hidden="1"/>
    </xf>
    <xf numFmtId="0" fontId="6" fillId="0" borderId="0" xfId="0" applyFont="1" applyProtection="1">
      <protection hidden="1"/>
    </xf>
    <xf numFmtId="0" fontId="9" fillId="4" borderId="5" xfId="0" applyFont="1" applyFill="1" applyBorder="1" applyAlignment="1" applyProtection="1">
      <alignment horizontal="right" vertical="center"/>
      <protection hidden="1"/>
    </xf>
    <xf numFmtId="0" fontId="9" fillId="4" borderId="5" xfId="0" applyFont="1" applyFill="1" applyBorder="1" applyAlignment="1" applyProtection="1">
      <alignment vertical="center"/>
      <protection hidden="1"/>
    </xf>
    <xf numFmtId="0" fontId="6" fillId="4" borderId="5" xfId="0" applyFont="1" applyFill="1" applyBorder="1" applyAlignment="1" applyProtection="1">
      <alignment horizontal="center" vertical="center"/>
      <protection hidden="1"/>
    </xf>
    <xf numFmtId="165" fontId="6" fillId="4" borderId="5" xfId="0" applyNumberFormat="1" applyFont="1" applyFill="1" applyBorder="1" applyAlignment="1" applyProtection="1">
      <alignment vertical="center"/>
      <protection hidden="1"/>
    </xf>
    <xf numFmtId="165" fontId="9" fillId="4" borderId="5" xfId="0" applyNumberFormat="1" applyFont="1" applyFill="1" applyBorder="1" applyAlignment="1" applyProtection="1">
      <alignment vertical="center"/>
      <protection hidden="1"/>
    </xf>
    <xf numFmtId="165" fontId="9" fillId="4" borderId="8" xfId="0" applyNumberFormat="1" applyFont="1" applyFill="1" applyBorder="1" applyAlignment="1" applyProtection="1">
      <alignment vertical="center"/>
      <protection hidden="1"/>
    </xf>
    <xf numFmtId="0" fontId="6" fillId="0" borderId="0" xfId="0" applyFont="1" applyAlignment="1" applyProtection="1">
      <alignment horizontal="left" vertical="top" wrapText="1"/>
      <protection hidden="1"/>
    </xf>
    <xf numFmtId="0" fontId="9" fillId="5" borderId="6" xfId="0" applyFont="1" applyFill="1" applyBorder="1" applyAlignment="1" applyProtection="1">
      <alignment horizontal="right" vertical="center"/>
      <protection hidden="1"/>
    </xf>
    <xf numFmtId="0" fontId="9" fillId="5" borderId="6" xfId="0" applyFont="1" applyFill="1" applyBorder="1" applyAlignment="1" applyProtection="1">
      <alignment vertical="center"/>
      <protection hidden="1"/>
    </xf>
    <xf numFmtId="0" fontId="6" fillId="5" borderId="6" xfId="0" applyFont="1" applyFill="1" applyBorder="1" applyAlignment="1" applyProtection="1">
      <alignment horizontal="center" vertical="center"/>
      <protection hidden="1"/>
    </xf>
    <xf numFmtId="165" fontId="6" fillId="5" borderId="6" xfId="0" applyNumberFormat="1" applyFont="1" applyFill="1" applyBorder="1" applyAlignment="1" applyProtection="1">
      <alignment vertical="center"/>
      <protection hidden="1"/>
    </xf>
    <xf numFmtId="165" fontId="9" fillId="5" borderId="6" xfId="0" applyNumberFormat="1" applyFont="1" applyFill="1" applyBorder="1" applyAlignment="1" applyProtection="1">
      <alignment vertical="center"/>
      <protection hidden="1"/>
    </xf>
    <xf numFmtId="165" fontId="6" fillId="0" borderId="0" xfId="0" applyNumberFormat="1" applyFont="1" applyAlignment="1" applyProtection="1">
      <alignment wrapText="1"/>
      <protection hidden="1"/>
    </xf>
    <xf numFmtId="0" fontId="6" fillId="0" borderId="0" xfId="0" applyFont="1" applyAlignment="1" applyProtection="1">
      <alignment horizontal="right" vertical="top"/>
      <protection hidden="1"/>
    </xf>
    <xf numFmtId="0" fontId="6" fillId="0" borderId="0" xfId="0" applyFont="1" applyAlignment="1" applyProtection="1">
      <alignment vertical="top" wrapText="1"/>
      <protection hidden="1"/>
    </xf>
    <xf numFmtId="0" fontId="6" fillId="0" borderId="0" xfId="0" applyFont="1" applyAlignment="1" applyProtection="1">
      <alignment horizontal="center" wrapText="1"/>
      <protection hidden="1"/>
    </xf>
    <xf numFmtId="166" fontId="6" fillId="0" borderId="0" xfId="0" applyNumberFormat="1" applyFont="1" applyProtection="1">
      <protection hidden="1"/>
    </xf>
    <xf numFmtId="0" fontId="63" fillId="0" borderId="0" xfId="0" applyFont="1" applyAlignment="1" applyProtection="1">
      <alignment horizontal="right" vertical="top"/>
      <protection hidden="1"/>
    </xf>
    <xf numFmtId="0" fontId="9" fillId="0" borderId="0" xfId="0" applyFont="1" applyAlignment="1" applyProtection="1">
      <alignment vertical="top" wrapText="1"/>
      <protection hidden="1"/>
    </xf>
    <xf numFmtId="49" fontId="6" fillId="0" borderId="0" xfId="0" applyNumberFormat="1" applyFont="1" applyAlignment="1" applyProtection="1">
      <alignment horizontal="right" vertical="top"/>
      <protection hidden="1"/>
    </xf>
    <xf numFmtId="49" fontId="6" fillId="0" borderId="0" xfId="0" quotePrefix="1" applyNumberFormat="1" applyFont="1" applyAlignment="1" applyProtection="1">
      <alignment horizontal="right" vertical="top"/>
      <protection hidden="1"/>
    </xf>
    <xf numFmtId="4" fontId="6" fillId="0" borderId="0" xfId="0" applyNumberFormat="1" applyFont="1" applyProtection="1">
      <protection hidden="1"/>
    </xf>
    <xf numFmtId="4" fontId="6" fillId="0" borderId="0" xfId="0" applyNumberFormat="1" applyFont="1" applyAlignment="1" applyProtection="1">
      <alignment horizontal="right"/>
      <protection hidden="1"/>
    </xf>
    <xf numFmtId="166" fontId="6" fillId="0" borderId="0" xfId="0" applyNumberFormat="1" applyFont="1" applyAlignment="1" applyProtection="1">
      <alignment horizontal="right"/>
      <protection hidden="1"/>
    </xf>
    <xf numFmtId="0" fontId="6" fillId="0" borderId="0" xfId="0" applyNumberFormat="1" applyFont="1" applyAlignment="1" applyProtection="1">
      <alignment horizontal="right"/>
      <protection hidden="1"/>
    </xf>
    <xf numFmtId="49" fontId="9" fillId="0" borderId="0" xfId="0" applyNumberFormat="1" applyFont="1" applyAlignment="1" applyProtection="1">
      <alignment horizontal="right" vertical="top"/>
      <protection hidden="1"/>
    </xf>
    <xf numFmtId="49" fontId="0" fillId="0" borderId="0" xfId="0" applyNumberFormat="1" applyAlignment="1" applyProtection="1">
      <alignment horizontal="right" vertical="top"/>
      <protection hidden="1"/>
    </xf>
    <xf numFmtId="2" fontId="6" fillId="0" borderId="0" xfId="0" applyNumberFormat="1" applyFont="1" applyProtection="1">
      <protection hidden="1"/>
    </xf>
    <xf numFmtId="49" fontId="14" fillId="0" borderId="0" xfId="0" applyNumberFormat="1" applyFont="1" applyAlignment="1" applyProtection="1">
      <alignment horizontal="right" vertical="top"/>
      <protection hidden="1"/>
    </xf>
    <xf numFmtId="0" fontId="14" fillId="0" borderId="0" xfId="0" applyFont="1" applyAlignment="1" applyProtection="1">
      <alignment vertical="top" wrapText="1"/>
      <protection hidden="1"/>
    </xf>
    <xf numFmtId="0" fontId="14" fillId="0" borderId="0" xfId="0" applyFont="1" applyAlignment="1" applyProtection="1">
      <alignment horizontal="center" wrapText="1"/>
      <protection hidden="1"/>
    </xf>
    <xf numFmtId="1" fontId="14" fillId="0" borderId="0" xfId="0" applyNumberFormat="1" applyFont="1" applyAlignment="1" applyProtection="1">
      <alignment horizontal="right"/>
      <protection hidden="1"/>
    </xf>
    <xf numFmtId="4" fontId="14" fillId="0" borderId="0" xfId="0" applyNumberFormat="1" applyFont="1" applyProtection="1">
      <protection hidden="1"/>
    </xf>
    <xf numFmtId="4" fontId="14" fillId="0" borderId="0" xfId="0" applyNumberFormat="1" applyFont="1" applyAlignment="1" applyProtection="1">
      <alignment horizontal="right"/>
      <protection hidden="1"/>
    </xf>
    <xf numFmtId="49" fontId="45" fillId="0" borderId="0" xfId="0" applyNumberFormat="1" applyFont="1" applyAlignment="1" applyProtection="1">
      <alignment horizontal="right" vertical="top"/>
      <protection hidden="1"/>
    </xf>
    <xf numFmtId="0" fontId="45" fillId="0" borderId="0" xfId="0" applyFont="1" applyAlignment="1" applyProtection="1">
      <alignment vertical="top" wrapText="1"/>
      <protection hidden="1"/>
    </xf>
    <xf numFmtId="2" fontId="14" fillId="0" borderId="0" xfId="0" applyNumberFormat="1" applyFont="1" applyAlignment="1" applyProtection="1">
      <alignment horizontal="right"/>
      <protection hidden="1"/>
    </xf>
    <xf numFmtId="2" fontId="14" fillId="0" borderId="0" xfId="0" applyNumberFormat="1" applyFont="1" applyProtection="1">
      <protection hidden="1"/>
    </xf>
    <xf numFmtId="0" fontId="14" fillId="0" borderId="8" xfId="1" applyFont="1" applyAlignment="1" applyProtection="1">
      <alignment vertical="top" wrapText="1"/>
      <protection hidden="1"/>
    </xf>
    <xf numFmtId="49" fontId="14" fillId="0" borderId="0" xfId="0" applyNumberFormat="1" applyFont="1" applyAlignment="1" applyProtection="1">
      <alignment vertical="top" wrapText="1"/>
      <protection hidden="1"/>
    </xf>
    <xf numFmtId="0" fontId="9" fillId="0" borderId="0" xfId="0" applyFont="1" applyAlignment="1" applyProtection="1">
      <alignment vertical="top"/>
      <protection hidden="1"/>
    </xf>
    <xf numFmtId="0" fontId="6" fillId="0" borderId="2" xfId="0" applyFont="1" applyBorder="1" applyAlignment="1" applyProtection="1">
      <alignment horizontal="right" vertical="top"/>
      <protection hidden="1"/>
    </xf>
    <xf numFmtId="0" fontId="6" fillId="0" borderId="2" xfId="0" applyFont="1" applyBorder="1" applyAlignment="1" applyProtection="1">
      <alignment wrapText="1"/>
      <protection hidden="1"/>
    </xf>
    <xf numFmtId="0" fontId="6" fillId="0" borderId="2" xfId="0" applyFont="1" applyBorder="1" applyAlignment="1" applyProtection="1">
      <alignment horizontal="center"/>
      <protection hidden="1"/>
    </xf>
    <xf numFmtId="0" fontId="6" fillId="0" borderId="8" xfId="0" applyFont="1" applyBorder="1" applyAlignment="1" applyProtection="1">
      <alignment horizont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vertical="center"/>
      <protection hidden="1"/>
    </xf>
    <xf numFmtId="166" fontId="6" fillId="0" borderId="0" xfId="0" applyNumberFormat="1" applyFont="1" applyAlignment="1" applyProtection="1">
      <alignment vertical="center"/>
      <protection hidden="1"/>
    </xf>
    <xf numFmtId="173" fontId="9" fillId="0" borderId="0" xfId="0" applyNumberFormat="1" applyFont="1" applyAlignment="1" applyProtection="1">
      <alignment vertical="center"/>
      <protection hidden="1"/>
    </xf>
    <xf numFmtId="167" fontId="9" fillId="0" borderId="0" xfId="0" applyNumberFormat="1" applyFont="1" applyAlignment="1" applyProtection="1">
      <alignment vertical="center"/>
      <protection hidden="1"/>
    </xf>
    <xf numFmtId="0" fontId="36" fillId="0" borderId="0" xfId="0" applyFont="1" applyAlignment="1" applyProtection="1">
      <alignment horizontal="left" vertical="top" wrapText="1"/>
      <protection hidden="1"/>
    </xf>
    <xf numFmtId="165" fontId="9" fillId="5" borderId="8" xfId="0" applyNumberFormat="1" applyFont="1" applyFill="1" applyBorder="1" applyAlignment="1" applyProtection="1">
      <alignment vertical="center"/>
      <protection hidden="1"/>
    </xf>
    <xf numFmtId="0" fontId="28" fillId="0" borderId="0" xfId="0" applyFont="1" applyProtection="1">
      <protection hidden="1"/>
    </xf>
    <xf numFmtId="168" fontId="6" fillId="0" borderId="0" xfId="0" applyNumberFormat="1" applyFont="1" applyProtection="1">
      <protection hidden="1"/>
    </xf>
    <xf numFmtId="49" fontId="45" fillId="0" borderId="8" xfId="6045" applyNumberFormat="1" applyFont="1" applyAlignment="1" applyProtection="1">
      <alignment horizontal="right" vertical="top"/>
      <protection hidden="1"/>
    </xf>
    <xf numFmtId="0" fontId="45" fillId="0" borderId="8" xfId="6045" applyFont="1" applyAlignment="1" applyProtection="1">
      <alignment vertical="top" wrapText="1"/>
      <protection hidden="1"/>
    </xf>
    <xf numFmtId="0" fontId="14" fillId="0" borderId="8" xfId="6045" applyFont="1" applyAlignment="1" applyProtection="1">
      <alignment horizontal="center" wrapText="1"/>
      <protection hidden="1"/>
    </xf>
    <xf numFmtId="166" fontId="14" fillId="0" borderId="8" xfId="6045" applyNumberFormat="1" applyFont="1" applyProtection="1">
      <protection hidden="1"/>
    </xf>
    <xf numFmtId="166" fontId="14" fillId="0" borderId="8" xfId="6046" applyNumberFormat="1" applyFont="1" applyAlignment="1" applyProtection="1">
      <alignment horizontal="right"/>
      <protection hidden="1"/>
    </xf>
    <xf numFmtId="49" fontId="14" fillId="0" borderId="8" xfId="6045" applyNumberFormat="1" applyFont="1" applyAlignment="1" applyProtection="1">
      <alignment horizontal="right" vertical="top"/>
      <protection hidden="1"/>
    </xf>
    <xf numFmtId="0" fontId="14" fillId="0" borderId="8" xfId="6045" applyFont="1" applyAlignment="1" applyProtection="1">
      <alignment vertical="top" wrapText="1"/>
      <protection hidden="1"/>
    </xf>
    <xf numFmtId="0" fontId="14" fillId="0" borderId="8" xfId="6045" applyNumberFormat="1" applyFont="1" applyAlignment="1" applyProtection="1">
      <alignment horizontal="right"/>
      <protection hidden="1"/>
    </xf>
    <xf numFmtId="166" fontId="14" fillId="0" borderId="0" xfId="0" applyNumberFormat="1" applyFont="1" applyProtection="1">
      <protection hidden="1"/>
    </xf>
    <xf numFmtId="166" fontId="14" fillId="0" borderId="0" xfId="0" applyNumberFormat="1" applyFont="1" applyAlignment="1" applyProtection="1">
      <alignment horizontal="right"/>
      <protection hidden="1"/>
    </xf>
    <xf numFmtId="0" fontId="62" fillId="0" borderId="0" xfId="0" applyFont="1" applyAlignment="1" applyProtection="1">
      <alignment vertical="top" wrapText="1"/>
      <protection hidden="1"/>
    </xf>
    <xf numFmtId="0" fontId="55" fillId="0" borderId="0" xfId="0" applyFont="1" applyAlignment="1" applyProtection="1">
      <alignment vertical="top" wrapText="1"/>
      <protection hidden="1"/>
    </xf>
    <xf numFmtId="0" fontId="55" fillId="0" borderId="0" xfId="0" applyFont="1" applyAlignment="1" applyProtection="1">
      <alignment horizontal="center" wrapText="1"/>
      <protection hidden="1"/>
    </xf>
    <xf numFmtId="168" fontId="14" fillId="0" borderId="0" xfId="0" applyNumberFormat="1" applyFont="1" applyProtection="1">
      <protection hidden="1"/>
    </xf>
    <xf numFmtId="166" fontId="6" fillId="0" borderId="0" xfId="0" applyNumberFormat="1" applyFont="1" applyAlignment="1" applyProtection="1">
      <alignment horizontal="left"/>
      <protection hidden="1"/>
    </xf>
    <xf numFmtId="0" fontId="14" fillId="0" borderId="8" xfId="671" applyFont="1" applyAlignment="1" applyProtection="1">
      <alignment horizontal="left" vertical="top" wrapText="1"/>
      <protection hidden="1"/>
    </xf>
    <xf numFmtId="179" fontId="14" fillId="0" borderId="0" xfId="0" applyNumberFormat="1" applyFont="1" applyProtection="1">
      <protection hidden="1"/>
    </xf>
    <xf numFmtId="49" fontId="14" fillId="0" borderId="8" xfId="671" applyNumberFormat="1" applyFont="1" applyAlignment="1" applyProtection="1">
      <alignment horizontal="left" vertical="top" wrapText="1"/>
      <protection hidden="1"/>
    </xf>
    <xf numFmtId="0" fontId="14" fillId="0" borderId="0" xfId="0" applyNumberFormat="1" applyFont="1" applyAlignment="1" applyProtection="1">
      <alignment horizontal="right"/>
      <protection hidden="1"/>
    </xf>
    <xf numFmtId="0" fontId="14" fillId="0" borderId="2" xfId="0" applyFont="1" applyBorder="1" applyAlignment="1" applyProtection="1">
      <alignment horizontal="right" vertical="top"/>
      <protection hidden="1"/>
    </xf>
    <xf numFmtId="0" fontId="14" fillId="0" borderId="2" xfId="0" applyFont="1" applyBorder="1" applyAlignment="1" applyProtection="1">
      <alignment wrapText="1"/>
      <protection hidden="1"/>
    </xf>
    <xf numFmtId="0" fontId="14" fillId="0" borderId="2" xfId="0" applyFont="1" applyBorder="1" applyAlignment="1" applyProtection="1">
      <alignment horizontal="center"/>
      <protection hidden="1"/>
    </xf>
    <xf numFmtId="165" fontId="14" fillId="0" borderId="12" xfId="0" applyNumberFormat="1" applyFont="1" applyBorder="1" applyProtection="1">
      <protection hidden="1"/>
    </xf>
    <xf numFmtId="165" fontId="6" fillId="0" borderId="8" xfId="0" applyNumberFormat="1" applyFont="1" applyBorder="1" applyProtection="1">
      <protection hidden="1"/>
    </xf>
    <xf numFmtId="166" fontId="9" fillId="0" borderId="0" xfId="0" applyNumberFormat="1" applyFont="1" applyAlignment="1" applyProtection="1">
      <alignment vertical="center"/>
      <protection hidden="1"/>
    </xf>
    <xf numFmtId="0" fontId="28" fillId="0" borderId="0" xfId="0" applyFont="1" applyAlignment="1" applyProtection="1">
      <alignment vertical="center"/>
      <protection hidden="1"/>
    </xf>
    <xf numFmtId="8" fontId="9" fillId="0" borderId="0" xfId="0" applyNumberFormat="1" applyFont="1" applyAlignment="1" applyProtection="1">
      <alignment vertical="center"/>
      <protection hidden="1"/>
    </xf>
    <xf numFmtId="49" fontId="65" fillId="0" borderId="0" xfId="0" applyNumberFormat="1" applyFont="1" applyAlignment="1" applyProtection="1">
      <alignment horizontal="right" vertical="top"/>
      <protection hidden="1"/>
    </xf>
    <xf numFmtId="49" fontId="65" fillId="0" borderId="0" xfId="0" applyNumberFormat="1" applyFont="1" applyAlignment="1" applyProtection="1">
      <alignment vertical="top" wrapText="1"/>
      <protection hidden="1"/>
    </xf>
    <xf numFmtId="2" fontId="66" fillId="0" borderId="0" xfId="0" applyNumberFormat="1" applyFont="1" applyAlignment="1" applyProtection="1">
      <alignment horizontal="left"/>
      <protection hidden="1"/>
    </xf>
    <xf numFmtId="4" fontId="66" fillId="0" borderId="0" xfId="0" applyNumberFormat="1" applyFont="1" applyProtection="1">
      <protection hidden="1"/>
    </xf>
    <xf numFmtId="4" fontId="68" fillId="0" borderId="0" xfId="0" applyNumberFormat="1" applyFont="1" applyProtection="1">
      <protection hidden="1"/>
    </xf>
    <xf numFmtId="4" fontId="83" fillId="0" borderId="0" xfId="0" applyNumberFormat="1" applyFont="1" applyProtection="1">
      <protection hidden="1"/>
    </xf>
    <xf numFmtId="2" fontId="66" fillId="0" borderId="0" xfId="0" applyNumberFormat="1" applyFont="1" applyAlignment="1" applyProtection="1">
      <alignment horizontal="left" vertical="center"/>
      <protection hidden="1"/>
    </xf>
    <xf numFmtId="49" fontId="66" fillId="0" borderId="0" xfId="0" applyNumberFormat="1" applyFont="1" applyAlignment="1" applyProtection="1">
      <alignment vertical="top"/>
      <protection hidden="1"/>
    </xf>
    <xf numFmtId="49" fontId="66" fillId="0" borderId="0" xfId="0" applyNumberFormat="1" applyFont="1" applyAlignment="1" applyProtection="1">
      <alignment vertical="top" wrapText="1"/>
      <protection hidden="1"/>
    </xf>
    <xf numFmtId="2" fontId="66" fillId="0" borderId="0" xfId="0" applyNumberFormat="1" applyFont="1" applyAlignment="1" applyProtection="1">
      <alignment horizontal="center" wrapText="1"/>
      <protection hidden="1"/>
    </xf>
    <xf numFmtId="2" fontId="66" fillId="0" borderId="0" xfId="0" applyNumberFormat="1" applyFont="1" applyProtection="1">
      <protection hidden="1"/>
    </xf>
    <xf numFmtId="49" fontId="66" fillId="0" borderId="0" xfId="0" applyNumberFormat="1" applyFont="1" applyAlignment="1" applyProtection="1">
      <alignment horizontal="left" vertical="top"/>
      <protection hidden="1"/>
    </xf>
    <xf numFmtId="2" fontId="66" fillId="0" borderId="0" xfId="0" applyNumberFormat="1" applyFont="1" applyAlignment="1" applyProtection="1">
      <alignment horizontal="left" wrapText="1"/>
      <protection hidden="1"/>
    </xf>
    <xf numFmtId="4" fontId="94" fillId="0" borderId="0" xfId="0" applyNumberFormat="1" applyFont="1" applyProtection="1">
      <protection hidden="1"/>
    </xf>
    <xf numFmtId="49" fontId="65" fillId="0" borderId="0" xfId="0" applyNumberFormat="1" applyFont="1" applyAlignment="1" applyProtection="1">
      <alignment vertical="top"/>
      <protection hidden="1"/>
    </xf>
    <xf numFmtId="49" fontId="70" fillId="0" borderId="0" xfId="0" applyNumberFormat="1" applyFont="1" applyAlignment="1" applyProtection="1">
      <alignment horizontal="left" vertical="top" wrapText="1"/>
      <protection hidden="1"/>
    </xf>
    <xf numFmtId="0" fontId="66" fillId="0" borderId="0" xfId="0" applyNumberFormat="1" applyFont="1" applyAlignment="1" applyProtection="1">
      <alignment horizontal="right"/>
      <protection hidden="1"/>
    </xf>
    <xf numFmtId="2" fontId="66" fillId="0" borderId="0" xfId="0" applyNumberFormat="1" applyFont="1" applyAlignment="1" applyProtection="1">
      <alignment wrapText="1"/>
      <protection hidden="1"/>
    </xf>
    <xf numFmtId="49" fontId="45" fillId="0" borderId="0" xfId="0" applyNumberFormat="1" applyFont="1" applyAlignment="1" applyProtection="1">
      <alignment vertical="top" wrapText="1"/>
      <protection hidden="1"/>
    </xf>
    <xf numFmtId="2" fontId="14" fillId="0" borderId="0" xfId="0" applyNumberFormat="1" applyFont="1" applyAlignment="1" applyProtection="1">
      <alignment horizontal="left" wrapText="1"/>
      <protection hidden="1"/>
    </xf>
    <xf numFmtId="4" fontId="50" fillId="0" borderId="0" xfId="0" applyNumberFormat="1" applyFont="1" applyProtection="1">
      <protection hidden="1"/>
    </xf>
    <xf numFmtId="2" fontId="14" fillId="0" borderId="0" xfId="0" applyNumberFormat="1" applyFont="1" applyAlignment="1" applyProtection="1">
      <alignment horizontal="left" vertical="center"/>
      <protection hidden="1"/>
    </xf>
    <xf numFmtId="49" fontId="45" fillId="0" borderId="0" xfId="0" applyNumberFormat="1" applyFont="1" applyAlignment="1" applyProtection="1">
      <alignment vertical="top"/>
      <protection hidden="1"/>
    </xf>
    <xf numFmtId="49" fontId="14" fillId="0" borderId="0" xfId="0" applyNumberFormat="1" applyFont="1" applyAlignment="1" applyProtection="1">
      <alignment horizontal="left" vertical="top"/>
      <protection hidden="1"/>
    </xf>
    <xf numFmtId="2" fontId="14" fillId="0" borderId="0" xfId="0" applyNumberFormat="1" applyFont="1" applyAlignment="1" applyProtection="1">
      <alignment horizontal="center"/>
      <protection hidden="1"/>
    </xf>
    <xf numFmtId="2" fontId="14" fillId="0" borderId="0" xfId="0" applyNumberFormat="1" applyFont="1" applyAlignment="1" applyProtection="1">
      <alignment horizontal="left"/>
      <protection hidden="1"/>
    </xf>
    <xf numFmtId="2" fontId="66" fillId="0" borderId="0" xfId="0" applyNumberFormat="1" applyFont="1" applyAlignment="1" applyProtection="1">
      <alignment horizontal="center"/>
      <protection hidden="1"/>
    </xf>
    <xf numFmtId="49" fontId="45" fillId="0" borderId="0" xfId="0" applyNumberFormat="1" applyFont="1" applyAlignment="1" applyProtection="1">
      <alignment horizontal="left" vertical="top"/>
      <protection hidden="1"/>
    </xf>
    <xf numFmtId="4" fontId="66" fillId="0" borderId="0" xfId="0" applyNumberFormat="1" applyFont="1" applyAlignment="1" applyProtection="1">
      <alignment horizontal="left"/>
      <protection hidden="1"/>
    </xf>
    <xf numFmtId="4" fontId="151" fillId="0" borderId="0" xfId="0" applyNumberFormat="1" applyFont="1" applyProtection="1">
      <protection hidden="1"/>
    </xf>
    <xf numFmtId="2" fontId="6" fillId="0" borderId="0" xfId="0" applyNumberFormat="1" applyFont="1" applyAlignment="1" applyProtection="1">
      <alignment horizontal="right"/>
      <protection hidden="1"/>
    </xf>
    <xf numFmtId="49" fontId="14" fillId="0" borderId="0" xfId="0" applyNumberFormat="1" applyFont="1" applyAlignment="1" applyProtection="1">
      <alignment vertical="top"/>
      <protection hidden="1"/>
    </xf>
    <xf numFmtId="2" fontId="14" fillId="0" borderId="0" xfId="0" applyNumberFormat="1" applyFont="1" applyAlignment="1" applyProtection="1">
      <alignment horizontal="center" wrapText="1"/>
      <protection hidden="1"/>
    </xf>
    <xf numFmtId="4" fontId="14" fillId="0" borderId="12" xfId="0" applyNumberFormat="1" applyFont="1" applyBorder="1" applyProtection="1">
      <protection hidden="1"/>
    </xf>
    <xf numFmtId="4" fontId="14" fillId="0" borderId="8" xfId="0" applyNumberFormat="1" applyFont="1" applyBorder="1" applyProtection="1">
      <protection hidden="1"/>
    </xf>
    <xf numFmtId="49" fontId="14" fillId="0" borderId="0" xfId="0" quotePrefix="1" applyNumberFormat="1" applyFont="1" applyAlignment="1" applyProtection="1">
      <alignment horizontal="right" vertical="top"/>
      <protection hidden="1"/>
    </xf>
    <xf numFmtId="2" fontId="141" fillId="0" borderId="0" xfId="0" applyNumberFormat="1" applyFont="1" applyAlignment="1" applyProtection="1">
      <alignment horizontal="left" vertical="center"/>
      <protection hidden="1"/>
    </xf>
    <xf numFmtId="2" fontId="83" fillId="0" borderId="0" xfId="0" applyNumberFormat="1" applyFont="1" applyAlignment="1" applyProtection="1">
      <alignment horizontal="left" vertical="center"/>
      <protection hidden="1"/>
    </xf>
    <xf numFmtId="2" fontId="14" fillId="0" borderId="0" xfId="0" applyNumberFormat="1" applyFont="1" applyFill="1" applyProtection="1">
      <protection hidden="1"/>
    </xf>
    <xf numFmtId="0" fontId="14" fillId="0" borderId="0" xfId="0" applyFont="1" applyAlignment="1" applyProtection="1">
      <alignment vertical="top"/>
      <protection hidden="1"/>
    </xf>
    <xf numFmtId="2" fontId="234" fillId="0" borderId="0" xfId="0" applyNumberFormat="1" applyFont="1" applyAlignment="1" applyProtection="1">
      <alignment horizontal="left" vertical="center"/>
      <protection hidden="1"/>
    </xf>
    <xf numFmtId="2" fontId="37" fillId="0" borderId="0" xfId="0" applyNumberFormat="1" applyFont="1" applyAlignment="1" applyProtection="1">
      <alignment horizontal="left" vertical="center"/>
      <protection hidden="1"/>
    </xf>
    <xf numFmtId="2" fontId="145" fillId="0" borderId="0" xfId="0" applyNumberFormat="1" applyFont="1" applyAlignment="1" applyProtection="1">
      <alignment horizontal="left" vertical="center"/>
      <protection hidden="1"/>
    </xf>
    <xf numFmtId="0" fontId="14" fillId="0" borderId="0" xfId="0" applyFont="1" applyAlignment="1" applyProtection="1">
      <alignment horizontal="left"/>
      <protection hidden="1"/>
    </xf>
    <xf numFmtId="0" fontId="14" fillId="0" borderId="8" xfId="1" applyFont="1" applyAlignment="1" applyProtection="1">
      <alignment horizontal="left"/>
      <protection hidden="1"/>
    </xf>
    <xf numFmtId="4" fontId="14" fillId="0" borderId="8" xfId="1" applyNumberFormat="1" applyFont="1" applyProtection="1">
      <protection hidden="1"/>
    </xf>
    <xf numFmtId="2" fontId="138" fillId="0" borderId="0" xfId="0" applyNumberFormat="1" applyFont="1" applyAlignment="1" applyProtection="1">
      <alignment horizontal="left" vertical="center"/>
      <protection hidden="1"/>
    </xf>
    <xf numFmtId="49" fontId="14" fillId="0" borderId="8" xfId="1" applyNumberFormat="1" applyFont="1" applyAlignment="1" applyProtection="1">
      <alignment vertical="top" wrapText="1"/>
      <protection hidden="1"/>
    </xf>
    <xf numFmtId="49" fontId="9" fillId="0" borderId="0" xfId="0" quotePrefix="1" applyNumberFormat="1" applyFont="1" applyAlignment="1" applyProtection="1">
      <alignment horizontal="right" vertical="top"/>
      <protection hidden="1"/>
    </xf>
    <xf numFmtId="4" fontId="14" fillId="0" borderId="0" xfId="0" applyNumberFormat="1" applyFont="1" applyFill="1" applyProtection="1">
      <protection hidden="1"/>
    </xf>
    <xf numFmtId="0" fontId="14" fillId="0" borderId="0" xfId="0" applyFont="1" applyAlignment="1" applyProtection="1">
      <alignment horizontal="left" wrapText="1"/>
      <protection hidden="1"/>
    </xf>
    <xf numFmtId="49" fontId="14" fillId="0" borderId="8" xfId="0" applyNumberFormat="1" applyFont="1" applyBorder="1" applyAlignment="1" applyProtection="1">
      <alignment vertical="top" wrapText="1"/>
      <protection hidden="1"/>
    </xf>
    <xf numFmtId="0" fontId="14" fillId="0" borderId="8" xfId="0" applyFont="1" applyBorder="1" applyAlignment="1" applyProtection="1">
      <alignment horizontal="center" wrapText="1"/>
      <protection hidden="1"/>
    </xf>
    <xf numFmtId="2" fontId="14" fillId="0" borderId="8" xfId="0" applyNumberFormat="1" applyFont="1" applyFill="1" applyBorder="1" applyProtection="1">
      <protection hidden="1"/>
    </xf>
    <xf numFmtId="2" fontId="50" fillId="0" borderId="0" xfId="0" applyNumberFormat="1" applyFont="1" applyAlignment="1" applyProtection="1">
      <alignment horizontal="left" vertical="center"/>
      <protection hidden="1"/>
    </xf>
    <xf numFmtId="2" fontId="139" fillId="0" borderId="0" xfId="0" applyNumberFormat="1" applyFont="1" applyAlignment="1" applyProtection="1">
      <alignment horizontal="left" vertical="center"/>
      <protection hidden="1"/>
    </xf>
    <xf numFmtId="2" fontId="140" fillId="0" borderId="0" xfId="0" applyNumberFormat="1" applyFont="1" applyAlignment="1" applyProtection="1">
      <alignment horizontal="left" vertical="center"/>
      <protection hidden="1"/>
    </xf>
    <xf numFmtId="49" fontId="63" fillId="0" borderId="0" xfId="0" applyNumberFormat="1" applyFont="1" applyAlignment="1" applyProtection="1">
      <alignment horizontal="right" vertical="top"/>
      <protection hidden="1"/>
    </xf>
    <xf numFmtId="0" fontId="6" fillId="0" borderId="0" xfId="0" quotePrefix="1" applyFont="1" applyAlignment="1" applyProtection="1">
      <alignment vertical="top" wrapText="1"/>
      <protection hidden="1"/>
    </xf>
    <xf numFmtId="4" fontId="45" fillId="0" borderId="0" xfId="0" applyNumberFormat="1" applyFont="1" applyProtection="1">
      <protection hidden="1"/>
    </xf>
    <xf numFmtId="2" fontId="50" fillId="0" borderId="8" xfId="0" applyNumberFormat="1" applyFont="1" applyBorder="1" applyAlignment="1" applyProtection="1">
      <alignment horizontal="left" vertical="center"/>
      <protection hidden="1"/>
    </xf>
    <xf numFmtId="2" fontId="139" fillId="0" borderId="8" xfId="0" applyNumberFormat="1" applyFont="1" applyBorder="1" applyAlignment="1" applyProtection="1">
      <alignment horizontal="left" vertical="center"/>
      <protection hidden="1"/>
    </xf>
    <xf numFmtId="0" fontId="6" fillId="0" borderId="8" xfId="0" applyFont="1" applyBorder="1" applyProtection="1">
      <protection hidden="1"/>
    </xf>
    <xf numFmtId="2" fontId="141" fillId="0" borderId="8" xfId="0" applyNumberFormat="1" applyFont="1" applyBorder="1" applyAlignment="1" applyProtection="1">
      <alignment horizontal="left" vertical="center"/>
      <protection hidden="1"/>
    </xf>
    <xf numFmtId="0" fontId="119" fillId="0" borderId="8" xfId="0" applyFont="1" applyBorder="1" applyProtection="1">
      <protection hidden="1"/>
    </xf>
    <xf numFmtId="49" fontId="65" fillId="0" borderId="0" xfId="0" quotePrefix="1" applyNumberFormat="1" applyFont="1" applyAlignment="1" applyProtection="1">
      <alignment horizontal="right" vertical="top"/>
      <protection hidden="1"/>
    </xf>
    <xf numFmtId="0" fontId="142" fillId="0" borderId="8" xfId="0" applyFont="1" applyBorder="1" applyAlignment="1" applyProtection="1">
      <alignment horizontal="left"/>
      <protection hidden="1"/>
    </xf>
    <xf numFmtId="0" fontId="143" fillId="0" borderId="8" xfId="0" applyFont="1" applyBorder="1" applyAlignment="1" applyProtection="1">
      <alignment horizontal="center"/>
      <protection hidden="1"/>
    </xf>
    <xf numFmtId="4" fontId="143" fillId="0" borderId="8" xfId="0" applyNumberFormat="1" applyFont="1" applyBorder="1" applyAlignment="1" applyProtection="1">
      <alignment horizontal="center"/>
      <protection hidden="1"/>
    </xf>
    <xf numFmtId="4" fontId="143" fillId="0" borderId="8" xfId="0" applyNumberFormat="1" applyFont="1" applyBorder="1" applyAlignment="1" applyProtection="1">
      <alignment horizontal="center" vertical="top"/>
      <protection hidden="1"/>
    </xf>
    <xf numFmtId="3" fontId="143" fillId="0" borderId="8" xfId="0" applyNumberFormat="1" applyFont="1" applyBorder="1" applyAlignment="1" applyProtection="1">
      <alignment horizontal="center"/>
      <protection hidden="1"/>
    </xf>
    <xf numFmtId="2" fontId="14" fillId="0" borderId="0" xfId="0" applyNumberFormat="1" applyFont="1" applyAlignment="1" applyProtection="1">
      <alignment horizontal="right" vertical="top"/>
      <protection hidden="1"/>
    </xf>
    <xf numFmtId="0" fontId="143" fillId="0" borderId="8" xfId="0" applyFont="1" applyBorder="1" applyAlignment="1" applyProtection="1">
      <alignment horizontal="left"/>
      <protection hidden="1"/>
    </xf>
    <xf numFmtId="0" fontId="14" fillId="0" borderId="0" xfId="0" quotePrefix="1" applyFont="1" applyAlignment="1" applyProtection="1">
      <alignment vertical="top" wrapText="1"/>
      <protection hidden="1"/>
    </xf>
    <xf numFmtId="2" fontId="83" fillId="0" borderId="8" xfId="0" applyNumberFormat="1" applyFont="1" applyBorder="1" applyAlignment="1" applyProtection="1">
      <alignment horizontal="left" vertical="center"/>
      <protection hidden="1"/>
    </xf>
    <xf numFmtId="49" fontId="65" fillId="0" borderId="0" xfId="0" applyNumberFormat="1" applyFont="1" applyFill="1" applyAlignment="1" applyProtection="1">
      <alignment horizontal="right" vertical="top"/>
      <protection hidden="1"/>
    </xf>
    <xf numFmtId="0" fontId="45" fillId="0" borderId="0" xfId="0" applyFont="1" applyFill="1" applyAlignment="1" applyProtection="1">
      <alignment vertical="top" wrapText="1"/>
      <protection hidden="1"/>
    </xf>
    <xf numFmtId="2" fontId="14" fillId="0" borderId="0" xfId="0" applyNumberFormat="1" applyFont="1" applyFill="1" applyAlignment="1" applyProtection="1">
      <alignment horizontal="left"/>
      <protection hidden="1"/>
    </xf>
    <xf numFmtId="49" fontId="65" fillId="0" borderId="0" xfId="0" applyNumberFormat="1" applyFont="1" applyFill="1" applyAlignment="1" applyProtection="1">
      <alignment vertical="top"/>
      <protection hidden="1"/>
    </xf>
    <xf numFmtId="0" fontId="66" fillId="0" borderId="0" xfId="0" applyFont="1" applyFill="1" applyAlignment="1" applyProtection="1">
      <alignment vertical="top" wrapText="1"/>
      <protection hidden="1"/>
    </xf>
    <xf numFmtId="49" fontId="14" fillId="0" borderId="0" xfId="0" applyNumberFormat="1" applyFont="1" applyFill="1" applyAlignment="1" applyProtection="1">
      <alignment horizontal="right" vertical="top"/>
      <protection hidden="1"/>
    </xf>
    <xf numFmtId="2" fontId="14" fillId="0" borderId="0" xfId="0" applyNumberFormat="1" applyFont="1" applyFill="1" applyAlignment="1" applyProtection="1">
      <alignment horizontal="center"/>
      <protection hidden="1"/>
    </xf>
    <xf numFmtId="0" fontId="14" fillId="0" borderId="0" xfId="0" applyNumberFormat="1" applyFont="1" applyFill="1" applyAlignment="1" applyProtection="1">
      <alignment horizontal="right"/>
      <protection hidden="1"/>
    </xf>
    <xf numFmtId="0" fontId="67" fillId="0" borderId="0" xfId="0" applyFont="1" applyFill="1" applyAlignment="1" applyProtection="1">
      <alignment vertical="top" wrapText="1"/>
      <protection hidden="1"/>
    </xf>
    <xf numFmtId="0" fontId="6" fillId="0" borderId="0" xfId="0" applyNumberFormat="1" applyFont="1" applyFill="1" applyAlignment="1" applyProtection="1">
      <alignment horizontal="right"/>
      <protection hidden="1"/>
    </xf>
    <xf numFmtId="166" fontId="6" fillId="0" borderId="0" xfId="0" applyNumberFormat="1" applyFont="1" applyFill="1" applyProtection="1">
      <protection hidden="1"/>
    </xf>
    <xf numFmtId="0" fontId="67" fillId="0" borderId="0" xfId="0" applyFont="1" applyAlignment="1" applyProtection="1">
      <alignment vertical="top" wrapText="1"/>
      <protection hidden="1"/>
    </xf>
    <xf numFmtId="49" fontId="149" fillId="0" borderId="0" xfId="0" applyNumberFormat="1" applyFont="1" applyAlignment="1" applyProtection="1">
      <alignment horizontal="right" vertical="top"/>
      <protection hidden="1"/>
    </xf>
    <xf numFmtId="49" fontId="9" fillId="0" borderId="0" xfId="0" applyNumberFormat="1" applyFont="1" applyAlignment="1" applyProtection="1">
      <alignment vertical="top"/>
      <protection hidden="1"/>
    </xf>
    <xf numFmtId="0" fontId="150" fillId="0" borderId="0" xfId="0" applyFont="1" applyAlignment="1" applyProtection="1">
      <alignment horizontal="center" wrapText="1"/>
      <protection hidden="1"/>
    </xf>
    <xf numFmtId="179" fontId="150" fillId="0" borderId="0" xfId="0" applyNumberFormat="1" applyFont="1" applyProtection="1">
      <protection hidden="1"/>
    </xf>
    <xf numFmtId="166" fontId="150" fillId="0" borderId="0" xfId="0" applyNumberFormat="1" applyFont="1" applyProtection="1">
      <protection hidden="1"/>
    </xf>
    <xf numFmtId="0" fontId="0" fillId="0" borderId="8" xfId="0" applyBorder="1" applyProtection="1">
      <protection hidden="1"/>
    </xf>
    <xf numFmtId="0" fontId="150" fillId="0" borderId="0" xfId="0" applyFont="1" applyAlignment="1" applyProtection="1">
      <alignment horizontal="right" vertical="top"/>
      <protection hidden="1"/>
    </xf>
    <xf numFmtId="0" fontId="150" fillId="0" borderId="0" xfId="0" applyFont="1" applyAlignment="1" applyProtection="1">
      <alignment vertical="top" wrapText="1"/>
      <protection hidden="1"/>
    </xf>
    <xf numFmtId="49" fontId="6" fillId="0" borderId="0" xfId="0" applyNumberFormat="1" applyFont="1" applyAlignment="1" applyProtection="1">
      <alignment vertical="top" wrapText="1"/>
      <protection hidden="1"/>
    </xf>
    <xf numFmtId="49" fontId="150" fillId="0" borderId="0" xfId="0" applyNumberFormat="1" applyFont="1" applyAlignment="1" applyProtection="1">
      <alignment horizontal="right" vertical="top"/>
      <protection hidden="1"/>
    </xf>
    <xf numFmtId="49" fontId="15" fillId="0" borderId="0" xfId="0" applyNumberFormat="1" applyFont="1" applyAlignment="1" applyProtection="1">
      <alignment horizontal="right" vertical="top"/>
      <protection hidden="1"/>
    </xf>
    <xf numFmtId="49" fontId="15" fillId="0" borderId="0" xfId="0" applyNumberFormat="1" applyFont="1" applyAlignment="1" applyProtection="1">
      <alignment vertical="top" wrapText="1"/>
      <protection hidden="1"/>
    </xf>
    <xf numFmtId="49" fontId="0" fillId="0" borderId="0" xfId="0" applyNumberFormat="1" applyAlignment="1" applyProtection="1">
      <alignment horizontal="center"/>
      <protection hidden="1"/>
    </xf>
    <xf numFmtId="2" fontId="0" fillId="0" borderId="0" xfId="0" applyNumberFormat="1" applyProtection="1">
      <protection hidden="1"/>
    </xf>
    <xf numFmtId="166" fontId="0" fillId="0" borderId="0" xfId="0" applyNumberFormat="1" applyProtection="1">
      <protection hidden="1"/>
    </xf>
    <xf numFmtId="165" fontId="0" fillId="0" borderId="0" xfId="0" applyNumberFormat="1" applyAlignment="1" applyProtection="1">
      <alignment horizontal="right"/>
      <protection hidden="1"/>
    </xf>
    <xf numFmtId="49" fontId="0" fillId="0" borderId="0" xfId="0" applyNumberFormat="1" applyAlignment="1" applyProtection="1">
      <alignment vertical="top" wrapText="1"/>
      <protection hidden="1"/>
    </xf>
    <xf numFmtId="49" fontId="242" fillId="0" borderId="0" xfId="0" applyNumberFormat="1" applyFont="1" applyAlignment="1" applyProtection="1">
      <alignment vertical="top"/>
      <protection hidden="1"/>
    </xf>
    <xf numFmtId="49" fontId="59" fillId="0" borderId="0" xfId="0" applyNumberFormat="1" applyFont="1" applyAlignment="1" applyProtection="1">
      <alignment vertical="top" wrapText="1"/>
      <protection hidden="1"/>
    </xf>
    <xf numFmtId="165" fontId="6" fillId="0" borderId="0" xfId="0" applyNumberFormat="1" applyFont="1" applyAlignment="1" applyProtection="1">
      <alignment horizontal="right"/>
      <protection hidden="1"/>
    </xf>
    <xf numFmtId="0" fontId="149" fillId="0" borderId="0" xfId="0" applyFont="1" applyAlignment="1" applyProtection="1">
      <alignment vertical="top" wrapText="1"/>
      <protection hidden="1"/>
    </xf>
    <xf numFmtId="49" fontId="15" fillId="0" borderId="0" xfId="0" quotePrefix="1" applyNumberFormat="1" applyFont="1" applyAlignment="1" applyProtection="1">
      <alignment horizontal="right" vertical="top"/>
      <protection hidden="1"/>
    </xf>
    <xf numFmtId="0" fontId="15" fillId="0" borderId="0" xfId="0" applyFont="1" applyAlignment="1" applyProtection="1">
      <alignment vertical="top" wrapText="1"/>
      <protection hidden="1"/>
    </xf>
    <xf numFmtId="179" fontId="150" fillId="0" borderId="0" xfId="0" applyNumberFormat="1" applyFont="1" applyAlignment="1" applyProtection="1">
      <alignment horizontal="right"/>
      <protection hidden="1"/>
    </xf>
    <xf numFmtId="0" fontId="45" fillId="0" borderId="0" xfId="0" applyFont="1" applyAlignment="1" applyProtection="1">
      <alignment horizontal="left" vertical="top" wrapText="1"/>
      <protection hidden="1"/>
    </xf>
    <xf numFmtId="179" fontId="14" fillId="0" borderId="0" xfId="0" applyNumberFormat="1" applyFont="1" applyFill="1" applyProtection="1">
      <protection hidden="1"/>
    </xf>
    <xf numFmtId="0" fontId="14" fillId="0" borderId="0" xfId="0" applyFont="1" applyAlignment="1" applyProtection="1">
      <alignment horizontal="right" vertical="top"/>
      <protection hidden="1"/>
    </xf>
    <xf numFmtId="0" fontId="14" fillId="0" borderId="0" xfId="0" applyFont="1" applyAlignment="1" applyProtection="1">
      <alignment wrapText="1"/>
      <protection hidden="1"/>
    </xf>
    <xf numFmtId="0" fontId="14" fillId="0" borderId="0" xfId="0" applyFont="1" applyAlignment="1" applyProtection="1">
      <alignment horizontal="center"/>
      <protection hidden="1"/>
    </xf>
    <xf numFmtId="0" fontId="9" fillId="0" borderId="1" xfId="0" applyFont="1" applyBorder="1" applyAlignment="1" applyProtection="1">
      <alignment horizontal="right" vertical="center"/>
      <protection hidden="1"/>
    </xf>
    <xf numFmtId="0" fontId="9" fillId="0" borderId="1" xfId="0" applyFont="1" applyBorder="1" applyAlignment="1" applyProtection="1">
      <alignment vertical="center"/>
      <protection hidden="1"/>
    </xf>
    <xf numFmtId="0" fontId="6" fillId="0" borderId="1" xfId="0" applyFont="1" applyBorder="1" applyAlignment="1" applyProtection="1">
      <alignment horizontal="center" vertical="center"/>
      <protection hidden="1"/>
    </xf>
    <xf numFmtId="166" fontId="6" fillId="0" borderId="1" xfId="0" applyNumberFormat="1" applyFont="1" applyBorder="1" applyAlignment="1" applyProtection="1">
      <alignment vertical="center"/>
      <protection hidden="1"/>
    </xf>
    <xf numFmtId="173" fontId="9" fillId="0" borderId="10" xfId="0" applyNumberFormat="1" applyFont="1" applyBorder="1" applyAlignment="1" applyProtection="1">
      <alignment horizontal="right"/>
      <protection hidden="1"/>
    </xf>
    <xf numFmtId="166" fontId="6" fillId="0" borderId="8" xfId="0" applyNumberFormat="1" applyFont="1" applyBorder="1" applyAlignment="1" applyProtection="1">
      <alignment horizontal="right"/>
      <protection hidden="1"/>
    </xf>
    <xf numFmtId="165" fontId="6" fillId="5" borderId="8" xfId="0" applyNumberFormat="1" applyFont="1" applyFill="1" applyBorder="1" applyAlignment="1" applyProtection="1">
      <alignment vertical="center"/>
      <protection hidden="1"/>
    </xf>
    <xf numFmtId="0" fontId="39" fillId="0" borderId="0" xfId="0" applyFont="1" applyProtection="1">
      <protection hidden="1"/>
    </xf>
    <xf numFmtId="49" fontId="57" fillId="0" borderId="0" xfId="0" applyNumberFormat="1" applyFont="1" applyAlignment="1" applyProtection="1">
      <alignment horizontal="right" vertical="top"/>
      <protection hidden="1"/>
    </xf>
    <xf numFmtId="0" fontId="57" fillId="0" borderId="0" xfId="0" applyFont="1" applyAlignment="1" applyProtection="1">
      <alignment vertical="top" wrapText="1"/>
      <protection hidden="1"/>
    </xf>
    <xf numFmtId="0" fontId="57" fillId="0" borderId="0" xfId="0" applyFont="1" applyAlignment="1" applyProtection="1">
      <alignment horizontal="center" wrapText="1"/>
      <protection hidden="1"/>
    </xf>
    <xf numFmtId="166" fontId="57" fillId="0" borderId="0" xfId="0" applyNumberFormat="1" applyFont="1" applyProtection="1">
      <protection hidden="1"/>
    </xf>
    <xf numFmtId="0" fontId="57" fillId="0" borderId="0" xfId="0" applyFont="1" applyProtection="1">
      <protection hidden="1"/>
    </xf>
    <xf numFmtId="166" fontId="60" fillId="0" borderId="0" xfId="0" applyNumberFormat="1" applyFont="1" applyProtection="1">
      <protection hidden="1"/>
    </xf>
    <xf numFmtId="2" fontId="57" fillId="0" borderId="0" xfId="0" applyNumberFormat="1" applyFont="1" applyProtection="1">
      <protection hidden="1"/>
    </xf>
    <xf numFmtId="166" fontId="6" fillId="0" borderId="2" xfId="0" applyNumberFormat="1" applyFont="1" applyBorder="1" applyProtection="1">
      <protection hidden="1"/>
    </xf>
    <xf numFmtId="166" fontId="6" fillId="0" borderId="12" xfId="0" applyNumberFormat="1" applyFont="1" applyBorder="1" applyAlignment="1" applyProtection="1">
      <alignment horizontal="right"/>
      <protection hidden="1"/>
    </xf>
    <xf numFmtId="0" fontId="9" fillId="0" borderId="0" xfId="0" applyFont="1" applyAlignment="1" applyProtection="1">
      <alignment horizontal="right" vertical="top"/>
      <protection hidden="1"/>
    </xf>
    <xf numFmtId="173" fontId="9" fillId="0" borderId="8" xfId="0" applyNumberFormat="1" applyFont="1" applyBorder="1" applyAlignment="1" applyProtection="1">
      <alignment horizontal="right"/>
      <protection hidden="1"/>
    </xf>
    <xf numFmtId="166" fontId="67" fillId="0" borderId="8" xfId="0" applyNumberFormat="1" applyFont="1" applyBorder="1" applyAlignment="1" applyProtection="1">
      <alignment horizontal="right"/>
      <protection hidden="1"/>
    </xf>
    <xf numFmtId="49" fontId="75" fillId="0" borderId="0" xfId="0" applyNumberFormat="1" applyFont="1" applyAlignment="1" applyProtection="1">
      <alignment vertical="top"/>
      <protection hidden="1"/>
    </xf>
    <xf numFmtId="2" fontId="147" fillId="0" borderId="0" xfId="0" applyNumberFormat="1" applyFont="1" applyAlignment="1" applyProtection="1">
      <alignment horizontal="left" wrapText="1"/>
      <protection hidden="1"/>
    </xf>
    <xf numFmtId="4" fontId="147" fillId="0" borderId="0" xfId="0" applyNumberFormat="1" applyFont="1" applyAlignment="1" applyProtection="1">
      <alignment wrapText="1"/>
      <protection hidden="1"/>
    </xf>
    <xf numFmtId="4" fontId="147" fillId="0" borderId="0" xfId="0" applyNumberFormat="1" applyFont="1" applyAlignment="1" applyProtection="1">
      <alignment horizontal="justify" wrapText="1"/>
      <protection hidden="1"/>
    </xf>
    <xf numFmtId="49" fontId="82" fillId="0" borderId="0" xfId="0" applyNumberFormat="1" applyFont="1" applyAlignment="1" applyProtection="1">
      <alignment vertical="top"/>
      <protection hidden="1"/>
    </xf>
    <xf numFmtId="49" fontId="56" fillId="0" borderId="0" xfId="0" applyNumberFormat="1" applyFont="1" applyAlignment="1" applyProtection="1">
      <alignment vertical="top"/>
      <protection hidden="1"/>
    </xf>
    <xf numFmtId="0" fontId="50" fillId="0" borderId="8" xfId="1" applyFont="1" applyAlignment="1" applyProtection="1">
      <alignment horizontal="left"/>
      <protection hidden="1"/>
    </xf>
    <xf numFmtId="4" fontId="50" fillId="0" borderId="8" xfId="1" applyNumberFormat="1" applyFont="1" applyProtection="1">
      <protection hidden="1"/>
    </xf>
    <xf numFmtId="0" fontId="50" fillId="0" borderId="0" xfId="0" applyFont="1" applyAlignment="1" applyProtection="1">
      <alignment vertical="top" wrapText="1"/>
      <protection hidden="1"/>
    </xf>
    <xf numFmtId="2" fontId="14" fillId="0" borderId="0" xfId="0" applyNumberFormat="1" applyFont="1" applyFill="1" applyAlignment="1" applyProtection="1">
      <alignment wrapText="1"/>
      <protection hidden="1"/>
    </xf>
    <xf numFmtId="0" fontId="15" fillId="0" borderId="0" xfId="0" applyFont="1" applyAlignment="1" applyProtection="1">
      <alignment horizontal="right" vertical="top"/>
      <protection hidden="1"/>
    </xf>
    <xf numFmtId="49" fontId="45" fillId="0" borderId="0" xfId="0" quotePrefix="1" applyNumberFormat="1" applyFont="1" applyAlignment="1" applyProtection="1">
      <alignment horizontal="right" vertical="top"/>
      <protection hidden="1"/>
    </xf>
    <xf numFmtId="0" fontId="45" fillId="0" borderId="0" xfId="0" applyFont="1" applyFill="1" applyAlignment="1" applyProtection="1">
      <alignment horizontal="right" vertical="top"/>
      <protection hidden="1"/>
    </xf>
    <xf numFmtId="0" fontId="14" fillId="0" borderId="0" xfId="0" applyFont="1" applyFill="1" applyAlignment="1" applyProtection="1">
      <alignment horizontal="center" wrapText="1"/>
      <protection hidden="1"/>
    </xf>
    <xf numFmtId="166" fontId="14" fillId="0" borderId="0" xfId="0" applyNumberFormat="1" applyFont="1" applyFill="1" applyAlignment="1" applyProtection="1">
      <alignment horizontal="right"/>
      <protection hidden="1"/>
    </xf>
    <xf numFmtId="0" fontId="14" fillId="0" borderId="8" xfId="671" applyFont="1" applyFill="1" applyProtection="1">
      <protection hidden="1"/>
    </xf>
    <xf numFmtId="0" fontId="14" fillId="0" borderId="8" xfId="671" applyFont="1" applyFill="1" applyAlignment="1" applyProtection="1">
      <alignment horizontal="left" vertical="top" wrapText="1"/>
      <protection hidden="1"/>
    </xf>
    <xf numFmtId="49" fontId="14" fillId="0" borderId="8" xfId="671" applyNumberFormat="1" applyFont="1" applyFill="1" applyAlignment="1" applyProtection="1">
      <alignment horizontal="right" vertical="top"/>
      <protection hidden="1"/>
    </xf>
    <xf numFmtId="49" fontId="54" fillId="0" borderId="8" xfId="671" applyNumberFormat="1" applyFont="1" applyFill="1" applyAlignment="1" applyProtection="1">
      <alignment horizontal="right" vertical="top"/>
      <protection hidden="1"/>
    </xf>
    <xf numFmtId="49" fontId="14" fillId="0" borderId="0" xfId="0" applyNumberFormat="1" applyFont="1" applyFill="1" applyAlignment="1" applyProtection="1">
      <alignment vertical="top" wrapText="1"/>
      <protection hidden="1"/>
    </xf>
    <xf numFmtId="0" fontId="45" fillId="0" borderId="0" xfId="0" applyFont="1" applyAlignment="1" applyProtection="1">
      <alignment horizontal="right" vertical="top"/>
      <protection hidden="1"/>
    </xf>
    <xf numFmtId="0" fontId="14" fillId="0" borderId="0" xfId="0" applyFont="1" applyAlignment="1" applyProtection="1">
      <alignment horizontal="right" vertical="top" wrapText="1"/>
      <protection hidden="1"/>
    </xf>
    <xf numFmtId="49" fontId="14" fillId="0" borderId="8" xfId="671" applyNumberFormat="1" applyFont="1" applyAlignment="1" applyProtection="1">
      <alignment horizontal="right" vertical="top"/>
      <protection hidden="1"/>
    </xf>
    <xf numFmtId="0" fontId="14" fillId="0" borderId="0" xfId="0" applyFont="1" applyFill="1" applyAlignment="1" applyProtection="1">
      <alignment vertical="top" wrapText="1"/>
      <protection hidden="1"/>
    </xf>
    <xf numFmtId="0" fontId="14" fillId="0" borderId="0" xfId="0" applyNumberFormat="1" applyFont="1" applyProtection="1">
      <protection hidden="1"/>
    </xf>
    <xf numFmtId="173" fontId="9" fillId="0" borderId="36" xfId="0" applyNumberFormat="1" applyFont="1" applyBorder="1" applyAlignment="1" applyProtection="1">
      <alignment horizontal="right"/>
      <protection hidden="1"/>
    </xf>
    <xf numFmtId="166" fontId="9" fillId="0" borderId="8" xfId="0" applyNumberFormat="1" applyFont="1" applyBorder="1" applyAlignment="1" applyProtection="1">
      <alignment horizontal="right"/>
      <protection hidden="1"/>
    </xf>
    <xf numFmtId="0" fontId="9" fillId="5" borderId="8" xfId="0" applyFont="1" applyFill="1" applyBorder="1" applyAlignment="1" applyProtection="1">
      <alignment horizontal="right" vertical="center"/>
      <protection hidden="1"/>
    </xf>
    <xf numFmtId="0" fontId="9" fillId="5" borderId="8" xfId="0" applyFont="1" applyFill="1" applyBorder="1" applyAlignment="1" applyProtection="1">
      <alignment vertical="center"/>
      <protection hidden="1"/>
    </xf>
    <xf numFmtId="0" fontId="6" fillId="5" borderId="8" xfId="0" applyFont="1" applyFill="1" applyBorder="1" applyAlignment="1" applyProtection="1">
      <alignment horizontal="center" vertical="center"/>
      <protection hidden="1"/>
    </xf>
    <xf numFmtId="0" fontId="6" fillId="0" borderId="8" xfId="671" applyFont="1" applyAlignment="1" applyProtection="1">
      <alignment horizontal="left" vertical="top" wrapText="1"/>
      <protection hidden="1"/>
    </xf>
    <xf numFmtId="0" fontId="6" fillId="0" borderId="0" xfId="0" applyFont="1" applyAlignment="1" applyProtection="1">
      <alignment horizontal="center"/>
      <protection hidden="1"/>
    </xf>
    <xf numFmtId="0" fontId="28" fillId="0" borderId="0" xfId="0" applyFont="1" applyAlignment="1" applyProtection="1">
      <alignment horizontal="right" vertical="top"/>
      <protection hidden="1"/>
    </xf>
    <xf numFmtId="0" fontId="28" fillId="0" borderId="0" xfId="0" applyFont="1" applyAlignment="1" applyProtection="1">
      <alignment wrapText="1"/>
      <protection hidden="1"/>
    </xf>
    <xf numFmtId="0" fontId="28" fillId="0" borderId="0" xfId="0" applyFont="1" applyAlignment="1" applyProtection="1">
      <alignment horizontal="center" wrapText="1"/>
      <protection hidden="1"/>
    </xf>
    <xf numFmtId="165" fontId="28" fillId="0" borderId="0" xfId="0" applyNumberFormat="1" applyFont="1" applyAlignment="1" applyProtection="1">
      <alignment wrapText="1"/>
      <protection hidden="1"/>
    </xf>
    <xf numFmtId="0" fontId="40" fillId="0" borderId="0" xfId="0" applyFont="1" applyAlignment="1" applyProtection="1">
      <alignment horizontal="center" wrapText="1"/>
      <protection hidden="1"/>
    </xf>
    <xf numFmtId="165" fontId="40" fillId="0" borderId="0" xfId="0" applyNumberFormat="1" applyFont="1" applyAlignment="1" applyProtection="1">
      <alignment wrapText="1"/>
      <protection hidden="1"/>
    </xf>
    <xf numFmtId="0" fontId="0" fillId="0" borderId="0" xfId="0" applyAlignment="1" applyProtection="1">
      <alignment horizontal="center" wrapText="1"/>
      <protection hidden="1"/>
    </xf>
    <xf numFmtId="2" fontId="14" fillId="0" borderId="0" xfId="0" applyNumberFormat="1" applyFont="1" applyAlignment="1" applyProtection="1">
      <alignment wrapText="1"/>
      <protection hidden="1"/>
    </xf>
    <xf numFmtId="0" fontId="59" fillId="0" borderId="0" xfId="0" applyFont="1" applyAlignment="1" applyProtection="1">
      <alignment horizontal="center" wrapText="1"/>
      <protection hidden="1"/>
    </xf>
    <xf numFmtId="2" fontId="40" fillId="0" borderId="0" xfId="0" applyNumberFormat="1" applyFont="1" applyAlignment="1" applyProtection="1">
      <alignment wrapText="1"/>
      <protection hidden="1"/>
    </xf>
    <xf numFmtId="0" fontId="14" fillId="0" borderId="0" xfId="0" applyFont="1" applyAlignment="1" applyProtection="1">
      <alignment horizontal="left" vertical="top" wrapText="1"/>
      <protection hidden="1"/>
    </xf>
    <xf numFmtId="0" fontId="6" fillId="0" borderId="5" xfId="0" applyFont="1" applyBorder="1" applyAlignment="1" applyProtection="1">
      <alignment horizontal="right" vertical="top"/>
      <protection hidden="1"/>
    </xf>
    <xf numFmtId="0" fontId="6" fillId="0" borderId="5" xfId="0" applyFont="1" applyBorder="1" applyAlignment="1" applyProtection="1">
      <alignment wrapText="1"/>
      <protection hidden="1"/>
    </xf>
    <xf numFmtId="0" fontId="6" fillId="0" borderId="5" xfId="0" applyFont="1" applyBorder="1" applyAlignment="1" applyProtection="1">
      <alignment horizontal="center"/>
      <protection hidden="1"/>
    </xf>
    <xf numFmtId="0" fontId="9" fillId="12" borderId="0" xfId="0" applyFont="1" applyFill="1" applyAlignment="1" applyProtection="1">
      <alignment horizontal="right" vertical="center"/>
      <protection hidden="1"/>
    </xf>
    <xf numFmtId="0" fontId="9" fillId="12" borderId="0" xfId="0" applyFont="1" applyFill="1" applyAlignment="1" applyProtection="1">
      <alignment vertical="center"/>
      <protection hidden="1"/>
    </xf>
    <xf numFmtId="0" fontId="6" fillId="12" borderId="0" xfId="0" applyFont="1" applyFill="1" applyAlignment="1" applyProtection="1">
      <alignment horizontal="center" vertical="center"/>
      <protection hidden="1"/>
    </xf>
    <xf numFmtId="166" fontId="6" fillId="12" borderId="0" xfId="0" applyNumberFormat="1" applyFont="1" applyFill="1" applyAlignment="1" applyProtection="1">
      <alignment vertical="center"/>
      <protection hidden="1"/>
    </xf>
    <xf numFmtId="166" fontId="6" fillId="12" borderId="0" xfId="0" applyNumberFormat="1" applyFont="1" applyFill="1" applyProtection="1">
      <protection hidden="1"/>
    </xf>
    <xf numFmtId="166" fontId="6" fillId="12" borderId="0" xfId="0" applyNumberFormat="1" applyFont="1" applyFill="1" applyAlignment="1" applyProtection="1">
      <alignment horizontal="right"/>
      <protection hidden="1"/>
    </xf>
    <xf numFmtId="49" fontId="268" fillId="0" borderId="0" xfId="0" applyNumberFormat="1" applyFont="1" applyAlignment="1" applyProtection="1">
      <alignment horizontal="right" vertical="top"/>
      <protection hidden="1"/>
    </xf>
    <xf numFmtId="0" fontId="268" fillId="0" borderId="0" xfId="0" applyFont="1" applyAlignment="1" applyProtection="1">
      <alignment wrapText="1"/>
      <protection hidden="1"/>
    </xf>
    <xf numFmtId="0" fontId="269" fillId="0" borderId="0" xfId="0" applyFont="1" applyAlignment="1" applyProtection="1">
      <alignment horizontal="center"/>
      <protection hidden="1"/>
    </xf>
    <xf numFmtId="4" fontId="268" fillId="0" borderId="0" xfId="0" applyNumberFormat="1" applyFont="1" applyAlignment="1" applyProtection="1">
      <alignment vertical="center"/>
      <protection hidden="1"/>
    </xf>
    <xf numFmtId="4" fontId="268" fillId="0" borderId="0" xfId="0" applyNumberFormat="1" applyFont="1" applyAlignment="1" applyProtection="1">
      <alignment horizontal="right" vertical="center"/>
      <protection hidden="1"/>
    </xf>
    <xf numFmtId="49" fontId="268" fillId="0" borderId="0" xfId="0" applyNumberFormat="1" applyFont="1" applyAlignment="1" applyProtection="1">
      <alignment horizontal="right"/>
      <protection hidden="1"/>
    </xf>
    <xf numFmtId="0" fontId="0" fillId="0" borderId="0" xfId="0" applyFont="1" applyAlignment="1" applyProtection="1">
      <alignment wrapText="1"/>
      <protection hidden="1"/>
    </xf>
    <xf numFmtId="49" fontId="269" fillId="0" borderId="0" xfId="0" applyNumberFormat="1" applyFont="1" applyAlignment="1" applyProtection="1">
      <alignment horizontal="right" vertical="top"/>
      <protection hidden="1"/>
    </xf>
    <xf numFmtId="0" fontId="269" fillId="0" borderId="0" xfId="0" applyFont="1" applyAlignment="1" applyProtection="1">
      <alignment vertical="top" wrapText="1"/>
      <protection hidden="1"/>
    </xf>
    <xf numFmtId="49" fontId="269" fillId="0" borderId="0" xfId="0" applyNumberFormat="1" applyFont="1" applyAlignment="1" applyProtection="1">
      <alignment horizontal="center"/>
      <protection hidden="1"/>
    </xf>
    <xf numFmtId="166" fontId="269" fillId="0" borderId="0" xfId="0" applyNumberFormat="1" applyFont="1" applyAlignment="1" applyProtection="1">
      <alignment horizontal="right"/>
      <protection hidden="1"/>
    </xf>
    <xf numFmtId="0" fontId="269"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0" fontId="0" fillId="0" borderId="0" xfId="0" applyFont="1" applyAlignment="1" applyProtection="1">
      <protection hidden="1"/>
    </xf>
    <xf numFmtId="0" fontId="6" fillId="0" borderId="0" xfId="0" applyFont="1" applyFill="1" applyAlignment="1" applyProtection="1">
      <alignment vertical="top" wrapText="1"/>
      <protection hidden="1"/>
    </xf>
    <xf numFmtId="49" fontId="66" fillId="0" borderId="8" xfId="1" applyNumberFormat="1" applyFont="1" applyAlignment="1" applyProtection="1">
      <alignment vertical="top" wrapText="1"/>
      <protection hidden="1"/>
    </xf>
    <xf numFmtId="0" fontId="6" fillId="0" borderId="0" xfId="0" applyFont="1" applyAlignment="1" applyProtection="1">
      <alignment vertical="center" wrapText="1"/>
      <protection hidden="1"/>
    </xf>
    <xf numFmtId="0" fontId="6" fillId="0" borderId="0" xfId="0" applyNumberFormat="1" applyFont="1" applyAlignment="1" applyProtection="1">
      <alignment vertical="center"/>
      <protection hidden="1"/>
    </xf>
    <xf numFmtId="168" fontId="6" fillId="0" borderId="0" xfId="0" applyNumberFormat="1" applyFont="1" applyAlignment="1" applyProtection="1">
      <alignment vertical="center"/>
      <protection hidden="1"/>
    </xf>
    <xf numFmtId="166" fontId="6" fillId="0" borderId="0" xfId="0" applyNumberFormat="1" applyFont="1" applyFill="1" applyAlignment="1" applyProtection="1">
      <alignment vertical="center"/>
      <protection hidden="1"/>
    </xf>
    <xf numFmtId="0" fontId="9" fillId="0" borderId="8" xfId="671" applyFont="1" applyAlignment="1" applyProtection="1">
      <alignment horizontal="right" vertical="top"/>
      <protection hidden="1"/>
    </xf>
    <xf numFmtId="0" fontId="67" fillId="0" borderId="8" xfId="671" applyFont="1" applyAlignment="1" applyProtection="1">
      <alignment horizontal="right" vertical="top"/>
      <protection hidden="1"/>
    </xf>
    <xf numFmtId="0" fontId="66" fillId="0" borderId="8" xfId="671" applyFont="1" applyAlignment="1" applyProtection="1">
      <alignment horizontal="right" vertical="top"/>
      <protection hidden="1"/>
    </xf>
    <xf numFmtId="49" fontId="66" fillId="0" borderId="8" xfId="671" applyNumberFormat="1" applyFont="1" applyAlignment="1" applyProtection="1">
      <alignment horizontal="right" vertical="top"/>
      <protection hidden="1"/>
    </xf>
    <xf numFmtId="49" fontId="45" fillId="0" borderId="8" xfId="671" applyNumberFormat="1" applyFont="1" applyAlignment="1" applyProtection="1">
      <alignment horizontal="right" vertical="top"/>
      <protection hidden="1"/>
    </xf>
    <xf numFmtId="0" fontId="6" fillId="0" borderId="8" xfId="671" applyFont="1" applyAlignment="1" applyProtection="1">
      <alignment vertical="top" wrapText="1"/>
      <protection hidden="1"/>
    </xf>
    <xf numFmtId="166" fontId="6" fillId="6" borderId="8" xfId="0" applyNumberFormat="1" applyFont="1" applyFill="1" applyBorder="1" applyProtection="1">
      <protection hidden="1"/>
    </xf>
    <xf numFmtId="0" fontId="9" fillId="0" borderId="36" xfId="0" applyFont="1" applyBorder="1" applyAlignment="1" applyProtection="1">
      <alignment horizontal="right" vertical="center"/>
      <protection hidden="1"/>
    </xf>
    <xf numFmtId="0" fontId="9" fillId="0" borderId="36" xfId="0" applyFont="1" applyBorder="1" applyAlignment="1" applyProtection="1">
      <alignment vertical="center"/>
      <protection hidden="1"/>
    </xf>
    <xf numFmtId="0" fontId="6" fillId="0" borderId="36" xfId="0" applyFont="1" applyBorder="1" applyAlignment="1" applyProtection="1">
      <alignment horizontal="center" vertical="center"/>
      <protection hidden="1"/>
    </xf>
    <xf numFmtId="166" fontId="6" fillId="0" borderId="36" xfId="0" applyNumberFormat="1" applyFont="1" applyBorder="1" applyAlignment="1" applyProtection="1">
      <alignment vertical="center"/>
      <protection hidden="1"/>
    </xf>
    <xf numFmtId="0" fontId="9" fillId="5" borderId="5" xfId="0" applyFont="1" applyFill="1" applyBorder="1" applyAlignment="1" applyProtection="1">
      <alignment horizontal="right" vertical="center"/>
      <protection hidden="1"/>
    </xf>
    <xf numFmtId="0" fontId="9" fillId="5" borderId="5" xfId="0" applyFont="1" applyFill="1" applyBorder="1" applyAlignment="1" applyProtection="1">
      <alignment vertical="center"/>
      <protection hidden="1"/>
    </xf>
    <xf numFmtId="0" fontId="6" fillId="5" borderId="5" xfId="0" applyFont="1" applyFill="1" applyBorder="1" applyAlignment="1" applyProtection="1">
      <alignment horizontal="center" vertical="center"/>
      <protection hidden="1"/>
    </xf>
    <xf numFmtId="165" fontId="6" fillId="5" borderId="5" xfId="0" applyNumberFormat="1" applyFont="1" applyFill="1" applyBorder="1" applyAlignment="1" applyProtection="1">
      <alignment vertical="center"/>
      <protection hidden="1"/>
    </xf>
    <xf numFmtId="166" fontId="6" fillId="6" borderId="5" xfId="0" applyNumberFormat="1" applyFont="1" applyFill="1" applyBorder="1" applyProtection="1">
      <protection hidden="1"/>
    </xf>
    <xf numFmtId="0" fontId="244" fillId="0" borderId="0" xfId="0" applyFont="1" applyAlignment="1" applyProtection="1">
      <alignment vertical="top" wrapText="1"/>
      <protection hidden="1"/>
    </xf>
    <xf numFmtId="0" fontId="65" fillId="0" borderId="0" xfId="0" applyFont="1" applyAlignment="1" applyProtection="1">
      <alignment vertical="top" wrapText="1"/>
      <protection hidden="1"/>
    </xf>
    <xf numFmtId="166" fontId="6" fillId="6" borderId="6" xfId="0" applyNumberFormat="1" applyFont="1" applyFill="1" applyBorder="1" applyProtection="1">
      <protection hidden="1"/>
    </xf>
    <xf numFmtId="0" fontId="45" fillId="0" borderId="0" xfId="0" applyFont="1" applyAlignment="1" applyProtection="1">
      <alignment horizontal="right" vertical="top" wrapText="1"/>
      <protection hidden="1"/>
    </xf>
    <xf numFmtId="0" fontId="14" fillId="0" borderId="0" xfId="0" quotePrefix="1" applyFont="1" applyAlignment="1" applyProtection="1">
      <alignment horizontal="left" vertical="top" wrapText="1"/>
      <protection hidden="1"/>
    </xf>
    <xf numFmtId="0" fontId="14" fillId="0" borderId="0" xfId="0" applyFont="1" applyAlignment="1" applyProtection="1">
      <alignment horizontal="right" wrapText="1"/>
      <protection hidden="1"/>
    </xf>
    <xf numFmtId="174" fontId="14" fillId="0" borderId="0" xfId="0" applyNumberFormat="1" applyFont="1" applyAlignment="1" applyProtection="1">
      <alignment horizontal="right" wrapText="1"/>
      <protection hidden="1"/>
    </xf>
    <xf numFmtId="2" fontId="6" fillId="0" borderId="0" xfId="0" applyNumberFormat="1" applyFont="1" applyFill="1" applyProtection="1">
      <protection hidden="1"/>
    </xf>
    <xf numFmtId="49" fontId="66" fillId="0" borderId="0" xfId="0" applyNumberFormat="1" applyFont="1" applyAlignment="1" applyProtection="1">
      <alignment horizontal="right" vertical="top"/>
      <protection hidden="1"/>
    </xf>
    <xf numFmtId="0" fontId="66" fillId="0" borderId="8" xfId="2" applyAlignment="1" applyProtection="1">
      <alignment horizontal="left"/>
      <protection hidden="1"/>
    </xf>
    <xf numFmtId="0" fontId="66" fillId="0" borderId="8" xfId="3" applyFont="1" applyAlignment="1" applyProtection="1">
      <alignment horizontal="left"/>
      <protection hidden="1"/>
    </xf>
    <xf numFmtId="49" fontId="66" fillId="0" borderId="8" xfId="2" applyNumberFormat="1" applyAlignment="1" applyProtection="1">
      <alignment vertical="top" wrapText="1"/>
      <protection hidden="1"/>
    </xf>
    <xf numFmtId="0" fontId="65" fillId="0" borderId="0" xfId="0" quotePrefix="1" applyFont="1" applyAlignment="1" applyProtection="1">
      <alignment horizontal="left" vertical="top" wrapText="1"/>
      <protection hidden="1"/>
    </xf>
    <xf numFmtId="49" fontId="14" fillId="0" borderId="0" xfId="0" applyNumberFormat="1" applyFont="1" applyAlignment="1" applyProtection="1">
      <alignment horizontal="left" vertical="top" wrapText="1"/>
      <protection hidden="1"/>
    </xf>
    <xf numFmtId="0" fontId="14" fillId="0" borderId="8" xfId="2" applyFont="1" applyProtection="1">
      <protection hidden="1"/>
    </xf>
    <xf numFmtId="0" fontId="14" fillId="0" borderId="8" xfId="3" applyFont="1" applyProtection="1">
      <protection hidden="1"/>
    </xf>
    <xf numFmtId="49" fontId="14" fillId="0" borderId="8" xfId="1" applyNumberFormat="1" applyFont="1" applyAlignment="1" applyProtection="1">
      <alignment horizontal="left" vertical="top" wrapText="1"/>
      <protection hidden="1"/>
    </xf>
    <xf numFmtId="49" fontId="6" fillId="0" borderId="0" xfId="0" applyNumberFormat="1" applyFont="1" applyAlignment="1" applyProtection="1">
      <alignment vertical="top"/>
      <protection hidden="1"/>
    </xf>
    <xf numFmtId="0" fontId="14" fillId="0" borderId="8" xfId="3" applyFont="1" applyAlignment="1" applyProtection="1">
      <alignment horizontal="left"/>
      <protection hidden="1"/>
    </xf>
    <xf numFmtId="0" fontId="14" fillId="0" borderId="8" xfId="2" applyFont="1" applyAlignment="1" applyProtection="1">
      <alignment vertical="top" wrapText="1"/>
      <protection hidden="1"/>
    </xf>
    <xf numFmtId="49" fontId="14" fillId="0" borderId="8" xfId="2" applyNumberFormat="1" applyFont="1" applyAlignment="1" applyProtection="1">
      <alignment horizontal="left" vertical="top" wrapText="1"/>
      <protection hidden="1"/>
    </xf>
    <xf numFmtId="173" fontId="9" fillId="0" borderId="8" xfId="0" applyNumberFormat="1" applyFont="1" applyBorder="1" applyAlignment="1" applyProtection="1">
      <alignment horizontal="right" vertical="center"/>
      <protection hidden="1"/>
    </xf>
    <xf numFmtId="166" fontId="6" fillId="0" borderId="0" xfId="0" applyNumberFormat="1" applyFont="1" applyAlignment="1" applyProtection="1">
      <alignment horizontal="right" vertical="center"/>
      <protection hidden="1"/>
    </xf>
    <xf numFmtId="0" fontId="60" fillId="0" borderId="0" xfId="0" applyFont="1" applyProtection="1">
      <protection hidden="1"/>
    </xf>
    <xf numFmtId="2" fontId="66" fillId="0" borderId="0" xfId="0" applyNumberFormat="1" applyFont="1" applyAlignment="1" applyProtection="1">
      <alignment horizontal="left" vertical="top"/>
      <protection hidden="1"/>
    </xf>
    <xf numFmtId="0" fontId="37" fillId="0" borderId="0" xfId="0" applyFont="1" applyAlignment="1" applyProtection="1">
      <alignment vertical="top"/>
      <protection hidden="1"/>
    </xf>
    <xf numFmtId="0" fontId="125" fillId="0" borderId="0" xfId="0" applyFont="1" applyProtection="1">
      <protection hidden="1"/>
    </xf>
    <xf numFmtId="0" fontId="66" fillId="0" borderId="8" xfId="1" applyFont="1" applyAlignment="1" applyProtection="1">
      <alignment horizontal="left"/>
      <protection hidden="1"/>
    </xf>
    <xf numFmtId="4" fontId="66" fillId="0" borderId="8" xfId="1" applyNumberFormat="1" applyFont="1" applyProtection="1">
      <protection hidden="1"/>
    </xf>
    <xf numFmtId="2" fontId="95" fillId="0" borderId="0" xfId="0" applyNumberFormat="1" applyFont="1" applyAlignment="1" applyProtection="1">
      <alignment horizontal="left" wrapText="1"/>
      <protection hidden="1"/>
    </xf>
    <xf numFmtId="2" fontId="66" fillId="0" borderId="0" xfId="0" applyNumberFormat="1" applyFont="1" applyFill="1" applyProtection="1">
      <protection hidden="1"/>
    </xf>
    <xf numFmtId="2" fontId="95" fillId="0" borderId="0" xfId="0" applyNumberFormat="1" applyFont="1" applyAlignment="1" applyProtection="1">
      <alignment horizontal="left" vertical="center"/>
      <protection hidden="1"/>
    </xf>
    <xf numFmtId="0" fontId="45" fillId="0" borderId="0" xfId="0" applyFont="1" applyAlignment="1" applyProtection="1">
      <alignment horizontal="right" vertical="center"/>
      <protection hidden="1"/>
    </xf>
    <xf numFmtId="0" fontId="45"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166" fontId="14" fillId="0" borderId="0" xfId="0" applyNumberFormat="1" applyFont="1" applyAlignment="1" applyProtection="1">
      <alignment vertical="center"/>
      <protection hidden="1"/>
    </xf>
    <xf numFmtId="166" fontId="14" fillId="0" borderId="12" xfId="0" applyNumberFormat="1" applyFont="1" applyBorder="1" applyAlignment="1" applyProtection="1">
      <alignment horizontal="right"/>
      <protection hidden="1"/>
    </xf>
    <xf numFmtId="173" fontId="9" fillId="0" borderId="10" xfId="0" applyNumberFormat="1" applyFont="1" applyBorder="1" applyAlignment="1" applyProtection="1">
      <alignment horizontal="right" vertical="center"/>
      <protection hidden="1"/>
    </xf>
    <xf numFmtId="4" fontId="66" fillId="0" borderId="0" xfId="0" applyNumberFormat="1" applyFont="1" applyAlignment="1" applyProtection="1">
      <alignment vertical="center"/>
      <protection hidden="1"/>
    </xf>
    <xf numFmtId="49" fontId="65" fillId="0" borderId="8" xfId="1" applyNumberFormat="1" applyFont="1" applyAlignment="1" applyProtection="1">
      <alignment vertical="top" wrapText="1"/>
      <protection hidden="1"/>
    </xf>
    <xf numFmtId="4" fontId="67" fillId="0" borderId="0" xfId="0" applyNumberFormat="1" applyFont="1" applyProtection="1">
      <protection hidden="1"/>
    </xf>
    <xf numFmtId="0" fontId="67" fillId="0" borderId="0" xfId="0" applyFont="1" applyProtection="1">
      <protection hidden="1"/>
    </xf>
    <xf numFmtId="0" fontId="67" fillId="0" borderId="0" xfId="0" applyFont="1" applyAlignment="1" applyProtection="1">
      <alignment horizontal="right" vertical="top"/>
      <protection hidden="1"/>
    </xf>
    <xf numFmtId="49" fontId="67" fillId="0" borderId="0" xfId="0" quotePrefix="1" applyNumberFormat="1" applyFont="1" applyAlignment="1" applyProtection="1">
      <alignment horizontal="left" vertical="top" wrapText="1"/>
      <protection hidden="1"/>
    </xf>
    <xf numFmtId="0" fontId="67" fillId="0" borderId="0" xfId="0" applyFont="1" applyAlignment="1" applyProtection="1">
      <alignment horizontal="center"/>
      <protection hidden="1"/>
    </xf>
    <xf numFmtId="2" fontId="67" fillId="0" borderId="0" xfId="0" applyNumberFormat="1" applyFont="1" applyProtection="1">
      <protection hidden="1"/>
    </xf>
    <xf numFmtId="49" fontId="66" fillId="0" borderId="0" xfId="0" applyNumberFormat="1" applyFont="1" applyAlignment="1" applyProtection="1">
      <alignment horizontal="justify" vertical="top" wrapText="1"/>
      <protection hidden="1"/>
    </xf>
    <xf numFmtId="4" fontId="65" fillId="0" borderId="8" xfId="0" applyNumberFormat="1" applyFont="1" applyBorder="1" applyProtection="1">
      <protection hidden="1"/>
    </xf>
    <xf numFmtId="4" fontId="67" fillId="0" borderId="0" xfId="0" applyNumberFormat="1" applyFont="1" applyAlignment="1" applyProtection="1">
      <alignment vertical="center"/>
      <protection hidden="1"/>
    </xf>
    <xf numFmtId="49" fontId="96" fillId="0" borderId="8" xfId="0" applyNumberFormat="1" applyFont="1" applyBorder="1" applyAlignment="1" applyProtection="1">
      <alignment vertical="top"/>
      <protection hidden="1"/>
    </xf>
    <xf numFmtId="49" fontId="65" fillId="0" borderId="8" xfId="0" applyNumberFormat="1" applyFont="1" applyBorder="1" applyAlignment="1" applyProtection="1">
      <alignment vertical="top"/>
      <protection hidden="1"/>
    </xf>
    <xf numFmtId="2" fontId="65" fillId="0" borderId="8" xfId="0" applyNumberFormat="1" applyFont="1" applyBorder="1" applyAlignment="1" applyProtection="1">
      <alignment horizontal="left"/>
      <protection hidden="1"/>
    </xf>
    <xf numFmtId="166" fontId="6" fillId="6" borderId="6" xfId="0" applyNumberFormat="1" applyFont="1" applyFill="1" applyBorder="1" applyAlignment="1" applyProtection="1">
      <alignment vertical="center"/>
      <protection hidden="1"/>
    </xf>
    <xf numFmtId="2" fontId="67" fillId="0" borderId="0" xfId="0" applyNumberFormat="1" applyFont="1" applyFill="1" applyProtection="1">
      <protection hidden="1"/>
    </xf>
    <xf numFmtId="49" fontId="65" fillId="0" borderId="8" xfId="1" applyNumberFormat="1" applyFont="1" applyFill="1" applyAlignment="1" applyProtection="1">
      <alignment vertical="top" wrapText="1"/>
      <protection hidden="1"/>
    </xf>
    <xf numFmtId="4" fontId="65" fillId="0" borderId="8" xfId="0" applyNumberFormat="1" applyFont="1" applyBorder="1" applyAlignment="1" applyProtection="1">
      <alignment vertical="center"/>
      <protection hidden="1"/>
    </xf>
    <xf numFmtId="0" fontId="45" fillId="5" borderId="6" xfId="0" applyFont="1" applyFill="1" applyBorder="1" applyAlignment="1" applyProtection="1">
      <alignment horizontal="right" vertical="center"/>
      <protection hidden="1"/>
    </xf>
    <xf numFmtId="0" fontId="45" fillId="5" borderId="6" xfId="0" applyFont="1" applyFill="1" applyBorder="1" applyAlignment="1" applyProtection="1">
      <alignment vertical="center"/>
      <protection hidden="1"/>
    </xf>
    <xf numFmtId="49" fontId="96" fillId="0" borderId="8" xfId="0" applyNumberFormat="1" applyFont="1" applyFill="1" applyBorder="1" applyAlignment="1" applyProtection="1">
      <alignment vertical="top"/>
      <protection hidden="1"/>
    </xf>
    <xf numFmtId="0" fontId="66" fillId="0" borderId="0" xfId="0" applyFont="1" applyAlignment="1" applyProtection="1">
      <alignment vertical="top" wrapText="1"/>
      <protection hidden="1"/>
    </xf>
    <xf numFmtId="2" fontId="65" fillId="0" borderId="8" xfId="0" applyNumberFormat="1" applyFont="1" applyFill="1" applyBorder="1" applyAlignment="1" applyProtection="1">
      <alignment horizontal="left"/>
      <protection hidden="1"/>
    </xf>
    <xf numFmtId="4" fontId="65" fillId="0" borderId="8" xfId="0" applyNumberFormat="1" applyFont="1" applyFill="1" applyBorder="1" applyProtection="1">
      <protection hidden="1"/>
    </xf>
    <xf numFmtId="49" fontId="65" fillId="0" borderId="8" xfId="0" applyNumberFormat="1" applyFont="1" applyFill="1" applyBorder="1" applyAlignment="1" applyProtection="1">
      <alignment vertical="top"/>
      <protection hidden="1"/>
    </xf>
    <xf numFmtId="49" fontId="65" fillId="0" borderId="8" xfId="0" applyNumberFormat="1" applyFont="1" applyFill="1" applyBorder="1" applyAlignment="1" applyProtection="1">
      <alignment vertical="top" wrapText="1"/>
      <protection hidden="1"/>
    </xf>
    <xf numFmtId="0" fontId="244" fillId="0" borderId="0" xfId="0" applyFont="1" applyFill="1" applyAlignment="1" applyProtection="1">
      <alignment vertical="top" wrapText="1"/>
      <protection hidden="1"/>
    </xf>
    <xf numFmtId="0" fontId="9" fillId="0" borderId="8" xfId="0" applyFont="1" applyFill="1" applyBorder="1" applyAlignment="1" applyProtection="1">
      <alignment horizontal="right" vertical="center"/>
      <protection hidden="1"/>
    </xf>
    <xf numFmtId="0" fontId="9" fillId="0" borderId="8" xfId="0" applyFont="1" applyFill="1" applyBorder="1" applyAlignment="1" applyProtection="1">
      <alignment vertical="center"/>
      <protection hidden="1"/>
    </xf>
    <xf numFmtId="0" fontId="6" fillId="0" borderId="8" xfId="0" applyFont="1" applyFill="1" applyBorder="1" applyAlignment="1" applyProtection="1">
      <alignment horizontal="center" vertical="center"/>
      <protection hidden="1"/>
    </xf>
    <xf numFmtId="165" fontId="6" fillId="0" borderId="8" xfId="0" applyNumberFormat="1" applyFont="1" applyFill="1" applyBorder="1" applyAlignment="1" applyProtection="1">
      <alignment vertical="center"/>
      <protection hidden="1"/>
    </xf>
    <xf numFmtId="166" fontId="6" fillId="0" borderId="8" xfId="0" applyNumberFormat="1" applyFont="1" applyFill="1" applyBorder="1" applyAlignment="1" applyProtection="1">
      <alignment vertical="center"/>
      <protection hidden="1"/>
    </xf>
    <xf numFmtId="4" fontId="67" fillId="0" borderId="0" xfId="0" applyNumberFormat="1" applyFont="1" applyFill="1" applyProtection="1">
      <protection hidden="1"/>
    </xf>
    <xf numFmtId="2" fontId="66" fillId="0" borderId="0" xfId="0" applyNumberFormat="1" applyFont="1" applyFill="1" applyAlignment="1" applyProtection="1">
      <alignment horizontal="left" vertical="center"/>
      <protection hidden="1"/>
    </xf>
    <xf numFmtId="0" fontId="6" fillId="0" borderId="0" xfId="0" applyFont="1" applyFill="1" applyAlignment="1" applyProtection="1">
      <alignment vertical="center"/>
      <protection hidden="1"/>
    </xf>
    <xf numFmtId="0" fontId="67" fillId="0" borderId="8" xfId="0" applyFont="1" applyFill="1" applyBorder="1" applyAlignment="1" applyProtection="1">
      <alignment vertical="center"/>
      <protection hidden="1"/>
    </xf>
    <xf numFmtId="0" fontId="67" fillId="0" borderId="8" xfId="0" applyFont="1" applyFill="1" applyBorder="1" applyAlignment="1" applyProtection="1">
      <alignment vertical="center" wrapText="1"/>
      <protection hidden="1"/>
    </xf>
    <xf numFmtId="4" fontId="66" fillId="0" borderId="0" xfId="0" applyNumberFormat="1" applyFont="1" applyFill="1" applyProtection="1">
      <protection hidden="1"/>
    </xf>
    <xf numFmtId="0" fontId="66" fillId="0" borderId="0" xfId="0" applyFont="1" applyAlignment="1" applyProtection="1">
      <alignment horizontal="left" vertical="top" wrapText="1"/>
      <protection hidden="1"/>
    </xf>
    <xf numFmtId="2" fontId="97" fillId="0" borderId="0" xfId="0" applyNumberFormat="1" applyFont="1" applyAlignment="1" applyProtection="1">
      <alignment horizontal="left" vertical="center"/>
      <protection hidden="1"/>
    </xf>
    <xf numFmtId="49" fontId="97" fillId="0" borderId="0" xfId="0" applyNumberFormat="1" applyFont="1" applyAlignment="1" applyProtection="1">
      <alignment vertical="top" wrapText="1"/>
      <protection hidden="1"/>
    </xf>
    <xf numFmtId="49" fontId="45" fillId="0" borderId="0" xfId="0" applyNumberFormat="1" applyFont="1" applyFill="1" applyAlignment="1" applyProtection="1">
      <alignment horizontal="right" vertical="top"/>
      <protection hidden="1"/>
    </xf>
    <xf numFmtId="49" fontId="65" fillId="0" borderId="0" xfId="0" applyNumberFormat="1" applyFont="1" applyFill="1" applyAlignment="1" applyProtection="1">
      <alignment vertical="top" wrapText="1"/>
      <protection hidden="1"/>
    </xf>
    <xf numFmtId="2" fontId="66" fillId="0" borderId="0" xfId="0" applyNumberFormat="1" applyFont="1" applyFill="1" applyAlignment="1" applyProtection="1">
      <alignment horizontal="left"/>
      <protection hidden="1"/>
    </xf>
    <xf numFmtId="49" fontId="66" fillId="0" borderId="0" xfId="0" applyNumberFormat="1" applyFont="1" applyFill="1" applyAlignment="1" applyProtection="1">
      <alignment vertical="top" wrapText="1"/>
      <protection hidden="1"/>
    </xf>
    <xf numFmtId="49" fontId="45" fillId="0" borderId="0" xfId="0" applyNumberFormat="1" applyFont="1" applyFill="1" applyAlignment="1" applyProtection="1">
      <alignment vertical="top"/>
      <protection hidden="1"/>
    </xf>
    <xf numFmtId="49" fontId="66" fillId="0" borderId="0" xfId="0" applyNumberFormat="1" applyFont="1" applyFill="1" applyAlignment="1" applyProtection="1">
      <alignment vertical="top"/>
      <protection hidden="1"/>
    </xf>
    <xf numFmtId="49" fontId="66" fillId="0" borderId="0" xfId="0" applyNumberFormat="1" applyFont="1" applyFill="1" applyAlignment="1" applyProtection="1">
      <alignment horizontal="right" vertical="top"/>
      <protection hidden="1"/>
    </xf>
    <xf numFmtId="2" fontId="66" fillId="0" borderId="0" xfId="0" applyNumberFormat="1" applyFont="1" applyFill="1" applyAlignment="1" applyProtection="1">
      <alignment horizontal="center"/>
      <protection hidden="1"/>
    </xf>
    <xf numFmtId="49" fontId="66" fillId="0" borderId="0" xfId="0" applyNumberFormat="1" applyFont="1" applyFill="1" applyAlignment="1" applyProtection="1">
      <alignment horizontal="left" vertical="top" wrapText="1"/>
      <protection hidden="1"/>
    </xf>
    <xf numFmtId="49" fontId="45" fillId="0" borderId="0" xfId="0" applyNumberFormat="1" applyFont="1" applyFill="1" applyAlignment="1" applyProtection="1">
      <alignment horizontal="left" vertical="top"/>
      <protection hidden="1"/>
    </xf>
    <xf numFmtId="49" fontId="66" fillId="0" borderId="0" xfId="0" applyNumberFormat="1" applyFont="1" applyFill="1" applyAlignment="1" applyProtection="1">
      <alignment horizontal="justify" vertical="top"/>
      <protection hidden="1"/>
    </xf>
    <xf numFmtId="49" fontId="97" fillId="0" borderId="0" xfId="0" applyNumberFormat="1" applyFont="1" applyFill="1" applyAlignment="1" applyProtection="1">
      <alignment vertical="top" wrapText="1"/>
      <protection hidden="1"/>
    </xf>
    <xf numFmtId="2" fontId="66" fillId="0" borderId="0" xfId="0" applyNumberFormat="1" applyFont="1" applyFill="1" applyAlignment="1" applyProtection="1">
      <alignment horizontal="left" wrapText="1"/>
      <protection hidden="1"/>
    </xf>
    <xf numFmtId="4" fontId="66" fillId="0" borderId="0" xfId="0" applyNumberFormat="1" applyFont="1" applyFill="1" applyAlignment="1" applyProtection="1">
      <alignment wrapText="1"/>
      <protection hidden="1"/>
    </xf>
    <xf numFmtId="0" fontId="66" fillId="0" borderId="0" xfId="0" applyFont="1" applyFill="1" applyAlignment="1" applyProtection="1">
      <alignment horizontal="left" wrapText="1"/>
      <protection hidden="1"/>
    </xf>
    <xf numFmtId="0" fontId="144" fillId="0" borderId="0" xfId="0" applyFont="1" applyProtection="1">
      <protection hidden="1"/>
    </xf>
    <xf numFmtId="0" fontId="134" fillId="0" borderId="0" xfId="0" applyFont="1" applyProtection="1">
      <protection hidden="1"/>
    </xf>
    <xf numFmtId="49" fontId="45" fillId="0" borderId="0" xfId="0" applyNumberFormat="1" applyFont="1" applyFill="1" applyAlignment="1" applyProtection="1">
      <alignment vertical="top" wrapText="1"/>
      <protection hidden="1"/>
    </xf>
    <xf numFmtId="0" fontId="134" fillId="0" borderId="0" xfId="0" applyFont="1" applyFill="1" applyProtection="1">
      <protection hidden="1"/>
    </xf>
    <xf numFmtId="49" fontId="14" fillId="0" borderId="0" xfId="0" applyNumberFormat="1" applyFont="1" applyFill="1" applyAlignment="1" applyProtection="1">
      <alignment horizontal="justify" vertical="top"/>
      <protection hidden="1"/>
    </xf>
    <xf numFmtId="166" fontId="6" fillId="0" borderId="0" xfId="0" applyNumberFormat="1" applyFont="1" applyFill="1" applyAlignment="1" applyProtection="1">
      <alignment horizontal="right"/>
      <protection hidden="1"/>
    </xf>
    <xf numFmtId="0" fontId="6" fillId="0" borderId="0" xfId="0" applyFont="1" applyFill="1" applyProtection="1">
      <protection hidden="1"/>
    </xf>
    <xf numFmtId="0" fontId="0" fillId="0" borderId="0" xfId="0" applyFill="1" applyProtection="1">
      <protection hidden="1"/>
    </xf>
    <xf numFmtId="2" fontId="14" fillId="0" borderId="0" xfId="0" applyNumberFormat="1" applyFont="1" applyFill="1" applyAlignment="1" applyProtection="1">
      <alignment horizontal="center" wrapText="1"/>
      <protection hidden="1"/>
    </xf>
    <xf numFmtId="0" fontId="66" fillId="0" borderId="0" xfId="0" applyFont="1" applyAlignment="1" applyProtection="1">
      <alignment vertical="center" wrapText="1"/>
      <protection hidden="1"/>
    </xf>
    <xf numFmtId="0" fontId="63" fillId="0" borderId="8" xfId="0" applyFont="1" applyFill="1" applyBorder="1" applyAlignment="1" applyProtection="1">
      <alignment vertical="center" wrapText="1"/>
      <protection hidden="1"/>
    </xf>
    <xf numFmtId="4" fontId="66" fillId="0" borderId="0" xfId="0" applyNumberFormat="1" applyFont="1" applyAlignment="1" applyProtection="1">
      <alignment wrapText="1"/>
      <protection hidden="1"/>
    </xf>
    <xf numFmtId="2" fontId="54" fillId="0" borderId="0" xfId="0" applyNumberFormat="1" applyFont="1" applyAlignment="1" applyProtection="1">
      <alignment horizontal="left" wrapText="1"/>
      <protection hidden="1"/>
    </xf>
    <xf numFmtId="2" fontId="37" fillId="0" borderId="0" xfId="0" applyNumberFormat="1" applyFont="1" applyAlignment="1" applyProtection="1">
      <alignment horizontal="left"/>
      <protection hidden="1"/>
    </xf>
    <xf numFmtId="49" fontId="66" fillId="0" borderId="0" xfId="0" applyNumberFormat="1" applyFont="1" applyAlignment="1" applyProtection="1">
      <alignment horizontal="left" vertical="top" wrapText="1"/>
      <protection hidden="1"/>
    </xf>
    <xf numFmtId="0" fontId="66" fillId="0" borderId="0" xfId="0" applyNumberFormat="1" applyFont="1" applyFill="1" applyAlignment="1" applyProtection="1">
      <alignment horizontal="right"/>
      <protection hidden="1"/>
    </xf>
    <xf numFmtId="4" fontId="66" fillId="0" borderId="0" xfId="0" applyNumberFormat="1" applyFont="1" applyAlignment="1" applyProtection="1">
      <alignment horizontal="right"/>
      <protection hidden="1"/>
    </xf>
    <xf numFmtId="2" fontId="119" fillId="0" borderId="0" xfId="0" applyNumberFormat="1" applyFont="1" applyAlignment="1" applyProtection="1">
      <alignment horizontal="left" vertical="center"/>
      <protection hidden="1"/>
    </xf>
    <xf numFmtId="49" fontId="97" fillId="0" borderId="0" xfId="0" applyNumberFormat="1" applyFont="1" applyAlignment="1" applyProtection="1">
      <alignment vertical="top"/>
      <protection hidden="1"/>
    </xf>
    <xf numFmtId="2" fontId="66" fillId="0" borderId="0" xfId="0" applyNumberFormat="1" applyFont="1" applyAlignment="1" applyProtection="1">
      <alignment horizontal="right" vertical="top"/>
      <protection hidden="1"/>
    </xf>
    <xf numFmtId="2" fontId="66" fillId="0" borderId="0" xfId="0" applyNumberFormat="1" applyFont="1" applyAlignment="1" applyProtection="1">
      <alignment horizontal="right" vertical="center"/>
      <protection hidden="1"/>
    </xf>
    <xf numFmtId="0" fontId="37" fillId="0" borderId="0" xfId="0" quotePrefix="1" applyFont="1" applyAlignment="1" applyProtection="1">
      <alignment vertical="top"/>
      <protection hidden="1"/>
    </xf>
    <xf numFmtId="49" fontId="244" fillId="0" borderId="0" xfId="0" applyNumberFormat="1" applyFont="1" applyAlignment="1" applyProtection="1">
      <alignment horizontal="right" vertical="top"/>
      <protection hidden="1"/>
    </xf>
    <xf numFmtId="2" fontId="244" fillId="0" borderId="0" xfId="0" applyNumberFormat="1" applyFont="1" applyAlignment="1" applyProtection="1">
      <alignment horizontal="left"/>
      <protection hidden="1"/>
    </xf>
    <xf numFmtId="0" fontId="244" fillId="0" borderId="0" xfId="0" applyFont="1" applyAlignment="1" applyProtection="1">
      <alignment horizontal="right" vertical="top"/>
      <protection hidden="1"/>
    </xf>
    <xf numFmtId="0" fontId="145" fillId="0" borderId="0" xfId="0" applyFont="1" applyProtection="1">
      <protection hidden="1"/>
    </xf>
    <xf numFmtId="165" fontId="14" fillId="0" borderId="8" xfId="27" applyNumberFormat="1" applyAlignment="1" applyProtection="1">
      <alignment wrapText="1"/>
      <protection hidden="1"/>
    </xf>
    <xf numFmtId="0" fontId="137" fillId="0" borderId="0" xfId="0" applyFont="1" applyProtection="1">
      <protection hidden="1"/>
    </xf>
    <xf numFmtId="0" fontId="14" fillId="0" borderId="0" xfId="0" applyFont="1" applyProtection="1">
      <protection hidden="1"/>
    </xf>
    <xf numFmtId="0" fontId="15" fillId="0" borderId="0" xfId="0" applyFont="1" applyAlignment="1" applyProtection="1">
      <alignment wrapText="1"/>
      <protection hidden="1"/>
    </xf>
    <xf numFmtId="0" fontId="137" fillId="0" borderId="8" xfId="6" applyFont="1" applyProtection="1">
      <protection hidden="1"/>
    </xf>
    <xf numFmtId="0" fontId="66" fillId="0" borderId="8" xfId="6" applyAlignment="1" applyProtection="1">
      <alignment horizontal="left"/>
      <protection hidden="1"/>
    </xf>
    <xf numFmtId="0" fontId="66" fillId="0" borderId="8" xfId="6" applyProtection="1">
      <protection hidden="1"/>
    </xf>
    <xf numFmtId="170" fontId="66" fillId="0" borderId="8" xfId="6" applyNumberFormat="1" applyProtection="1">
      <protection hidden="1"/>
    </xf>
    <xf numFmtId="170" fontId="65" fillId="0" borderId="8" xfId="6" applyNumberFormat="1" applyFont="1" applyProtection="1">
      <protection hidden="1"/>
    </xf>
    <xf numFmtId="0" fontId="6" fillId="0" borderId="0" xfId="0" applyFont="1" applyFill="1" applyAlignment="1" applyProtection="1">
      <alignment horizontal="center"/>
      <protection hidden="1"/>
    </xf>
    <xf numFmtId="4" fontId="6" fillId="0" borderId="0" xfId="0" applyNumberFormat="1" applyFont="1" applyFill="1" applyProtection="1">
      <protection hidden="1"/>
    </xf>
    <xf numFmtId="49" fontId="65" fillId="0" borderId="8" xfId="6" applyNumberFormat="1" applyFont="1" applyAlignment="1" applyProtection="1">
      <alignment horizontal="left" vertical="top"/>
      <protection hidden="1"/>
    </xf>
    <xf numFmtId="0" fontId="66" fillId="0" borderId="8" xfId="6" applyAlignment="1" applyProtection="1">
      <alignment vertical="top" wrapText="1"/>
      <protection hidden="1"/>
    </xf>
    <xf numFmtId="4" fontId="66" fillId="0" borderId="8" xfId="6" applyNumberFormat="1" applyFill="1" applyAlignment="1" applyProtection="1">
      <alignment vertical="top" wrapText="1"/>
      <protection hidden="1"/>
    </xf>
    <xf numFmtId="4" fontId="14" fillId="0" borderId="0" xfId="0" applyNumberFormat="1" applyFont="1" applyFill="1" applyAlignment="1" applyProtection="1">
      <alignment horizontal="center"/>
      <protection hidden="1"/>
    </xf>
    <xf numFmtId="1" fontId="14" fillId="0" borderId="0" xfId="0" applyNumberFormat="1" applyFont="1" applyFill="1" applyAlignment="1" applyProtection="1">
      <alignment horizontal="right"/>
      <protection hidden="1"/>
    </xf>
    <xf numFmtId="0" fontId="9" fillId="0" borderId="0" xfId="0" applyFont="1" applyProtection="1">
      <protection hidden="1"/>
    </xf>
    <xf numFmtId="0" fontId="146" fillId="0" borderId="0" xfId="0" applyFont="1" applyProtection="1">
      <protection hidden="1"/>
    </xf>
    <xf numFmtId="0" fontId="9" fillId="0" borderId="0" xfId="0" applyFont="1" applyFill="1" applyAlignment="1" applyProtection="1">
      <alignment horizontal="center"/>
      <protection hidden="1"/>
    </xf>
    <xf numFmtId="0" fontId="57" fillId="0" borderId="0" xfId="0" applyNumberFormat="1" applyFont="1" applyFill="1" applyProtection="1">
      <protection hidden="1"/>
    </xf>
    <xf numFmtId="49" fontId="14" fillId="0" borderId="8" xfId="6" applyNumberFormat="1" applyFont="1" applyAlignment="1" applyProtection="1">
      <alignment horizontal="right" vertical="top"/>
      <protection hidden="1"/>
    </xf>
    <xf numFmtId="0" fontId="45" fillId="0" borderId="0" xfId="0" applyFont="1" applyAlignment="1" applyProtection="1">
      <alignment wrapText="1"/>
      <protection hidden="1"/>
    </xf>
    <xf numFmtId="2" fontId="233" fillId="0" borderId="0" xfId="0" applyNumberFormat="1" applyFont="1" applyAlignment="1" applyProtection="1">
      <alignment horizontal="left"/>
      <protection hidden="1"/>
    </xf>
    <xf numFmtId="166" fontId="233" fillId="0" borderId="0" xfId="0" applyNumberFormat="1" applyFont="1" applyFill="1" applyProtection="1">
      <protection hidden="1"/>
    </xf>
    <xf numFmtId="166" fontId="233" fillId="0" borderId="0" xfId="0" applyNumberFormat="1" applyFont="1" applyProtection="1">
      <protection hidden="1"/>
    </xf>
    <xf numFmtId="165" fontId="233" fillId="0" borderId="8" xfId="27" applyNumberFormat="1" applyFont="1" applyAlignment="1" applyProtection="1">
      <alignment wrapText="1"/>
      <protection hidden="1"/>
    </xf>
    <xf numFmtId="0" fontId="233" fillId="0" borderId="0" xfId="0" applyFont="1" applyAlignment="1" applyProtection="1">
      <alignment horizontal="center" wrapText="1"/>
      <protection hidden="1"/>
    </xf>
    <xf numFmtId="4" fontId="233" fillId="0" borderId="0" xfId="0" applyNumberFormat="1" applyFont="1" applyFill="1" applyProtection="1">
      <protection hidden="1"/>
    </xf>
    <xf numFmtId="4" fontId="233" fillId="0" borderId="0" xfId="0" applyNumberFormat="1" applyFont="1" applyProtection="1">
      <protection hidden="1"/>
    </xf>
    <xf numFmtId="0" fontId="37" fillId="0" borderId="0" xfId="0" applyFont="1" applyProtection="1">
      <protection hidden="1"/>
    </xf>
    <xf numFmtId="0" fontId="64" fillId="0" borderId="0" xfId="0" applyFont="1" applyAlignment="1" applyProtection="1">
      <alignment wrapText="1"/>
      <protection hidden="1"/>
    </xf>
    <xf numFmtId="0" fontId="6" fillId="0" borderId="0" xfId="0" applyFont="1" applyAlignment="1" applyProtection="1">
      <alignment wrapText="1"/>
      <protection hidden="1"/>
    </xf>
    <xf numFmtId="0" fontId="6" fillId="0" borderId="0" xfId="0" quotePrefix="1" applyFont="1" applyAlignment="1" applyProtection="1">
      <alignment wrapText="1"/>
      <protection hidden="1"/>
    </xf>
    <xf numFmtId="0" fontId="38" fillId="0" borderId="0" xfId="0" applyFont="1" applyProtection="1">
      <protection hidden="1"/>
    </xf>
    <xf numFmtId="49" fontId="66" fillId="0" borderId="0" xfId="0" quotePrefix="1" applyNumberFormat="1" applyFont="1" applyAlignment="1" applyProtection="1">
      <alignment vertical="top"/>
      <protection hidden="1"/>
    </xf>
    <xf numFmtId="49" fontId="14" fillId="0" borderId="8" xfId="1" quotePrefix="1" applyNumberFormat="1" applyFont="1" applyAlignment="1" applyProtection="1">
      <alignment vertical="top" wrapText="1"/>
      <protection hidden="1"/>
    </xf>
    <xf numFmtId="0" fontId="59" fillId="0" borderId="0" xfId="0" applyFont="1" applyAlignment="1" applyProtection="1">
      <alignment wrapText="1"/>
      <protection hidden="1"/>
    </xf>
    <xf numFmtId="168" fontId="6" fillId="0" borderId="0" xfId="0" applyNumberFormat="1" applyFont="1" applyAlignment="1" applyProtection="1">
      <alignment horizontal="right"/>
      <protection hidden="1"/>
    </xf>
    <xf numFmtId="2" fontId="57" fillId="0" borderId="0" xfId="0" applyNumberFormat="1" applyFont="1" applyFill="1" applyProtection="1">
      <protection hidden="1"/>
    </xf>
    <xf numFmtId="166" fontId="6" fillId="0" borderId="12" xfId="0" applyNumberFormat="1" applyFont="1" applyBorder="1" applyAlignment="1" applyProtection="1">
      <alignment vertical="center"/>
      <protection hidden="1"/>
    </xf>
    <xf numFmtId="166" fontId="9" fillId="0" borderId="8" xfId="0" applyNumberFormat="1" applyFont="1" applyBorder="1" applyAlignment="1" applyProtection="1">
      <alignment horizontal="right" vertical="center"/>
      <protection hidden="1"/>
    </xf>
    <xf numFmtId="0" fontId="9" fillId="0" borderId="8" xfId="0" applyFont="1" applyBorder="1" applyAlignment="1" applyProtection="1">
      <alignment horizontal="right" vertical="center"/>
      <protection hidden="1"/>
    </xf>
    <xf numFmtId="0" fontId="9" fillId="0" borderId="8" xfId="0" applyFont="1" applyBorder="1" applyAlignment="1" applyProtection="1">
      <alignment vertical="center"/>
      <protection hidden="1"/>
    </xf>
    <xf numFmtId="166" fontId="6" fillId="0" borderId="8" xfId="0" applyNumberFormat="1" applyFont="1" applyBorder="1" applyAlignment="1" applyProtection="1">
      <alignment vertical="center"/>
      <protection hidden="1"/>
    </xf>
    <xf numFmtId="165" fontId="14" fillId="5" borderId="6" xfId="0" applyNumberFormat="1" applyFont="1" applyFill="1" applyBorder="1" applyAlignment="1" applyProtection="1">
      <alignment vertical="center"/>
      <protection hidden="1"/>
    </xf>
    <xf numFmtId="4" fontId="6" fillId="0" borderId="8" xfId="0" applyNumberFormat="1" applyFont="1" applyBorder="1" applyAlignment="1" applyProtection="1">
      <alignment horizontal="right"/>
      <protection hidden="1"/>
    </xf>
    <xf numFmtId="0" fontId="15" fillId="0" borderId="0" xfId="0" applyFont="1" applyAlignment="1" applyProtection="1">
      <alignment horizontal="right" vertical="top" wrapText="1"/>
      <protection hidden="1"/>
    </xf>
    <xf numFmtId="4" fontId="14" fillId="0" borderId="0" xfId="0" applyNumberFormat="1" applyFont="1" applyAlignment="1" applyProtection="1">
      <alignment wrapText="1"/>
      <protection hidden="1"/>
    </xf>
    <xf numFmtId="49" fontId="233" fillId="0" borderId="0" xfId="0" applyNumberFormat="1" applyFont="1" applyAlignment="1" applyProtection="1">
      <alignment horizontal="right" vertical="top"/>
      <protection hidden="1"/>
    </xf>
    <xf numFmtId="0" fontId="233" fillId="0" borderId="0" xfId="0" applyFont="1" applyAlignment="1" applyProtection="1">
      <alignment horizontal="right" vertical="top"/>
      <protection hidden="1"/>
    </xf>
    <xf numFmtId="0" fontId="45" fillId="0" borderId="0" xfId="0" applyFont="1" applyFill="1" applyAlignment="1" applyProtection="1">
      <alignment horizontal="right" vertical="top" wrapText="1"/>
      <protection hidden="1"/>
    </xf>
    <xf numFmtId="0" fontId="14" fillId="0" borderId="0" xfId="0" applyFont="1" applyFill="1" applyAlignment="1" applyProtection="1">
      <alignment wrapText="1"/>
      <protection hidden="1"/>
    </xf>
    <xf numFmtId="4" fontId="14" fillId="0" borderId="0" xfId="0" applyNumberFormat="1" applyFont="1" applyFill="1" applyAlignment="1" applyProtection="1">
      <alignment wrapText="1"/>
      <protection hidden="1"/>
    </xf>
    <xf numFmtId="4" fontId="14"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wrapText="1"/>
      <protection hidden="1"/>
    </xf>
    <xf numFmtId="0" fontId="14" fillId="0" borderId="0" xfId="0" applyNumberFormat="1" applyFont="1" applyFill="1" applyAlignment="1" applyProtection="1">
      <alignment wrapText="1"/>
      <protection hidden="1"/>
    </xf>
    <xf numFmtId="0" fontId="45" fillId="0" borderId="8" xfId="0" applyFont="1" applyFill="1" applyBorder="1" applyAlignment="1" applyProtection="1">
      <alignment horizontal="right" vertical="center"/>
      <protection hidden="1"/>
    </xf>
    <xf numFmtId="0" fontId="45" fillId="0" borderId="8" xfId="0" applyFont="1" applyFill="1" applyBorder="1" applyAlignment="1" applyProtection="1">
      <alignment vertical="center"/>
      <protection hidden="1"/>
    </xf>
    <xf numFmtId="166" fontId="14" fillId="0" borderId="8" xfId="0" applyNumberFormat="1" applyFont="1" applyFill="1" applyBorder="1" applyAlignment="1" applyProtection="1">
      <alignment vertical="center"/>
      <protection hidden="1"/>
    </xf>
    <xf numFmtId="4" fontId="14" fillId="0" borderId="8" xfId="0" applyNumberFormat="1" applyFont="1" applyFill="1" applyBorder="1" applyAlignment="1" applyProtection="1">
      <alignment horizontal="right"/>
      <protection hidden="1"/>
    </xf>
    <xf numFmtId="173" fontId="45" fillId="0" borderId="8" xfId="0" applyNumberFormat="1" applyFont="1" applyFill="1" applyBorder="1" applyAlignment="1" applyProtection="1">
      <alignment horizontal="right"/>
      <protection hidden="1"/>
    </xf>
    <xf numFmtId="0" fontId="45" fillId="0" borderId="1" xfId="0" applyFont="1" applyFill="1" applyBorder="1" applyAlignment="1" applyProtection="1">
      <alignment horizontal="right" vertical="center"/>
      <protection hidden="1"/>
    </xf>
    <xf numFmtId="0" fontId="45" fillId="0" borderId="1" xfId="0" applyFont="1" applyFill="1" applyBorder="1" applyAlignment="1" applyProtection="1">
      <alignment vertical="center"/>
      <protection hidden="1"/>
    </xf>
    <xf numFmtId="2" fontId="14" fillId="0" borderId="36" xfId="0" applyNumberFormat="1" applyFont="1" applyFill="1" applyBorder="1" applyAlignment="1" applyProtection="1">
      <alignment horizontal="left" vertical="center"/>
      <protection hidden="1"/>
    </xf>
    <xf numFmtId="166" fontId="14" fillId="0" borderId="1" xfId="0" applyNumberFormat="1" applyFont="1" applyFill="1" applyBorder="1" applyAlignment="1" applyProtection="1">
      <alignment vertical="center"/>
      <protection hidden="1"/>
    </xf>
    <xf numFmtId="173" fontId="45" fillId="0" borderId="10" xfId="0" applyNumberFormat="1" applyFont="1" applyFill="1" applyBorder="1" applyAlignment="1" applyProtection="1">
      <alignment horizontal="right" vertical="center"/>
      <protection hidden="1"/>
    </xf>
    <xf numFmtId="0" fontId="14" fillId="0" borderId="0" xfId="0" applyFont="1" applyFill="1" applyAlignment="1" applyProtection="1">
      <alignment horizontal="right" vertical="top"/>
      <protection hidden="1"/>
    </xf>
    <xf numFmtId="166" fontId="14" fillId="0" borderId="0" xfId="0" applyNumberFormat="1" applyFont="1" applyFill="1" applyProtection="1">
      <protection hidden="1"/>
    </xf>
    <xf numFmtId="0" fontId="9" fillId="0" borderId="0" xfId="0" applyFont="1" applyFill="1" applyAlignment="1" applyProtection="1">
      <alignment horizontal="right" vertical="center"/>
      <protection hidden="1"/>
    </xf>
    <xf numFmtId="0" fontId="9" fillId="0" borderId="0" xfId="0" applyFont="1" applyFill="1" applyAlignment="1" applyProtection="1">
      <alignment vertical="center"/>
      <protection hidden="1"/>
    </xf>
    <xf numFmtId="0" fontId="14" fillId="0" borderId="0" xfId="0" applyFont="1" applyFill="1" applyAlignment="1" applyProtection="1">
      <alignment horizontal="left" vertical="top" wrapText="1"/>
      <protection hidden="1"/>
    </xf>
    <xf numFmtId="0" fontId="14" fillId="0" borderId="0" xfId="0" applyFont="1" applyFill="1" applyAlignment="1" applyProtection="1">
      <alignment horizontal="right" vertical="center" wrapText="1"/>
      <protection hidden="1"/>
    </xf>
    <xf numFmtId="0" fontId="14" fillId="0" borderId="0" xfId="0" applyFont="1" applyFill="1" applyAlignment="1" applyProtection="1">
      <alignment vertical="center" wrapText="1"/>
      <protection hidden="1"/>
    </xf>
    <xf numFmtId="2" fontId="66" fillId="0" borderId="0" xfId="0" applyNumberFormat="1" applyFont="1" applyFill="1" applyAlignment="1" applyProtection="1">
      <alignment horizontal="center" vertical="center"/>
      <protection hidden="1"/>
    </xf>
    <xf numFmtId="0" fontId="6" fillId="0" borderId="0" xfId="0" applyNumberFormat="1" applyFont="1" applyFill="1" applyAlignment="1" applyProtection="1">
      <alignment horizontal="right" vertical="center"/>
      <protection hidden="1"/>
    </xf>
    <xf numFmtId="4" fontId="66" fillId="0" borderId="0" xfId="0" applyNumberFormat="1" applyFont="1" applyFill="1" applyAlignment="1" applyProtection="1">
      <alignment vertical="center"/>
      <protection hidden="1"/>
    </xf>
    <xf numFmtId="4" fontId="6" fillId="0" borderId="0" xfId="0" applyNumberFormat="1" applyFont="1" applyAlignment="1" applyProtection="1">
      <alignment horizontal="right" vertical="center"/>
      <protection hidden="1"/>
    </xf>
    <xf numFmtId="4" fontId="6" fillId="5" borderId="8" xfId="0" applyNumberFormat="1" applyFont="1" applyFill="1" applyBorder="1" applyAlignment="1" applyProtection="1">
      <alignment vertical="center"/>
      <protection hidden="1"/>
    </xf>
    <xf numFmtId="0" fontId="0" fillId="0" borderId="0" xfId="0" applyAlignment="1" applyProtection="1">
      <alignment wrapText="1"/>
      <protection hidden="1"/>
    </xf>
    <xf numFmtId="4" fontId="0" fillId="0" borderId="0" xfId="0" applyNumberFormat="1" applyAlignment="1" applyProtection="1">
      <alignment wrapText="1"/>
      <protection hidden="1"/>
    </xf>
    <xf numFmtId="0" fontId="0" fillId="0" borderId="0" xfId="0" applyFill="1" applyAlignment="1" applyProtection="1">
      <alignment wrapText="1"/>
      <protection hidden="1"/>
    </xf>
    <xf numFmtId="4" fontId="0" fillId="0" borderId="0" xfId="0" applyNumberFormat="1" applyFill="1" applyAlignment="1" applyProtection="1">
      <alignment wrapText="1"/>
      <protection hidden="1"/>
    </xf>
    <xf numFmtId="4" fontId="6" fillId="0" borderId="0" xfId="0" applyNumberFormat="1" applyFont="1" applyFill="1" applyAlignment="1" applyProtection="1">
      <alignment horizontal="right"/>
      <protection hidden="1"/>
    </xf>
    <xf numFmtId="0" fontId="15" fillId="0" borderId="0" xfId="0" applyFont="1" applyFill="1" applyAlignment="1" applyProtection="1">
      <alignment horizontal="right" vertical="top" wrapText="1"/>
      <protection hidden="1"/>
    </xf>
    <xf numFmtId="0" fontId="150" fillId="0" borderId="0" xfId="0" applyFont="1" applyFill="1" applyAlignment="1" applyProtection="1">
      <alignment vertical="top" wrapText="1"/>
      <protection hidden="1"/>
    </xf>
    <xf numFmtId="0" fontId="59" fillId="0" borderId="0" xfId="0" applyFont="1" applyFill="1" applyAlignment="1" applyProtection="1">
      <alignment horizontal="right" vertical="top" wrapText="1"/>
      <protection hidden="1"/>
    </xf>
    <xf numFmtId="0" fontId="59" fillId="0" borderId="0" xfId="0" applyFont="1" applyFill="1" applyAlignment="1" applyProtection="1">
      <alignment horizontal="center" wrapText="1"/>
      <protection hidden="1"/>
    </xf>
    <xf numFmtId="0" fontId="0" fillId="0" borderId="0" xfId="0" applyNumberFormat="1" applyFill="1" applyAlignment="1" applyProtection="1">
      <alignment wrapText="1"/>
      <protection hidden="1"/>
    </xf>
    <xf numFmtId="0" fontId="0" fillId="0" borderId="0" xfId="0" applyFill="1" applyAlignment="1" applyProtection="1">
      <alignment vertical="top" wrapText="1"/>
      <protection hidden="1"/>
    </xf>
    <xf numFmtId="3" fontId="0" fillId="0" borderId="0" xfId="0" applyNumberFormat="1" applyFill="1" applyAlignment="1" applyProtection="1">
      <alignment wrapText="1"/>
      <protection hidden="1"/>
    </xf>
    <xf numFmtId="0" fontId="9" fillId="0" borderId="0" xfId="0" applyFont="1" applyFill="1" applyAlignment="1" applyProtection="1">
      <alignment horizontal="right" vertical="top"/>
      <protection hidden="1"/>
    </xf>
    <xf numFmtId="0" fontId="146" fillId="0" borderId="0" xfId="0" applyFont="1" applyFill="1" applyAlignment="1" applyProtection="1">
      <alignment horizontal="left" vertical="top"/>
      <protection hidden="1"/>
    </xf>
    <xf numFmtId="165" fontId="14" fillId="0" borderId="8" xfId="27" applyNumberFormat="1" applyFill="1" applyAlignment="1" applyProtection="1">
      <alignment wrapText="1"/>
      <protection hidden="1"/>
    </xf>
    <xf numFmtId="0" fontId="6" fillId="0" borderId="0" xfId="0" applyFont="1" applyFill="1" applyAlignment="1" applyProtection="1">
      <alignment horizontal="left" vertical="top"/>
      <protection hidden="1"/>
    </xf>
    <xf numFmtId="0" fontId="64" fillId="0" borderId="0" xfId="0" applyFont="1" applyFill="1" applyAlignment="1" applyProtection="1">
      <alignment horizontal="left" vertical="top" wrapText="1"/>
      <protection hidden="1"/>
    </xf>
    <xf numFmtId="0" fontId="6" fillId="0" borderId="0" xfId="0" applyFont="1" applyFill="1" applyAlignment="1" applyProtection="1">
      <alignment horizontal="left"/>
      <protection hidden="1"/>
    </xf>
    <xf numFmtId="166" fontId="6" fillId="0" borderId="0" xfId="0" applyNumberFormat="1" applyFont="1" applyFill="1" applyAlignment="1" applyProtection="1">
      <alignment horizontal="left"/>
      <protection hidden="1"/>
    </xf>
    <xf numFmtId="165" fontId="14" fillId="0" borderId="8" xfId="27" applyNumberFormat="1" applyFill="1" applyAlignment="1" applyProtection="1">
      <alignment horizontal="left" wrapText="1"/>
      <protection hidden="1"/>
    </xf>
    <xf numFmtId="0" fontId="6" fillId="0" borderId="0" xfId="0" applyFont="1" applyFill="1" applyAlignment="1" applyProtection="1">
      <alignment horizontal="left" wrapText="1"/>
      <protection hidden="1"/>
    </xf>
    <xf numFmtId="4" fontId="37" fillId="0" borderId="0" xfId="0" applyNumberFormat="1" applyFont="1" applyAlignment="1" applyProtection="1">
      <alignment horizontal="left" vertical="top"/>
      <protection hidden="1"/>
    </xf>
    <xf numFmtId="49" fontId="14" fillId="0" borderId="0" xfId="0" applyNumberFormat="1" applyFont="1" applyFill="1" applyAlignment="1" applyProtection="1">
      <alignment horizontal="left" vertical="top" wrapText="1"/>
      <protection hidden="1"/>
    </xf>
    <xf numFmtId="4" fontId="66" fillId="0" borderId="0" xfId="0" applyNumberFormat="1" applyFont="1" applyFill="1" applyAlignment="1" applyProtection="1">
      <alignment horizontal="left"/>
      <protection hidden="1"/>
    </xf>
    <xf numFmtId="49" fontId="14" fillId="0" borderId="8" xfId="1" applyNumberFormat="1" applyFont="1" applyFill="1" applyAlignment="1" applyProtection="1">
      <alignment horizontal="left" vertical="top" wrapText="1"/>
      <protection hidden="1"/>
    </xf>
    <xf numFmtId="0" fontId="59" fillId="0" borderId="0" xfId="0" applyFont="1" applyFill="1" applyAlignment="1" applyProtection="1">
      <alignment horizontal="left" wrapText="1"/>
      <protection hidden="1"/>
    </xf>
    <xf numFmtId="168" fontId="6" fillId="0" borderId="0" xfId="0" applyNumberFormat="1" applyFont="1" applyFill="1" applyAlignment="1" applyProtection="1">
      <alignment horizontal="left"/>
      <protection hidden="1"/>
    </xf>
    <xf numFmtId="49" fontId="57" fillId="0" borderId="0" xfId="0" applyNumberFormat="1" applyFont="1" applyFill="1" applyAlignment="1" applyProtection="1">
      <alignment horizontal="left" vertical="top"/>
      <protection hidden="1"/>
    </xf>
    <xf numFmtId="0" fontId="57" fillId="0" borderId="0" xfId="0" applyFont="1" applyFill="1" applyAlignment="1" applyProtection="1">
      <alignment horizontal="left" vertical="top" wrapText="1"/>
      <protection hidden="1"/>
    </xf>
    <xf numFmtId="2" fontId="66" fillId="0" borderId="0" xfId="0" applyNumberFormat="1" applyFont="1" applyFill="1" applyAlignment="1" applyProtection="1">
      <alignment vertical="center"/>
      <protection hidden="1"/>
    </xf>
    <xf numFmtId="2" fontId="57" fillId="0" borderId="0" xfId="0" applyNumberFormat="1" applyFont="1" applyFill="1" applyAlignment="1" applyProtection="1">
      <alignment horizontal="right"/>
      <protection hidden="1"/>
    </xf>
    <xf numFmtId="165" fontId="14" fillId="0" borderId="8" xfId="27" applyNumberFormat="1" applyFill="1" applyAlignment="1" applyProtection="1">
      <alignment horizontal="right" wrapText="1"/>
      <protection hidden="1"/>
    </xf>
    <xf numFmtId="0" fontId="45" fillId="0" borderId="0" xfId="0" applyFont="1" applyFill="1" applyAlignment="1" applyProtection="1">
      <alignment horizontal="left" vertical="top" wrapText="1"/>
      <protection hidden="1"/>
    </xf>
    <xf numFmtId="2" fontId="66" fillId="0" borderId="0" xfId="0" applyNumberFormat="1" applyFont="1" applyFill="1" applyAlignment="1" applyProtection="1">
      <protection hidden="1"/>
    </xf>
    <xf numFmtId="2" fontId="66" fillId="0" borderId="0" xfId="0" applyNumberFormat="1" applyFont="1" applyFill="1" applyAlignment="1" applyProtection="1">
      <alignment vertical="top"/>
      <protection hidden="1"/>
    </xf>
    <xf numFmtId="0" fontId="14" fillId="0" borderId="0" xfId="0" applyNumberFormat="1" applyFont="1" applyFill="1" applyAlignment="1" applyProtection="1">
      <alignment horizontal="right" vertical="top"/>
      <protection hidden="1"/>
    </xf>
    <xf numFmtId="0" fontId="37" fillId="0" borderId="0" xfId="0" applyFont="1" applyFill="1" applyAlignment="1" applyProtection="1">
      <alignment horizontal="left" vertical="top" wrapText="1"/>
      <protection hidden="1"/>
    </xf>
    <xf numFmtId="49" fontId="66" fillId="0" borderId="0" xfId="0" quotePrefix="1" applyNumberFormat="1" applyFont="1" applyAlignment="1" applyProtection="1">
      <alignment vertical="top" wrapText="1"/>
      <protection hidden="1"/>
    </xf>
    <xf numFmtId="4" fontId="9" fillId="0" borderId="8" xfId="0" applyNumberFormat="1" applyFont="1" applyBorder="1" applyAlignment="1" applyProtection="1">
      <alignment vertical="center"/>
      <protection hidden="1"/>
    </xf>
    <xf numFmtId="0" fontId="9" fillId="0" borderId="7" xfId="0" applyFont="1" applyBorder="1" applyAlignment="1" applyProtection="1">
      <alignment horizontal="right" vertical="center"/>
      <protection hidden="1"/>
    </xf>
    <xf numFmtId="0" fontId="6" fillId="0" borderId="7" xfId="0" applyFont="1" applyBorder="1" applyAlignment="1" applyProtection="1">
      <alignment horizontal="center" vertical="center"/>
      <protection hidden="1"/>
    </xf>
    <xf numFmtId="4" fontId="6" fillId="0" borderId="7" xfId="0" applyNumberFormat="1" applyFont="1" applyBorder="1" applyAlignment="1" applyProtection="1">
      <alignment vertical="center"/>
      <protection hidden="1"/>
    </xf>
    <xf numFmtId="173" fontId="9" fillId="0" borderId="10" xfId="0" applyNumberFormat="1" applyFont="1" applyBorder="1" applyAlignment="1" applyProtection="1">
      <alignment vertical="center"/>
      <protection hidden="1"/>
    </xf>
    <xf numFmtId="207" fontId="14" fillId="0" borderId="0" xfId="0" applyNumberFormat="1" applyFont="1" applyFill="1" applyProtection="1">
      <protection hidden="1"/>
    </xf>
    <xf numFmtId="49" fontId="14" fillId="0" borderId="0" xfId="0" applyNumberFormat="1" applyFont="1" applyFill="1" applyAlignment="1" applyProtection="1">
      <alignment horizontal="center" wrapText="1"/>
      <protection hidden="1"/>
    </xf>
    <xf numFmtId="0" fontId="14" fillId="0" borderId="0" xfId="0" applyNumberFormat="1" applyFont="1" applyFill="1" applyProtection="1">
      <protection hidden="1"/>
    </xf>
    <xf numFmtId="0" fontId="14" fillId="0" borderId="0" xfId="0" applyFont="1" applyFill="1" applyProtection="1">
      <protection hidden="1"/>
    </xf>
    <xf numFmtId="168" fontId="14" fillId="0" borderId="0" xfId="0" applyNumberFormat="1" applyFont="1" applyFill="1" applyProtection="1">
      <protection hidden="1"/>
    </xf>
    <xf numFmtId="0" fontId="45" fillId="0" borderId="0" xfId="0" applyFont="1" applyFill="1" applyAlignment="1" applyProtection="1">
      <alignment horizontal="right" vertical="center"/>
      <protection hidden="1"/>
    </xf>
    <xf numFmtId="0" fontId="9" fillId="0" borderId="7" xfId="0" applyFont="1" applyBorder="1" applyAlignment="1" applyProtection="1">
      <alignment vertical="center"/>
      <protection hidden="1"/>
    </xf>
    <xf numFmtId="4" fontId="6" fillId="0" borderId="7" xfId="0" applyNumberFormat="1" applyFont="1" applyBorder="1" applyProtection="1">
      <protection hidden="1"/>
    </xf>
    <xf numFmtId="175" fontId="9" fillId="5" borderId="8" xfId="0" applyNumberFormat="1" applyFont="1" applyFill="1" applyBorder="1" applyProtection="1">
      <protection hidden="1"/>
    </xf>
    <xf numFmtId="8" fontId="6" fillId="0" borderId="0" xfId="0" applyNumberFormat="1" applyFont="1" applyAlignment="1" applyProtection="1">
      <alignment wrapText="1"/>
      <protection hidden="1"/>
    </xf>
    <xf numFmtId="0" fontId="41" fillId="0" borderId="0" xfId="0" applyFont="1" applyProtection="1">
      <protection hidden="1"/>
    </xf>
    <xf numFmtId="0" fontId="28" fillId="0" borderId="0" xfId="0" applyFont="1" applyAlignment="1" applyProtection="1">
      <alignment horizontal="center"/>
      <protection hidden="1"/>
    </xf>
    <xf numFmtId="0" fontId="42" fillId="0" borderId="0" xfId="0" applyFont="1" applyAlignment="1" applyProtection="1">
      <alignment horizontal="right"/>
      <protection hidden="1"/>
    </xf>
    <xf numFmtId="0" fontId="42" fillId="0" borderId="0" xfId="0" applyFont="1" applyProtection="1">
      <protection hidden="1"/>
    </xf>
    <xf numFmtId="0" fontId="9" fillId="5" borderId="5" xfId="0" applyFont="1" applyFill="1" applyBorder="1" applyAlignment="1" applyProtection="1">
      <alignment horizontal="left" vertical="center"/>
      <protection hidden="1"/>
    </xf>
    <xf numFmtId="0" fontId="9" fillId="5" borderId="5" xfId="0" applyFont="1" applyFill="1" applyBorder="1" applyAlignment="1" applyProtection="1">
      <alignment horizontal="center" vertical="center"/>
      <protection hidden="1"/>
    </xf>
    <xf numFmtId="173" fontId="9" fillId="5" borderId="5" xfId="0" applyNumberFormat="1" applyFont="1" applyFill="1" applyBorder="1" applyAlignment="1" applyProtection="1">
      <alignment vertical="center"/>
      <protection hidden="1"/>
    </xf>
    <xf numFmtId="0" fontId="9" fillId="0" borderId="0" xfId="0" applyFont="1" applyAlignment="1" applyProtection="1">
      <alignment horizontal="left" vertical="center"/>
      <protection hidden="1"/>
    </xf>
    <xf numFmtId="0" fontId="6" fillId="0" borderId="0" xfId="0" applyFont="1" applyAlignment="1" applyProtection="1">
      <alignment horizontal="center" vertical="center" wrapText="1"/>
      <protection hidden="1"/>
    </xf>
    <xf numFmtId="173" fontId="6" fillId="0" borderId="0" xfId="0" applyNumberFormat="1" applyFont="1" applyAlignment="1" applyProtection="1">
      <alignment vertical="center" wrapText="1"/>
      <protection hidden="1"/>
    </xf>
    <xf numFmtId="0" fontId="28" fillId="0" borderId="0" xfId="0" applyFont="1" applyAlignment="1" applyProtection="1">
      <alignment horizontal="center" vertical="center"/>
      <protection hidden="1"/>
    </xf>
    <xf numFmtId="173" fontId="6" fillId="0" borderId="0" xfId="0" applyNumberFormat="1" applyFont="1" applyAlignment="1" applyProtection="1">
      <alignment vertical="center"/>
      <protection hidden="1"/>
    </xf>
    <xf numFmtId="175" fontId="9" fillId="5" borderId="8" xfId="0" applyNumberFormat="1" applyFont="1" applyFill="1" applyBorder="1" applyAlignment="1" applyProtection="1">
      <alignment vertical="center"/>
      <protection hidden="1"/>
    </xf>
    <xf numFmtId="165" fontId="6" fillId="0" borderId="0" xfId="0" applyNumberFormat="1" applyFont="1" applyAlignment="1" applyProtection="1">
      <alignment vertical="center" wrapText="1"/>
      <protection hidden="1"/>
    </xf>
    <xf numFmtId="173" fontId="6" fillId="0" borderId="0" xfId="0" applyNumberFormat="1" applyFont="1" applyProtection="1">
      <protection hidden="1"/>
    </xf>
    <xf numFmtId="0" fontId="9" fillId="0" borderId="0" xfId="0" applyFont="1" applyAlignment="1" applyProtection="1">
      <alignment horizontal="center" vertical="center" wrapText="1"/>
      <protection hidden="1"/>
    </xf>
    <xf numFmtId="0" fontId="9" fillId="0" borderId="0" xfId="0" applyFont="1" applyFill="1" applyAlignment="1" applyProtection="1">
      <alignment horizontal="left" vertical="center"/>
      <protection hidden="1"/>
    </xf>
    <xf numFmtId="0" fontId="28"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wrapText="1"/>
      <protection hidden="1"/>
    </xf>
    <xf numFmtId="173" fontId="6" fillId="0" borderId="0" xfId="0" applyNumberFormat="1" applyFont="1" applyFill="1" applyAlignment="1" applyProtection="1">
      <alignment vertical="center"/>
      <protection hidden="1"/>
    </xf>
    <xf numFmtId="0" fontId="15" fillId="0" borderId="0" xfId="0" applyFont="1" applyAlignment="1" applyProtection="1">
      <alignment vertical="center"/>
      <protection hidden="1"/>
    </xf>
    <xf numFmtId="0" fontId="15" fillId="0" borderId="0" xfId="0" applyFont="1" applyFill="1" applyAlignment="1" applyProtection="1">
      <alignment vertical="center"/>
      <protection hidden="1"/>
    </xf>
    <xf numFmtId="175" fontId="9" fillId="0" borderId="0" xfId="0" applyNumberFormat="1" applyFont="1" applyAlignment="1" applyProtection="1">
      <alignment vertical="center"/>
      <protection hidden="1"/>
    </xf>
    <xf numFmtId="0" fontId="28" fillId="0" borderId="2" xfId="0" applyFont="1" applyBorder="1" applyProtection="1">
      <protection hidden="1"/>
    </xf>
    <xf numFmtId="0" fontId="6" fillId="0" borderId="2" xfId="0" applyFont="1" applyBorder="1" applyAlignment="1" applyProtection="1">
      <alignment horizontal="center" wrapText="1"/>
      <protection hidden="1"/>
    </xf>
    <xf numFmtId="173" fontId="6" fillId="0" borderId="2" xfId="0" applyNumberFormat="1" applyFont="1" applyBorder="1" applyProtection="1">
      <protection hidden="1"/>
    </xf>
    <xf numFmtId="0" fontId="9" fillId="0" borderId="0" xfId="0" applyFont="1" applyAlignment="1" applyProtection="1">
      <alignment horizontal="left" vertical="center" wrapText="1"/>
      <protection hidden="1"/>
    </xf>
    <xf numFmtId="4" fontId="6" fillId="0" borderId="0" xfId="0" applyNumberFormat="1" applyFont="1" applyProtection="1">
      <protection locked="0" hidden="1"/>
    </xf>
    <xf numFmtId="4" fontId="14" fillId="0" borderId="0" xfId="0" applyNumberFormat="1" applyFont="1" applyProtection="1">
      <protection locked="0" hidden="1"/>
    </xf>
    <xf numFmtId="166" fontId="6" fillId="0" borderId="0" xfId="0" applyNumberFormat="1" applyFont="1" applyProtection="1">
      <protection locked="0" hidden="1"/>
    </xf>
    <xf numFmtId="166" fontId="14" fillId="0" borderId="8" xfId="6045" applyNumberFormat="1" applyFont="1" applyProtection="1">
      <protection locked="0" hidden="1"/>
    </xf>
    <xf numFmtId="166" fontId="14" fillId="0" borderId="0" xfId="0" applyNumberFormat="1" applyFont="1" applyProtection="1">
      <protection locked="0" hidden="1"/>
    </xf>
    <xf numFmtId="4" fontId="66" fillId="0" borderId="0" xfId="0" applyNumberFormat="1" applyFont="1" applyProtection="1">
      <protection locked="0" hidden="1"/>
    </xf>
    <xf numFmtId="4" fontId="14" fillId="0" borderId="8" xfId="0" applyNumberFormat="1" applyFont="1" applyBorder="1" applyProtection="1">
      <protection locked="0" hidden="1"/>
    </xf>
    <xf numFmtId="4" fontId="14" fillId="0" borderId="0" xfId="0" applyNumberFormat="1" applyFont="1" applyFill="1" applyProtection="1">
      <protection locked="0" hidden="1"/>
    </xf>
    <xf numFmtId="166" fontId="6" fillId="0" borderId="0" xfId="0" applyNumberFormat="1" applyFont="1" applyFill="1" applyProtection="1">
      <protection locked="0" hidden="1"/>
    </xf>
    <xf numFmtId="166" fontId="150" fillId="0" borderId="0" xfId="0" applyNumberFormat="1" applyFont="1" applyProtection="1">
      <protection locked="0" hidden="1"/>
    </xf>
    <xf numFmtId="166" fontId="57" fillId="0" borderId="0" xfId="0" applyNumberFormat="1" applyFont="1" applyProtection="1">
      <protection locked="0" hidden="1"/>
    </xf>
    <xf numFmtId="2" fontId="14" fillId="0" borderId="0" xfId="0" applyNumberFormat="1" applyFont="1" applyAlignment="1" applyProtection="1">
      <alignment horizontal="right" vertical="top"/>
      <protection locked="0" hidden="1"/>
    </xf>
    <xf numFmtId="4" fontId="6" fillId="0" borderId="0" xfId="0" applyNumberFormat="1" applyFont="1" applyAlignment="1" applyProtection="1">
      <alignment horizontal="right"/>
      <protection locked="0" hidden="1"/>
    </xf>
    <xf numFmtId="166" fontId="269" fillId="0" borderId="0" xfId="0" applyNumberFormat="1" applyFont="1" applyAlignment="1" applyProtection="1">
      <alignment horizontal="right"/>
      <protection locked="0" hidden="1"/>
    </xf>
    <xf numFmtId="4" fontId="67" fillId="0" borderId="0" xfId="0" applyNumberFormat="1" applyFont="1" applyProtection="1">
      <protection locked="0" hidden="1"/>
    </xf>
    <xf numFmtId="4" fontId="66" fillId="0" borderId="0" xfId="0" applyNumberFormat="1" applyFont="1" applyFill="1" applyProtection="1">
      <protection locked="0" hidden="1"/>
    </xf>
    <xf numFmtId="4" fontId="66" fillId="0" borderId="0" xfId="0" applyNumberFormat="1" applyFont="1" applyFill="1" applyAlignment="1" applyProtection="1">
      <alignment wrapText="1"/>
      <protection locked="0" hidden="1"/>
    </xf>
    <xf numFmtId="166" fontId="6" fillId="0" borderId="0" xfId="0" applyNumberFormat="1" applyFont="1" applyFill="1" applyAlignment="1" applyProtection="1">
      <alignment vertical="center"/>
      <protection locked="0" hidden="1"/>
    </xf>
    <xf numFmtId="4" fontId="6" fillId="0" borderId="0" xfId="0" applyNumberFormat="1" applyFont="1" applyFill="1" applyProtection="1">
      <protection locked="0" hidden="1"/>
    </xf>
    <xf numFmtId="166" fontId="6" fillId="0" borderId="0" xfId="0" applyNumberFormat="1" applyFont="1" applyFill="1" applyAlignment="1" applyProtection="1">
      <alignment horizontal="right"/>
      <protection locked="0" hidden="1"/>
    </xf>
    <xf numFmtId="166" fontId="14" fillId="0" borderId="0" xfId="0" applyNumberFormat="1" applyFont="1" applyFill="1" applyProtection="1">
      <protection locked="0" hidden="1"/>
    </xf>
    <xf numFmtId="0" fontId="5" fillId="0" borderId="0" xfId="0" applyFont="1" applyAlignment="1" applyProtection="1">
      <alignment horizontal="right"/>
      <protection hidden="1"/>
    </xf>
    <xf numFmtId="0" fontId="266" fillId="0" borderId="0" xfId="0" applyFont="1" applyAlignment="1" applyProtection="1">
      <alignment horizontal="right" vertical="center"/>
      <protection hidden="1"/>
    </xf>
    <xf numFmtId="0" fontId="10" fillId="0" borderId="0" xfId="0" applyFont="1" applyAlignment="1" applyProtection="1">
      <alignment horizontal="right"/>
      <protection hidden="1"/>
    </xf>
    <xf numFmtId="0" fontId="66" fillId="0" borderId="0" xfId="0" applyFont="1" applyProtection="1">
      <protection hidden="1"/>
    </xf>
    <xf numFmtId="0" fontId="247" fillId="0" borderId="0" xfId="0" applyFont="1" applyAlignment="1" applyProtection="1">
      <alignment horizontal="right"/>
      <protection hidden="1"/>
    </xf>
    <xf numFmtId="0" fontId="248" fillId="0" borderId="0" xfId="0" applyFont="1" applyAlignment="1" applyProtection="1">
      <alignment vertical="top"/>
      <protection hidden="1"/>
    </xf>
    <xf numFmtId="0" fontId="66" fillId="0" borderId="0" xfId="0" applyFont="1" applyAlignment="1" applyProtection="1">
      <alignment vertical="top"/>
      <protection hidden="1"/>
    </xf>
    <xf numFmtId="0" fontId="66" fillId="0" borderId="0" xfId="0" applyFont="1" applyAlignment="1" applyProtection="1">
      <alignment horizontal="right" vertical="top"/>
      <protection hidden="1"/>
    </xf>
    <xf numFmtId="0" fontId="66" fillId="0" borderId="0" xfId="0" applyFont="1" applyAlignment="1" applyProtection="1">
      <alignment wrapText="1"/>
      <protection hidden="1"/>
    </xf>
    <xf numFmtId="0" fontId="7" fillId="0" borderId="0" xfId="0" applyFont="1" applyAlignment="1" applyProtection="1">
      <alignment horizontal="center" wrapText="1"/>
      <protection hidden="1"/>
    </xf>
    <xf numFmtId="0" fontId="0" fillId="0" borderId="1" xfId="0" applyBorder="1" applyAlignment="1" applyProtection="1">
      <alignment wrapText="1"/>
      <protection hidden="1"/>
    </xf>
    <xf numFmtId="0" fontId="8" fillId="0" borderId="0" xfId="0" applyFont="1" applyAlignment="1" applyProtection="1">
      <alignment vertical="top" wrapText="1"/>
      <protection hidden="1"/>
    </xf>
    <xf numFmtId="0" fontId="8" fillId="0" borderId="0" xfId="0" applyFont="1" applyAlignment="1" applyProtection="1">
      <alignment horizontal="left" vertical="top" wrapText="1"/>
      <protection hidden="1"/>
    </xf>
    <xf numFmtId="0" fontId="8" fillId="0" borderId="1" xfId="0" applyFont="1" applyBorder="1" applyAlignment="1" applyProtection="1">
      <alignment vertical="top" wrapText="1"/>
      <protection hidden="1"/>
    </xf>
    <xf numFmtId="0" fontId="8" fillId="0" borderId="1" xfId="0" applyFont="1" applyBorder="1" applyAlignment="1" applyProtection="1">
      <alignment horizontal="left" vertical="top" wrapText="1"/>
      <protection hidden="1"/>
    </xf>
    <xf numFmtId="0" fontId="5" fillId="0" borderId="8" xfId="0" applyFont="1" applyBorder="1" applyAlignment="1" applyProtection="1">
      <alignment vertical="top" wrapText="1"/>
      <protection hidden="1"/>
    </xf>
    <xf numFmtId="0" fontId="8" fillId="0" borderId="8" xfId="0" applyFont="1" applyBorder="1" applyAlignment="1" applyProtection="1">
      <alignment vertical="top" wrapText="1"/>
      <protection hidden="1"/>
    </xf>
    <xf numFmtId="0" fontId="8" fillId="0" borderId="8" xfId="0" applyFont="1" applyBorder="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9" fillId="0" borderId="0" xfId="0" applyFont="1" applyAlignment="1" applyProtection="1">
      <alignment horizontal="left" vertical="top" wrapText="1"/>
      <protection hidden="1"/>
    </xf>
    <xf numFmtId="0" fontId="29" fillId="0" borderId="0" xfId="0" applyFont="1" applyAlignment="1" applyProtection="1">
      <alignment horizontal="left" vertical="top" wrapText="1"/>
      <protection hidden="1"/>
    </xf>
    <xf numFmtId="0" fontId="56" fillId="0" borderId="0" xfId="0" applyFont="1" applyAlignment="1" applyProtection="1">
      <alignment vertical="top" wrapText="1"/>
      <protection hidden="1"/>
    </xf>
    <xf numFmtId="0" fontId="11" fillId="0" borderId="0" xfId="0" applyFont="1" applyAlignment="1" applyProtection="1">
      <alignment horizontal="left" vertical="top" wrapText="1"/>
      <protection hidden="1"/>
    </xf>
    <xf numFmtId="0" fontId="11" fillId="0" borderId="1" xfId="0" applyFont="1" applyBorder="1" applyAlignment="1" applyProtection="1">
      <alignment horizontal="left" vertical="top" wrapText="1"/>
      <protection hidden="1"/>
    </xf>
    <xf numFmtId="0" fontId="6" fillId="0" borderId="0" xfId="0" applyFont="1" applyAlignment="1" applyProtection="1">
      <alignment horizontal="left"/>
      <protection hidden="1"/>
    </xf>
    <xf numFmtId="0" fontId="0" fillId="0" borderId="0" xfId="0" applyProtection="1">
      <protection hidden="1"/>
    </xf>
    <xf numFmtId="0" fontId="9" fillId="0" borderId="0" xfId="0" applyFont="1" applyAlignment="1" applyProtection="1">
      <alignment horizontal="left"/>
      <protection hidden="1"/>
    </xf>
    <xf numFmtId="0" fontId="5" fillId="0" borderId="1" xfId="0" applyFont="1" applyBorder="1" applyAlignment="1" applyProtection="1">
      <alignment vertical="top" wrapText="1"/>
      <protection hidden="1"/>
    </xf>
    <xf numFmtId="0" fontId="8" fillId="0" borderId="36" xfId="0" applyFont="1" applyBorder="1" applyAlignment="1" applyProtection="1">
      <alignment vertical="center" wrapText="1"/>
      <protection hidden="1"/>
    </xf>
    <xf numFmtId="0" fontId="267" fillId="0" borderId="36" xfId="0" applyFont="1" applyBorder="1" applyAlignment="1" applyProtection="1">
      <alignment vertical="center" wrapText="1"/>
      <protection hidden="1"/>
    </xf>
    <xf numFmtId="0" fontId="13" fillId="0" borderId="0" xfId="0" applyFont="1" applyProtection="1">
      <protection hidden="1"/>
    </xf>
    <xf numFmtId="0" fontId="5" fillId="0" borderId="0" xfId="0" applyFont="1" applyAlignment="1" applyProtection="1">
      <alignment vertical="top"/>
      <protection hidden="1"/>
    </xf>
    <xf numFmtId="0" fontId="8" fillId="0" borderId="1" xfId="0" applyFont="1" applyBorder="1" applyAlignment="1" applyProtection="1">
      <alignment horizontal="left" vertical="top"/>
      <protection hidden="1"/>
    </xf>
    <xf numFmtId="0" fontId="14" fillId="0" borderId="1" xfId="0" applyFont="1" applyBorder="1" applyProtection="1">
      <protection hidden="1"/>
    </xf>
    <xf numFmtId="0" fontId="13" fillId="0" borderId="0" xfId="0" applyFont="1" applyAlignment="1" applyProtection="1">
      <alignment vertical="top"/>
      <protection hidden="1"/>
    </xf>
    <xf numFmtId="49" fontId="9" fillId="0" borderId="0" xfId="0" applyNumberFormat="1" applyFont="1" applyAlignment="1" applyProtection="1">
      <alignment horizontal="right"/>
      <protection hidden="1"/>
    </xf>
    <xf numFmtId="0" fontId="8" fillId="0" borderId="1" xfId="0" applyFont="1" applyBorder="1" applyProtection="1">
      <protection hidden="1"/>
    </xf>
    <xf numFmtId="0" fontId="5" fillId="0" borderId="1" xfId="0" applyFont="1" applyBorder="1" applyProtection="1">
      <protection hidden="1"/>
    </xf>
    <xf numFmtId="49" fontId="6" fillId="0" borderId="0" xfId="0" applyNumberFormat="1" applyFont="1" applyAlignment="1" applyProtection="1">
      <alignment horizontal="right"/>
      <protection hidden="1"/>
    </xf>
    <xf numFmtId="0" fontId="11" fillId="0" borderId="0" xfId="0" applyFont="1" applyProtection="1">
      <protection hidden="1"/>
    </xf>
    <xf numFmtId="0" fontId="12" fillId="0" borderId="1" xfId="0" applyFont="1" applyBorder="1" applyProtection="1">
      <protection hidden="1"/>
    </xf>
    <xf numFmtId="49" fontId="8" fillId="0" borderId="0" xfId="0" applyNumberFormat="1" applyFont="1" applyAlignment="1" applyProtection="1">
      <alignment horizontal="right"/>
      <protection hidden="1"/>
    </xf>
    <xf numFmtId="49" fontId="11" fillId="0" borderId="0" xfId="0" applyNumberFormat="1" applyFont="1" applyAlignment="1" applyProtection="1">
      <alignment horizontal="right"/>
      <protection hidden="1"/>
    </xf>
    <xf numFmtId="0" fontId="50" fillId="0" borderId="7" xfId="0" applyFont="1" applyBorder="1" applyProtection="1">
      <protection hidden="1"/>
    </xf>
    <xf numFmtId="0" fontId="50" fillId="0" borderId="0" xfId="0" applyFont="1" applyProtection="1">
      <protection hidden="1"/>
    </xf>
    <xf numFmtId="0" fontId="12" fillId="0" borderId="0" xfId="0" applyFont="1" applyProtection="1">
      <protection hidden="1"/>
    </xf>
    <xf numFmtId="0" fontId="12" fillId="0" borderId="8" xfId="0" applyFont="1" applyBorder="1" applyProtection="1">
      <protection hidden="1"/>
    </xf>
    <xf numFmtId="0" fontId="56" fillId="0" borderId="7" xfId="0" applyFont="1" applyBorder="1" applyProtection="1">
      <protection hidden="1"/>
    </xf>
    <xf numFmtId="0" fontId="9" fillId="0" borderId="8" xfId="28" applyFont="1" applyAlignment="1" applyProtection="1">
      <alignment horizontal="left" wrapText="1"/>
      <protection hidden="1"/>
    </xf>
    <xf numFmtId="0" fontId="12" fillId="0" borderId="8" xfId="28" applyFont="1" applyProtection="1">
      <protection hidden="1"/>
    </xf>
    <xf numFmtId="0" fontId="8" fillId="0" borderId="1" xfId="0" applyFont="1" applyBorder="1" applyAlignment="1" applyProtection="1">
      <alignment horizontal="left" vertical="top" wrapText="1"/>
      <protection hidden="1"/>
    </xf>
    <xf numFmtId="0" fontId="14" fillId="0" borderId="8" xfId="0" applyFont="1" applyBorder="1" applyProtection="1">
      <protection hidden="1"/>
    </xf>
    <xf numFmtId="0" fontId="8" fillId="0" borderId="10" xfId="0" applyFont="1" applyBorder="1" applyAlignment="1" applyProtection="1">
      <alignment vertical="center" wrapText="1"/>
      <protection hidden="1"/>
    </xf>
    <xf numFmtId="0" fontId="267" fillId="0" borderId="36" xfId="0" applyFont="1" applyBorder="1" applyAlignment="1" applyProtection="1">
      <alignment horizontal="left" vertical="center" wrapText="1"/>
      <protection hidden="1"/>
    </xf>
    <xf numFmtId="0" fontId="65" fillId="0" borderId="36" xfId="0" applyFont="1" applyBorder="1" applyAlignment="1" applyProtection="1">
      <alignment vertical="center"/>
      <protection hidden="1"/>
    </xf>
    <xf numFmtId="0" fontId="8" fillId="0" borderId="0" xfId="0" applyFont="1" applyAlignment="1" applyProtection="1">
      <alignment horizontal="left" vertical="center"/>
      <protection hidden="1"/>
    </xf>
    <xf numFmtId="0" fontId="8" fillId="0" borderId="0" xfId="0" applyFont="1" applyProtection="1">
      <protection hidden="1"/>
    </xf>
    <xf numFmtId="0" fontId="5" fillId="0" borderId="0" xfId="0" applyFont="1" applyProtection="1">
      <protection hidden="1"/>
    </xf>
    <xf numFmtId="0" fontId="5" fillId="0" borderId="0" xfId="0" applyFont="1" applyAlignment="1" applyProtection="1">
      <alignment vertical="center"/>
      <protection hidden="1"/>
    </xf>
    <xf numFmtId="0" fontId="5" fillId="0" borderId="1" xfId="0" applyFont="1" applyBorder="1" applyAlignment="1" applyProtection="1">
      <alignment horizontal="left" vertical="center"/>
      <protection hidden="1"/>
    </xf>
    <xf numFmtId="0" fontId="0" fillId="0" borderId="1" xfId="0" applyBorder="1" applyProtection="1">
      <protection hidden="1"/>
    </xf>
    <xf numFmtId="173" fontId="0" fillId="0" borderId="1" xfId="0" applyNumberFormat="1" applyBorder="1" applyAlignment="1" applyProtection="1">
      <alignment vertical="center"/>
      <protection hidden="1"/>
    </xf>
    <xf numFmtId="173" fontId="0" fillId="0" borderId="0" xfId="0" applyNumberFormat="1" applyAlignment="1" applyProtection="1">
      <alignment vertical="center"/>
      <protection hidden="1"/>
    </xf>
    <xf numFmtId="49" fontId="8" fillId="0" borderId="0" xfId="0" applyNumberFormat="1" applyFont="1" applyAlignment="1" applyProtection="1">
      <alignment horizontal="left" vertical="center"/>
      <protection hidden="1"/>
    </xf>
    <xf numFmtId="49" fontId="8" fillId="0" borderId="0" xfId="0" applyNumberFormat="1" applyFont="1" applyFill="1" applyAlignment="1" applyProtection="1">
      <alignment horizontal="left" vertical="center"/>
      <protection hidden="1"/>
    </xf>
    <xf numFmtId="0" fontId="12" fillId="0" borderId="0" xfId="0" applyFont="1" applyFill="1" applyProtection="1">
      <protection hidden="1"/>
    </xf>
    <xf numFmtId="173" fontId="0" fillId="0" borderId="0" xfId="0" applyNumberFormat="1" applyFill="1" applyAlignment="1" applyProtection="1">
      <alignment vertical="center"/>
      <protection hidden="1"/>
    </xf>
    <xf numFmtId="0" fontId="8" fillId="0" borderId="2" xfId="0" applyFont="1" applyBorder="1" applyAlignment="1" applyProtection="1">
      <alignment horizontal="left" vertical="center"/>
      <protection hidden="1"/>
    </xf>
    <xf numFmtId="0" fontId="12" fillId="0" borderId="2" xfId="0" applyFont="1" applyBorder="1" applyProtection="1">
      <protection hidden="1"/>
    </xf>
    <xf numFmtId="173" fontId="0" fillId="0" borderId="2" xfId="0" applyNumberFormat="1" applyBorder="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Alignment="1" applyProtection="1">
      <alignment horizontal="right" vertical="center"/>
      <protection hidden="1"/>
    </xf>
    <xf numFmtId="0" fontId="267" fillId="0" borderId="0" xfId="0" applyFont="1" applyAlignment="1" applyProtection="1">
      <alignment horizontal="right" vertical="center"/>
      <protection hidden="1"/>
    </xf>
    <xf numFmtId="173" fontId="15" fillId="0" borderId="0" xfId="0" applyNumberFormat="1" applyFont="1" applyAlignment="1" applyProtection="1">
      <alignment vertical="center"/>
      <protection hidden="1"/>
    </xf>
    <xf numFmtId="9" fontId="11" fillId="0" borderId="0" xfId="0" applyNumberFormat="1" applyFont="1" applyAlignment="1" applyProtection="1">
      <alignment vertical="center"/>
      <protection hidden="1"/>
    </xf>
    <xf numFmtId="173" fontId="0" fillId="0" borderId="8" xfId="0" applyNumberFormat="1" applyBorder="1" applyAlignment="1" applyProtection="1">
      <alignment vertical="center"/>
      <protection hidden="1"/>
    </xf>
    <xf numFmtId="0" fontId="8" fillId="0" borderId="2" xfId="0" applyFont="1" applyBorder="1" applyAlignment="1" applyProtection="1">
      <alignment vertical="center"/>
      <protection hidden="1"/>
    </xf>
    <xf numFmtId="0" fontId="5" fillId="0" borderId="2" xfId="0" applyFont="1" applyBorder="1" applyAlignment="1" applyProtection="1">
      <alignment horizontal="right" vertical="center"/>
      <protection hidden="1"/>
    </xf>
    <xf numFmtId="0" fontId="5" fillId="0" borderId="0" xfId="0" applyFont="1" applyAlignment="1" applyProtection="1">
      <alignment horizontal="right" vertical="center"/>
      <protection hidden="1"/>
    </xf>
    <xf numFmtId="0" fontId="0" fillId="0" borderId="0" xfId="0" applyAlignment="1" applyProtection="1">
      <alignment horizontal="right"/>
      <protection hidden="1"/>
    </xf>
    <xf numFmtId="0" fontId="6" fillId="0" borderId="8" xfId="5967" applyFont="1" applyProtection="1">
      <protection hidden="1"/>
    </xf>
    <xf numFmtId="0" fontId="59" fillId="0" borderId="8" xfId="5967" applyProtection="1">
      <protection hidden="1"/>
    </xf>
    <xf numFmtId="0" fontId="16" fillId="0" borderId="5" xfId="5967" applyFont="1" applyBorder="1" applyAlignment="1" applyProtection="1">
      <alignment horizontal="right"/>
      <protection hidden="1"/>
    </xf>
    <xf numFmtId="0" fontId="17" fillId="0" borderId="5" xfId="5967" applyFont="1" applyBorder="1" applyProtection="1">
      <protection hidden="1"/>
    </xf>
    <xf numFmtId="0" fontId="18" fillId="0" borderId="5" xfId="5967" applyFont="1" applyBorder="1" applyProtection="1">
      <protection hidden="1"/>
    </xf>
    <xf numFmtId="0" fontId="16" fillId="0" borderId="5" xfId="5967" applyFont="1" applyBorder="1" applyProtection="1">
      <protection hidden="1"/>
    </xf>
    <xf numFmtId="0" fontId="19" fillId="0" borderId="5" xfId="5967" applyFont="1" applyBorder="1" applyProtection="1">
      <protection hidden="1"/>
    </xf>
    <xf numFmtId="0" fontId="152" fillId="0" borderId="8" xfId="28" applyFont="1" applyProtection="1">
      <protection hidden="1"/>
    </xf>
    <xf numFmtId="0" fontId="19" fillId="0" borderId="8" xfId="5967" applyFont="1" applyProtection="1">
      <protection hidden="1"/>
    </xf>
    <xf numFmtId="0" fontId="18" fillId="0" borderId="7" xfId="5967" applyFont="1" applyBorder="1" applyProtection="1">
      <protection hidden="1"/>
    </xf>
    <xf numFmtId="0" fontId="20" fillId="0" borderId="8" xfId="5967" applyFont="1" applyProtection="1">
      <protection hidden="1"/>
    </xf>
    <xf numFmtId="0" fontId="21" fillId="0" borderId="8" xfId="5967" applyFont="1" applyProtection="1">
      <protection hidden="1"/>
    </xf>
    <xf numFmtId="49" fontId="22" fillId="0" borderId="8" xfId="5967" applyNumberFormat="1" applyFont="1" applyAlignment="1" applyProtection="1">
      <alignment horizontal="right"/>
      <protection hidden="1"/>
    </xf>
    <xf numFmtId="0" fontId="22" fillId="0" borderId="8" xfId="5967" applyFont="1" applyAlignment="1" applyProtection="1">
      <alignment horizontal="left" wrapText="1"/>
      <protection hidden="1"/>
    </xf>
    <xf numFmtId="0" fontId="22" fillId="0" borderId="8" xfId="5967" applyFont="1" applyAlignment="1" applyProtection="1">
      <alignment horizontal="center"/>
      <protection hidden="1"/>
    </xf>
    <xf numFmtId="0" fontId="23" fillId="0" borderId="8" xfId="5967" applyFont="1" applyProtection="1">
      <protection hidden="1"/>
    </xf>
    <xf numFmtId="7" fontId="22" fillId="0" borderId="8" xfId="5967" applyNumberFormat="1" applyFont="1" applyAlignment="1" applyProtection="1">
      <alignment horizontal="right"/>
      <protection hidden="1"/>
    </xf>
    <xf numFmtId="0" fontId="26" fillId="0" borderId="8" xfId="5967" applyFont="1" applyProtection="1">
      <protection hidden="1"/>
    </xf>
    <xf numFmtId="0" fontId="88" fillId="0" borderId="8" xfId="5967" applyFont="1" applyAlignment="1" applyProtection="1">
      <alignment horizontal="left"/>
      <protection hidden="1"/>
    </xf>
    <xf numFmtId="0" fontId="68" fillId="0" borderId="8" xfId="5967" applyFont="1" applyAlignment="1" applyProtection="1">
      <alignment horizontal="right"/>
      <protection hidden="1"/>
    </xf>
    <xf numFmtId="0" fontId="75" fillId="0" borderId="8" xfId="5967" applyFont="1" applyAlignment="1" applyProtection="1">
      <alignment horizontal="left" vertical="center"/>
      <protection hidden="1"/>
    </xf>
    <xf numFmtId="0" fontId="68" fillId="0" borderId="8" xfId="5967" applyFont="1" applyAlignment="1" applyProtection="1">
      <alignment horizontal="left" vertical="center" wrapText="1"/>
      <protection hidden="1"/>
    </xf>
    <xf numFmtId="0" fontId="83" fillId="0" borderId="8" xfId="5967" applyFont="1" applyAlignment="1" applyProtection="1">
      <alignment horizontal="left"/>
      <protection hidden="1"/>
    </xf>
    <xf numFmtId="0" fontId="68" fillId="0" borderId="8" xfId="5967" applyFont="1" applyAlignment="1" applyProtection="1">
      <alignment horizontal="left"/>
      <protection hidden="1"/>
    </xf>
    <xf numFmtId="0" fontId="83" fillId="0" borderId="8" xfId="5967" applyFont="1" applyAlignment="1" applyProtection="1">
      <alignment horizontal="center"/>
      <protection hidden="1"/>
    </xf>
    <xf numFmtId="0" fontId="68" fillId="0" borderId="8" xfId="5967" applyFont="1" applyAlignment="1" applyProtection="1">
      <alignment horizontal="left" wrapText="1"/>
      <protection hidden="1"/>
    </xf>
    <xf numFmtId="0" fontId="50" fillId="0" borderId="8" xfId="5967" applyFont="1" applyAlignment="1" applyProtection="1">
      <alignment horizontal="left" wrapText="1"/>
      <protection hidden="1"/>
    </xf>
    <xf numFmtId="0" fontId="24" fillId="0" borderId="8" xfId="5967" applyFont="1" applyAlignment="1" applyProtection="1">
      <alignment horizontal="left"/>
      <protection hidden="1"/>
    </xf>
    <xf numFmtId="0" fontId="24" fillId="0" borderId="8" xfId="5967" applyFont="1" applyAlignment="1" applyProtection="1">
      <alignment horizontal="right"/>
      <protection hidden="1"/>
    </xf>
    <xf numFmtId="0" fontId="27" fillId="0" borderId="8" xfId="5967" applyFont="1" applyAlignment="1" applyProtection="1">
      <alignment horizontal="left" vertical="center"/>
      <protection hidden="1"/>
    </xf>
    <xf numFmtId="0" fontId="24" fillId="0" borderId="8" xfId="5967" applyFont="1" applyAlignment="1" applyProtection="1">
      <alignment horizontal="left" vertical="center" wrapText="1"/>
      <protection hidden="1"/>
    </xf>
    <xf numFmtId="0" fontId="24" fillId="0" borderId="8" xfId="5967" applyFont="1" applyAlignment="1" applyProtection="1">
      <alignment horizontal="left" wrapText="1"/>
      <protection hidden="1"/>
    </xf>
    <xf numFmtId="0" fontId="12" fillId="0" borderId="8" xfId="5967" applyFont="1" applyAlignment="1" applyProtection="1">
      <alignment wrapText="1"/>
      <protection hidden="1"/>
    </xf>
    <xf numFmtId="0" fontId="90" fillId="0" borderId="8" xfId="5967" applyFont="1" applyAlignment="1" applyProtection="1">
      <alignment horizontal="left"/>
      <protection hidden="1"/>
    </xf>
    <xf numFmtId="0" fontId="90" fillId="0" borderId="8" xfId="5967" applyFont="1" applyAlignment="1" applyProtection="1">
      <alignment horizontal="right"/>
      <protection hidden="1"/>
    </xf>
    <xf numFmtId="0" fontId="91" fillId="0" borderId="8" xfId="5967" applyFont="1" applyAlignment="1" applyProtection="1">
      <alignment horizontal="left" vertical="center"/>
      <protection hidden="1"/>
    </xf>
    <xf numFmtId="0" fontId="50" fillId="0" borderId="8" xfId="5967" applyFont="1" applyAlignment="1" applyProtection="1">
      <alignment wrapText="1"/>
      <protection hidden="1"/>
    </xf>
    <xf numFmtId="49" fontId="24" fillId="0" borderId="8" xfId="5967" applyNumberFormat="1" applyFont="1" applyAlignment="1" applyProtection="1">
      <alignment horizontal="left"/>
      <protection hidden="1"/>
    </xf>
    <xf numFmtId="49" fontId="24" fillId="0" borderId="8" xfId="5967" applyNumberFormat="1" applyFont="1" applyAlignment="1" applyProtection="1">
      <alignment horizontal="right"/>
      <protection hidden="1"/>
    </xf>
    <xf numFmtId="0" fontId="24" fillId="0" borderId="8" xfId="5967" applyFont="1" applyProtection="1">
      <protection hidden="1"/>
    </xf>
    <xf numFmtId="49" fontId="11" fillId="0" borderId="8" xfId="5967" applyNumberFormat="1" applyFont="1" applyAlignment="1" applyProtection="1">
      <alignment horizontal="center"/>
      <protection hidden="1"/>
    </xf>
    <xf numFmtId="0" fontId="92" fillId="0" borderId="8" xfId="5967" applyFont="1" applyAlignment="1" applyProtection="1">
      <alignment horizontal="left" vertical="center"/>
      <protection hidden="1"/>
    </xf>
    <xf numFmtId="0" fontId="11" fillId="0" borderId="8" xfId="5967" applyFont="1" applyProtection="1">
      <protection hidden="1"/>
    </xf>
    <xf numFmtId="0" fontId="28" fillId="0" borderId="8" xfId="5967" applyFont="1" applyProtection="1">
      <protection hidden="1"/>
    </xf>
    <xf numFmtId="0" fontId="66" fillId="0" borderId="8" xfId="5967" applyFont="1" applyFill="1" applyProtection="1">
      <protection hidden="1"/>
    </xf>
    <xf numFmtId="0" fontId="9" fillId="0" borderId="8" xfId="5967" applyFont="1" applyProtection="1">
      <protection hidden="1"/>
    </xf>
    <xf numFmtId="0" fontId="83" fillId="0" borderId="8" xfId="5967" applyFont="1" applyFill="1" applyProtection="1">
      <protection hidden="1"/>
    </xf>
    <xf numFmtId="0" fontId="15" fillId="0" borderId="8" xfId="5967" applyFont="1" applyProtection="1">
      <protection hidden="1"/>
    </xf>
    <xf numFmtId="0" fontId="12" fillId="0" borderId="1" xfId="0" applyFont="1" applyBorder="1" applyAlignment="1" applyProtection="1">
      <alignment vertical="top" wrapText="1"/>
      <protection hidden="1"/>
    </xf>
    <xf numFmtId="49" fontId="29" fillId="0" borderId="0" xfId="0" applyNumberFormat="1" applyFont="1" applyAlignment="1" applyProtection="1">
      <alignment horizontal="left" vertical="center"/>
      <protection hidden="1"/>
    </xf>
    <xf numFmtId="49" fontId="8" fillId="0" borderId="0" xfId="0" applyNumberFormat="1" applyFont="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49" fontId="6" fillId="0" borderId="0" xfId="0" applyNumberFormat="1" applyFont="1" applyProtection="1">
      <protection hidden="1"/>
    </xf>
    <xf numFmtId="49" fontId="9" fillId="0" borderId="0" xfId="0" applyNumberFormat="1" applyFont="1" applyProtection="1">
      <protection hidden="1"/>
    </xf>
    <xf numFmtId="0" fontId="11" fillId="0" borderId="1" xfId="0" applyFont="1" applyBorder="1" applyAlignment="1" applyProtection="1">
      <alignment vertical="top" wrapText="1"/>
      <protection hidden="1"/>
    </xf>
    <xf numFmtId="0" fontId="8" fillId="0" borderId="1" xfId="0" applyFont="1" applyBorder="1" applyAlignment="1" applyProtection="1">
      <alignment horizontal="left" vertical="top"/>
      <protection hidden="1"/>
    </xf>
    <xf numFmtId="0" fontId="69" fillId="0" borderId="8" xfId="6048" applyFont="1" applyProtection="1">
      <protection hidden="1"/>
    </xf>
    <xf numFmtId="49" fontId="70" fillId="0" borderId="8" xfId="6048" applyNumberFormat="1" applyFont="1" applyAlignment="1" applyProtection="1">
      <alignment horizontal="right"/>
      <protection hidden="1"/>
    </xf>
    <xf numFmtId="0" fontId="70" fillId="0" borderId="8" xfId="6048" applyFont="1" applyAlignment="1" applyProtection="1">
      <alignment horizontal="left" wrapText="1"/>
      <protection hidden="1"/>
    </xf>
    <xf numFmtId="0" fontId="70" fillId="0" borderId="8" xfId="6048" applyFont="1" applyAlignment="1" applyProtection="1">
      <alignment horizontal="center"/>
      <protection hidden="1"/>
    </xf>
    <xf numFmtId="0" fontId="71" fillId="0" borderId="8" xfId="6048" applyFont="1" applyProtection="1">
      <protection hidden="1"/>
    </xf>
    <xf numFmtId="7" fontId="70" fillId="0" borderId="8" xfId="6048" applyNumberFormat="1" applyFont="1" applyAlignment="1" applyProtection="1">
      <alignment horizontal="right"/>
      <protection hidden="1"/>
    </xf>
    <xf numFmtId="0" fontId="28" fillId="0" borderId="8" xfId="6048" applyFont="1" applyProtection="1">
      <protection hidden="1"/>
    </xf>
    <xf numFmtId="0" fontId="64" fillId="0" borderId="8" xfId="6048" applyProtection="1">
      <protection hidden="1"/>
    </xf>
    <xf numFmtId="0" fontId="72" fillId="0" borderId="5" xfId="6048" applyFont="1" applyBorder="1" applyAlignment="1" applyProtection="1">
      <alignment horizontal="right"/>
      <protection hidden="1"/>
    </xf>
    <xf numFmtId="0" fontId="73" fillId="0" borderId="5" xfId="6048" applyFont="1" applyBorder="1" applyProtection="1">
      <protection hidden="1"/>
    </xf>
    <xf numFmtId="0" fontId="72" fillId="0" borderId="5" xfId="6048" applyFont="1" applyBorder="1" applyProtection="1">
      <protection hidden="1"/>
    </xf>
    <xf numFmtId="0" fontId="74" fillId="0" borderId="5" xfId="6048" applyFont="1" applyBorder="1" applyProtection="1">
      <protection hidden="1"/>
    </xf>
    <xf numFmtId="0" fontId="19" fillId="0" borderId="8" xfId="6048" applyFont="1" applyProtection="1">
      <protection hidden="1"/>
    </xf>
    <xf numFmtId="0" fontId="74" fillId="0" borderId="8" xfId="6048" applyFont="1" applyProtection="1">
      <protection hidden="1"/>
    </xf>
    <xf numFmtId="0" fontId="72" fillId="0" borderId="7" xfId="6048" applyFont="1" applyBorder="1" applyProtection="1">
      <protection hidden="1"/>
    </xf>
    <xf numFmtId="0" fontId="72" fillId="0" borderId="8" xfId="6048" applyFont="1" applyProtection="1">
      <protection hidden="1"/>
    </xf>
    <xf numFmtId="0" fontId="68" fillId="0" borderId="8" xfId="6048" applyFont="1" applyProtection="1">
      <protection hidden="1"/>
    </xf>
    <xf numFmtId="0" fontId="68" fillId="0" borderId="8" xfId="6048" applyFont="1" applyAlignment="1" applyProtection="1">
      <alignment horizontal="left"/>
      <protection hidden="1"/>
    </xf>
    <xf numFmtId="0" fontId="68" fillId="0" borderId="5" xfId="6048" applyFont="1" applyBorder="1" applyAlignment="1" applyProtection="1">
      <alignment horizontal="right"/>
      <protection hidden="1"/>
    </xf>
    <xf numFmtId="0" fontId="72" fillId="0" borderId="5" xfId="6048" applyFont="1" applyBorder="1" applyAlignment="1" applyProtection="1">
      <alignment horizontal="left" vertical="center" wrapText="1"/>
      <protection hidden="1"/>
    </xf>
    <xf numFmtId="0" fontId="68" fillId="0" borderId="5" xfId="6048" applyFont="1" applyBorder="1" applyAlignment="1" applyProtection="1">
      <alignment horizontal="left" vertical="center" wrapText="1"/>
      <protection hidden="1"/>
    </xf>
    <xf numFmtId="0" fontId="68" fillId="0" borderId="8" xfId="6048" applyFont="1" applyAlignment="1" applyProtection="1">
      <alignment horizontal="left" vertical="center" wrapText="1"/>
      <protection hidden="1"/>
    </xf>
    <xf numFmtId="0" fontId="68" fillId="0" borderId="8" xfId="6048" applyFont="1" applyAlignment="1" applyProtection="1">
      <alignment horizontal="right"/>
      <protection hidden="1"/>
    </xf>
    <xf numFmtId="0" fontId="75" fillId="0" borderId="8" xfId="6048" applyFont="1" applyAlignment="1" applyProtection="1">
      <alignment horizontal="left" vertical="center" wrapText="1"/>
      <protection hidden="1"/>
    </xf>
    <xf numFmtId="0" fontId="31" fillId="0" borderId="8" xfId="6048" applyFont="1" applyProtection="1">
      <protection hidden="1"/>
    </xf>
    <xf numFmtId="0" fontId="75" fillId="0" borderId="8" xfId="6048" applyFont="1" applyAlignment="1" applyProtection="1">
      <alignment horizontal="left" vertical="center"/>
      <protection hidden="1"/>
    </xf>
    <xf numFmtId="0" fontId="32" fillId="0" borderId="8" xfId="6048" applyFont="1" applyProtection="1">
      <protection hidden="1"/>
    </xf>
    <xf numFmtId="0" fontId="6" fillId="0" borderId="8" xfId="6048" applyFont="1" applyProtection="1">
      <protection hidden="1"/>
    </xf>
    <xf numFmtId="0" fontId="76" fillId="0" borderId="8" xfId="6048" applyFont="1" applyAlignment="1" applyProtection="1">
      <alignment horizontal="left" vertical="center"/>
      <protection hidden="1"/>
    </xf>
    <xf numFmtId="0" fontId="77" fillId="0" borderId="8" xfId="6048" applyFont="1" applyProtection="1">
      <protection hidden="1"/>
    </xf>
    <xf numFmtId="0" fontId="76" fillId="0" borderId="8" xfId="6048" applyFont="1" applyProtection="1">
      <protection hidden="1"/>
    </xf>
    <xf numFmtId="0" fontId="68" fillId="0" borderId="8" xfId="6048" applyFont="1" applyAlignment="1" applyProtection="1">
      <alignment horizontal="center" vertical="center"/>
      <protection hidden="1"/>
    </xf>
    <xf numFmtId="0" fontId="78" fillId="0" borderId="8" xfId="6048" applyFont="1" applyAlignment="1" applyProtection="1">
      <alignment horizontal="left"/>
      <protection hidden="1"/>
    </xf>
    <xf numFmtId="0" fontId="79" fillId="0" borderId="8" xfId="6048" applyFont="1" applyAlignment="1" applyProtection="1">
      <alignment horizontal="left"/>
      <protection hidden="1"/>
    </xf>
    <xf numFmtId="0" fontId="78" fillId="0" borderId="8" xfId="6048" applyFont="1" applyAlignment="1" applyProtection="1">
      <alignment horizontal="left" wrapText="1"/>
      <protection hidden="1"/>
    </xf>
    <xf numFmtId="0" fontId="14" fillId="0" borderId="8" xfId="6048" applyFont="1" applyAlignment="1" applyProtection="1">
      <alignment horizontal="left" wrapText="1"/>
      <protection hidden="1"/>
    </xf>
    <xf numFmtId="0" fontId="26" fillId="0" borderId="8" xfId="6048" applyFont="1" applyProtection="1">
      <protection hidden="1"/>
    </xf>
    <xf numFmtId="0" fontId="66" fillId="0" borderId="8" xfId="6048" applyFont="1" applyProtection="1">
      <protection hidden="1"/>
    </xf>
    <xf numFmtId="0" fontId="81" fillId="0" borderId="8" xfId="6048" applyFont="1" applyProtection="1">
      <protection hidden="1"/>
    </xf>
    <xf numFmtId="0" fontId="25" fillId="0" borderId="8" xfId="6048" applyFont="1" applyProtection="1">
      <protection hidden="1"/>
    </xf>
    <xf numFmtId="0" fontId="75" fillId="0" borderId="8" xfId="6048" applyFont="1" applyAlignment="1" applyProtection="1">
      <alignment horizontal="center"/>
      <protection hidden="1"/>
    </xf>
    <xf numFmtId="0" fontId="68" fillId="0" borderId="8" xfId="6048" applyFont="1" applyAlignment="1" applyProtection="1">
      <alignment horizontal="center" vertical="center" wrapText="1"/>
      <protection hidden="1"/>
    </xf>
    <xf numFmtId="0" fontId="68" fillId="0" borderId="8" xfId="6048" applyFont="1" applyAlignment="1" applyProtection="1">
      <alignment horizontal="left" vertical="center"/>
      <protection hidden="1"/>
    </xf>
    <xf numFmtId="0" fontId="68" fillId="0" borderId="8" xfId="6048" applyFont="1" applyAlignment="1" applyProtection="1">
      <alignment horizontal="left" wrapText="1"/>
      <protection hidden="1"/>
    </xf>
    <xf numFmtId="0" fontId="14" fillId="0" borderId="8" xfId="6048" applyFont="1" applyProtection="1">
      <protection hidden="1"/>
    </xf>
    <xf numFmtId="0" fontId="75" fillId="0" borderId="8" xfId="6048" applyFont="1" applyAlignment="1" applyProtection="1">
      <alignment horizontal="right" vertical="center" wrapText="1"/>
      <protection hidden="1"/>
    </xf>
    <xf numFmtId="0" fontId="78" fillId="0" borderId="8" xfId="6048" applyFont="1" applyAlignment="1" applyProtection="1">
      <alignment horizontal="left" vertical="center" wrapText="1"/>
      <protection hidden="1"/>
    </xf>
    <xf numFmtId="0" fontId="82" fillId="0" borderId="8" xfId="6048" applyFont="1" applyAlignment="1" applyProtection="1">
      <alignment horizontal="left"/>
      <protection hidden="1"/>
    </xf>
    <xf numFmtId="0" fontId="83" fillId="0" borderId="8" xfId="6048" applyFont="1" applyAlignment="1" applyProtection="1">
      <alignment horizontal="left"/>
      <protection hidden="1"/>
    </xf>
    <xf numFmtId="0" fontId="83" fillId="0" borderId="8" xfId="6048" applyFont="1" applyProtection="1">
      <protection hidden="1"/>
    </xf>
    <xf numFmtId="0" fontId="14" fillId="0" borderId="8" xfId="6048" applyFont="1" applyAlignment="1" applyProtection="1">
      <alignment wrapText="1"/>
      <protection hidden="1"/>
    </xf>
    <xf numFmtId="0" fontId="68" fillId="0" borderId="8" xfId="6048" applyFont="1" applyAlignment="1" applyProtection="1">
      <alignment wrapText="1"/>
      <protection hidden="1"/>
    </xf>
    <xf numFmtId="0" fontId="68" fillId="0" borderId="8" xfId="6048" applyFont="1" applyProtection="1">
      <protection hidden="1"/>
    </xf>
    <xf numFmtId="0" fontId="83" fillId="0" borderId="8" xfId="6048" applyFont="1" applyAlignment="1" applyProtection="1">
      <alignment horizontal="right" vertical="center"/>
      <protection hidden="1"/>
    </xf>
    <xf numFmtId="0" fontId="75" fillId="0" borderId="8" xfId="6048" applyFont="1" applyAlignment="1" applyProtection="1">
      <alignment horizontal="right"/>
      <protection hidden="1"/>
    </xf>
    <xf numFmtId="0" fontId="75" fillId="0" borderId="8" xfId="6048" applyFont="1" applyAlignment="1" applyProtection="1">
      <alignment horizontal="left"/>
      <protection hidden="1"/>
    </xf>
    <xf numFmtId="0" fontId="75" fillId="0" borderId="8" xfId="6048" applyFont="1" applyAlignment="1" applyProtection="1">
      <alignment horizontal="left" wrapText="1"/>
      <protection hidden="1"/>
    </xf>
    <xf numFmtId="0" fontId="50" fillId="0" borderId="8" xfId="6048" applyFont="1" applyAlignment="1" applyProtection="1">
      <alignment wrapText="1"/>
      <protection hidden="1"/>
    </xf>
    <xf numFmtId="0" fontId="75" fillId="0" borderId="8" xfId="6048" applyFont="1" applyProtection="1">
      <protection hidden="1"/>
    </xf>
    <xf numFmtId="0" fontId="66" fillId="0" borderId="8" xfId="6048" applyFont="1" applyAlignment="1" applyProtection="1">
      <alignment horizontal="right"/>
      <protection hidden="1"/>
    </xf>
    <xf numFmtId="0" fontId="24" fillId="0" borderId="8" xfId="6048" applyFont="1" applyProtection="1">
      <protection hidden="1"/>
    </xf>
    <xf numFmtId="0" fontId="65" fillId="0" borderId="8" xfId="6048" applyFont="1" applyProtection="1">
      <protection hidden="1"/>
    </xf>
    <xf numFmtId="0" fontId="84" fillId="0" borderId="8" xfId="6048" applyFont="1" applyAlignment="1" applyProtection="1">
      <alignment horizontal="left"/>
      <protection hidden="1"/>
    </xf>
    <xf numFmtId="0" fontId="68" fillId="0" borderId="8" xfId="6048" applyFont="1" applyAlignment="1" applyProtection="1">
      <alignment horizontal="center"/>
      <protection hidden="1"/>
    </xf>
    <xf numFmtId="0" fontId="33" fillId="0" borderId="8" xfId="6048" applyFont="1" applyProtection="1">
      <protection hidden="1"/>
    </xf>
    <xf numFmtId="0" fontId="11" fillId="0" borderId="8" xfId="6048" applyFont="1" applyProtection="1">
      <protection hidden="1"/>
    </xf>
    <xf numFmtId="0" fontId="86" fillId="0" borderId="8" xfId="6048" applyFont="1" applyProtection="1">
      <protection hidden="1"/>
    </xf>
    <xf numFmtId="0" fontId="83" fillId="0" borderId="8" xfId="6048" applyFont="1" applyAlignment="1" applyProtection="1">
      <alignment horizontal="right"/>
      <protection hidden="1"/>
    </xf>
    <xf numFmtId="0" fontId="83" fillId="0" borderId="8" xfId="6048" applyFont="1" applyAlignment="1" applyProtection="1">
      <alignment horizontal="left" vertical="center" wrapText="1"/>
      <protection hidden="1"/>
    </xf>
    <xf numFmtId="0" fontId="8" fillId="0" borderId="10" xfId="0" applyFont="1" applyBorder="1" applyAlignment="1" applyProtection="1">
      <alignment vertical="top" wrapText="1"/>
      <protection hidden="1"/>
    </xf>
    <xf numFmtId="0" fontId="8" fillId="0" borderId="7" xfId="0" applyFont="1" applyBorder="1" applyAlignment="1" applyProtection="1">
      <alignment vertical="top" wrapText="1"/>
      <protection hidden="1"/>
    </xf>
    <xf numFmtId="0" fontId="56" fillId="0" borderId="1" xfId="0" applyFont="1" applyBorder="1" applyAlignment="1" applyProtection="1">
      <alignment vertical="top" wrapText="1"/>
      <protection hidden="1"/>
    </xf>
    <xf numFmtId="17" fontId="12" fillId="0" borderId="1" xfId="0" quotePrefix="1" applyNumberFormat="1" applyFont="1" applyBorder="1" applyAlignment="1" applyProtection="1">
      <alignment vertical="top" wrapText="1"/>
      <protection hidden="1"/>
    </xf>
    <xf numFmtId="49" fontId="43" fillId="0" borderId="0" xfId="0" applyNumberFormat="1" applyFont="1" applyAlignment="1" applyProtection="1">
      <alignment horizontal="left" vertical="center"/>
      <protection hidden="1"/>
    </xf>
    <xf numFmtId="0" fontId="44" fillId="0" borderId="0" xfId="0" applyFont="1" applyAlignment="1" applyProtection="1">
      <alignment horizontal="left" vertical="center" wrapText="1"/>
      <protection hidden="1"/>
    </xf>
    <xf numFmtId="0" fontId="6" fillId="2" borderId="3"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166" fontId="6" fillId="0" borderId="8" xfId="0" applyNumberFormat="1" applyFont="1" applyBorder="1" applyProtection="1">
      <protection hidden="1"/>
    </xf>
    <xf numFmtId="0" fontId="11" fillId="0" borderId="0" xfId="0" applyFont="1" applyAlignment="1" applyProtection="1">
      <alignment horizontal="center" wrapText="1"/>
      <protection hidden="1"/>
    </xf>
    <xf numFmtId="173" fontId="63" fillId="10" borderId="11" xfId="0" applyNumberFormat="1" applyFont="1" applyFill="1" applyBorder="1" applyAlignment="1" applyProtection="1">
      <alignment horizontal="right" vertical="center"/>
      <protection hidden="1"/>
    </xf>
    <xf numFmtId="0" fontId="9" fillId="7" borderId="6" xfId="0" applyFont="1" applyFill="1" applyBorder="1" applyAlignment="1" applyProtection="1">
      <alignment horizontal="right" vertical="center"/>
      <protection hidden="1"/>
    </xf>
    <xf numFmtId="0" fontId="9" fillId="7" borderId="6" xfId="0" applyFont="1" applyFill="1" applyBorder="1" applyAlignment="1" applyProtection="1">
      <alignment vertical="center"/>
      <protection hidden="1"/>
    </xf>
    <xf numFmtId="0" fontId="6" fillId="7" borderId="6" xfId="0" applyFont="1" applyFill="1" applyBorder="1" applyAlignment="1" applyProtection="1">
      <alignment horizontal="center" vertical="center"/>
      <protection hidden="1"/>
    </xf>
    <xf numFmtId="165" fontId="6" fillId="7" borderId="6" xfId="0" applyNumberFormat="1" applyFont="1" applyFill="1" applyBorder="1" applyAlignment="1" applyProtection="1">
      <alignment vertical="center"/>
      <protection hidden="1"/>
    </xf>
    <xf numFmtId="166" fontId="6" fillId="5" borderId="6" xfId="0" applyNumberFormat="1" applyFont="1" applyFill="1" applyBorder="1" applyProtection="1">
      <protection hidden="1"/>
    </xf>
    <xf numFmtId="165" fontId="0" fillId="0" borderId="0" xfId="0" applyNumberFormat="1" applyAlignment="1" applyProtection="1">
      <alignment wrapText="1"/>
      <protection hidden="1"/>
    </xf>
    <xf numFmtId="0" fontId="57" fillId="0" borderId="0" xfId="0" applyFont="1" applyAlignment="1" applyProtection="1">
      <alignment wrapText="1"/>
      <protection hidden="1"/>
    </xf>
    <xf numFmtId="165" fontId="57" fillId="0" borderId="0" xfId="0" applyNumberFormat="1" applyFont="1" applyAlignment="1" applyProtection="1">
      <alignment wrapText="1"/>
      <protection hidden="1"/>
    </xf>
    <xf numFmtId="0" fontId="61" fillId="0" borderId="0" xfId="0" applyFont="1" applyProtection="1">
      <protection hidden="1"/>
    </xf>
    <xf numFmtId="2" fontId="57" fillId="0" borderId="0" xfId="0" applyNumberFormat="1" applyFont="1" applyAlignment="1" applyProtection="1">
      <alignment wrapText="1"/>
      <protection hidden="1"/>
    </xf>
    <xf numFmtId="2" fontId="6" fillId="0" borderId="0" xfId="0" applyNumberFormat="1" applyFont="1" applyAlignment="1" applyProtection="1">
      <alignment wrapText="1"/>
      <protection hidden="1"/>
    </xf>
    <xf numFmtId="49" fontId="9" fillId="0" borderId="10" xfId="0" applyNumberFormat="1" applyFont="1" applyBorder="1" applyAlignment="1" applyProtection="1">
      <alignment horizontal="right" vertical="center"/>
      <protection hidden="1"/>
    </xf>
    <xf numFmtId="0" fontId="9" fillId="0" borderId="10" xfId="0" applyFont="1" applyBorder="1" applyAlignment="1" applyProtection="1">
      <alignment vertical="center" wrapText="1"/>
      <protection hidden="1"/>
    </xf>
    <xf numFmtId="0" fontId="6" fillId="0" borderId="10" xfId="0" applyFont="1" applyBorder="1" applyAlignment="1" applyProtection="1">
      <alignment vertical="center" wrapText="1"/>
      <protection hidden="1"/>
    </xf>
    <xf numFmtId="165" fontId="6" fillId="0" borderId="10" xfId="0" applyNumberFormat="1" applyFont="1" applyBorder="1" applyAlignment="1" applyProtection="1">
      <alignment vertical="center" wrapText="1"/>
      <protection hidden="1"/>
    </xf>
    <xf numFmtId="166" fontId="6" fillId="0" borderId="10" xfId="0" applyNumberFormat="1" applyFont="1" applyBorder="1" applyAlignment="1" applyProtection="1">
      <alignment vertical="center"/>
      <protection hidden="1"/>
    </xf>
    <xf numFmtId="2" fontId="6" fillId="0" borderId="10" xfId="0" applyNumberFormat="1" applyFont="1" applyBorder="1" applyAlignment="1" applyProtection="1">
      <alignment horizontal="right" vertical="center"/>
      <protection hidden="1"/>
    </xf>
    <xf numFmtId="0" fontId="15" fillId="0" borderId="0" xfId="0" applyFont="1" applyAlignment="1" applyProtection="1">
      <alignment horizontal="left" wrapText="1"/>
      <protection hidden="1"/>
    </xf>
    <xf numFmtId="166" fontId="6" fillId="0" borderId="10" xfId="0" applyNumberFormat="1" applyFont="1" applyBorder="1" applyAlignment="1" applyProtection="1">
      <alignment horizontal="right" vertical="center"/>
      <protection hidden="1"/>
    </xf>
    <xf numFmtId="0" fontId="9" fillId="0" borderId="10" xfId="0" applyFont="1" applyBorder="1" applyAlignment="1" applyProtection="1">
      <alignment horizontal="right" vertical="center"/>
      <protection hidden="1"/>
    </xf>
    <xf numFmtId="0" fontId="9" fillId="0" borderId="10" xfId="0" applyFont="1" applyBorder="1" applyAlignment="1" applyProtection="1">
      <alignment vertical="center"/>
      <protection hidden="1"/>
    </xf>
    <xf numFmtId="0" fontId="6" fillId="0" borderId="10" xfId="0" applyFont="1" applyBorder="1" applyAlignment="1" applyProtection="1">
      <alignment horizontal="center" vertical="center"/>
      <protection hidden="1"/>
    </xf>
    <xf numFmtId="166" fontId="6" fillId="0" borderId="43" xfId="0" applyNumberFormat="1" applyFont="1" applyBorder="1" applyAlignment="1" applyProtection="1">
      <alignment vertical="center"/>
      <protection hidden="1"/>
    </xf>
    <xf numFmtId="219" fontId="63" fillId="10" borderId="11" xfId="0" applyNumberFormat="1" applyFont="1" applyFill="1" applyBorder="1" applyAlignment="1" applyProtection="1">
      <alignment horizontal="right" vertical="center"/>
      <protection hidden="1"/>
    </xf>
    <xf numFmtId="175" fontId="63" fillId="0" borderId="8" xfId="0" applyNumberFormat="1" applyFont="1" applyFill="1" applyBorder="1" applyAlignment="1" applyProtection="1">
      <alignment horizontal="right" vertical="center"/>
      <protection hidden="1"/>
    </xf>
    <xf numFmtId="49" fontId="14" fillId="0" borderId="0" xfId="0" applyNumberFormat="1" applyFont="1" applyAlignment="1" applyProtection="1">
      <alignment horizontal="center"/>
      <protection hidden="1"/>
    </xf>
    <xf numFmtId="49" fontId="14" fillId="0" borderId="0" xfId="0" applyNumberFormat="1" applyFont="1" applyAlignment="1" applyProtection="1">
      <alignment horizontal="left"/>
      <protection hidden="1"/>
    </xf>
    <xf numFmtId="0" fontId="65" fillId="0" borderId="8" xfId="23" applyFont="1" applyAlignment="1" applyProtection="1">
      <alignment horizontal="left" vertical="top" wrapText="1"/>
      <protection hidden="1"/>
    </xf>
    <xf numFmtId="173" fontId="67" fillId="0" borderId="0" xfId="0" applyNumberFormat="1" applyFont="1" applyAlignment="1" applyProtection="1">
      <alignment vertical="center"/>
      <protection hidden="1"/>
    </xf>
    <xf numFmtId="0" fontId="9" fillId="0" borderId="0" xfId="0" applyFont="1" applyAlignment="1" applyProtection="1">
      <alignment vertical="center" wrapText="1"/>
      <protection hidden="1"/>
    </xf>
    <xf numFmtId="166" fontId="6" fillId="0" borderId="8" xfId="0" applyNumberFormat="1" applyFont="1" applyBorder="1" applyProtection="1">
      <protection locked="0" hidden="1"/>
    </xf>
    <xf numFmtId="0" fontId="82" fillId="0" borderId="7" xfId="28" applyFont="1" applyBorder="1" applyAlignment="1" applyProtection="1">
      <alignment vertical="top" wrapText="1"/>
      <protection hidden="1"/>
    </xf>
    <xf numFmtId="0" fontId="66" fillId="0" borderId="8" xfId="28" applyFont="1" applyProtection="1">
      <protection hidden="1"/>
    </xf>
    <xf numFmtId="0" fontId="65" fillId="0" borderId="8" xfId="28" applyFont="1" applyProtection="1">
      <protection hidden="1"/>
    </xf>
    <xf numFmtId="0" fontId="65" fillId="0" borderId="7" xfId="28" applyFont="1" applyBorder="1" applyAlignment="1" applyProtection="1">
      <alignment vertical="top" wrapText="1"/>
      <protection hidden="1"/>
    </xf>
    <xf numFmtId="0" fontId="82" fillId="0" borderId="7" xfId="28" applyFont="1" applyBorder="1" applyAlignment="1" applyProtection="1">
      <alignment vertical="center" wrapText="1"/>
      <protection hidden="1"/>
    </xf>
    <xf numFmtId="0" fontId="83" fillId="0" borderId="7" xfId="28" applyFont="1" applyBorder="1" applyAlignment="1" applyProtection="1">
      <alignment vertical="center" wrapText="1"/>
      <protection hidden="1"/>
    </xf>
    <xf numFmtId="0" fontId="236" fillId="0" borderId="8" xfId="28" applyFont="1" applyProtection="1">
      <protection hidden="1"/>
    </xf>
    <xf numFmtId="49" fontId="123" fillId="0" borderId="8" xfId="28" applyNumberFormat="1" applyFont="1" applyAlignment="1" applyProtection="1">
      <alignment horizontal="left" vertical="center"/>
      <protection hidden="1"/>
    </xf>
    <xf numFmtId="49" fontId="82" fillId="0" borderId="8" xfId="28" applyNumberFormat="1" applyFont="1" applyAlignment="1" applyProtection="1">
      <alignment horizontal="left" vertical="center" wrapText="1"/>
      <protection hidden="1"/>
    </xf>
    <xf numFmtId="0" fontId="237" fillId="0" borderId="8" xfId="28" applyFont="1" applyAlignment="1" applyProtection="1">
      <alignment horizontal="left" vertical="center" wrapText="1"/>
      <protection hidden="1"/>
    </xf>
    <xf numFmtId="0" fontId="66" fillId="0" borderId="8" xfId="28" applyFont="1" applyProtection="1">
      <protection hidden="1"/>
    </xf>
    <xf numFmtId="0" fontId="66" fillId="0" borderId="8" xfId="28" applyFont="1" applyAlignment="1" applyProtection="1">
      <alignment wrapText="1"/>
      <protection hidden="1"/>
    </xf>
    <xf numFmtId="49" fontId="66" fillId="0" borderId="8" xfId="28" applyNumberFormat="1" applyFont="1" applyProtection="1">
      <protection hidden="1"/>
    </xf>
    <xf numFmtId="49" fontId="65" fillId="0" borderId="8" xfId="28" applyNumberFormat="1" applyFont="1" applyProtection="1">
      <protection hidden="1"/>
    </xf>
    <xf numFmtId="0" fontId="82" fillId="0" borderId="8" xfId="28" applyFont="1" applyAlignment="1" applyProtection="1">
      <alignment vertical="top" wrapText="1"/>
      <protection hidden="1"/>
    </xf>
    <xf numFmtId="0" fontId="83" fillId="0" borderId="8" xfId="28" applyFont="1" applyAlignment="1" applyProtection="1">
      <alignment vertical="top" wrapText="1"/>
      <protection hidden="1"/>
    </xf>
    <xf numFmtId="0" fontId="235" fillId="5" borderId="5" xfId="28" applyFont="1" applyFill="1" applyBorder="1" applyAlignment="1" applyProtection="1">
      <alignment horizontal="right" vertical="center"/>
      <protection hidden="1"/>
    </xf>
    <xf numFmtId="0" fontId="235" fillId="5" borderId="5" xfId="28" applyFont="1" applyFill="1" applyBorder="1" applyAlignment="1" applyProtection="1">
      <alignment vertical="center"/>
      <protection hidden="1"/>
    </xf>
    <xf numFmtId="0" fontId="180" fillId="5" borderId="5" xfId="28" applyFont="1" applyFill="1" applyBorder="1" applyAlignment="1" applyProtection="1">
      <alignment horizontal="center" vertical="center"/>
      <protection hidden="1"/>
    </xf>
    <xf numFmtId="165" fontId="180" fillId="5" borderId="5" xfId="28" applyNumberFormat="1" applyFont="1" applyFill="1" applyBorder="1" applyAlignment="1" applyProtection="1">
      <alignment vertical="center"/>
      <protection hidden="1"/>
    </xf>
    <xf numFmtId="165" fontId="235" fillId="5" borderId="5" xfId="28" applyNumberFormat="1" applyFont="1" applyFill="1" applyBorder="1" applyAlignment="1" applyProtection="1">
      <alignment vertical="center"/>
      <protection hidden="1"/>
    </xf>
    <xf numFmtId="0" fontId="14" fillId="0" borderId="8" xfId="28" applyFont="1" applyProtection="1">
      <protection hidden="1"/>
    </xf>
    <xf numFmtId="0" fontId="101" fillId="0" borderId="8" xfId="28" applyFont="1" applyAlignment="1" applyProtection="1">
      <alignment horizontal="center"/>
      <protection hidden="1"/>
    </xf>
    <xf numFmtId="0" fontId="45" fillId="5" borderId="5" xfId="28" applyFont="1" applyFill="1" applyBorder="1" applyAlignment="1" applyProtection="1">
      <alignment horizontal="right" vertical="center"/>
      <protection hidden="1"/>
    </xf>
    <xf numFmtId="0" fontId="45" fillId="5" borderId="5" xfId="28" applyFont="1" applyFill="1" applyBorder="1" applyAlignment="1" applyProtection="1">
      <alignment vertical="center"/>
      <protection hidden="1"/>
    </xf>
    <xf numFmtId="0" fontId="14" fillId="5" borderId="5" xfId="28" applyFont="1" applyFill="1" applyBorder="1" applyAlignment="1" applyProtection="1">
      <alignment horizontal="center" vertical="center"/>
      <protection hidden="1"/>
    </xf>
    <xf numFmtId="165" fontId="14" fillId="5" borderId="5" xfId="28" applyNumberFormat="1" applyFont="1" applyFill="1" applyBorder="1" applyAlignment="1" applyProtection="1">
      <alignment vertical="center"/>
      <protection hidden="1"/>
    </xf>
    <xf numFmtId="165" fontId="45" fillId="5" borderId="5" xfId="28" applyNumberFormat="1" applyFont="1" applyFill="1" applyBorder="1" applyAlignment="1" applyProtection="1">
      <alignment vertical="center"/>
      <protection hidden="1"/>
    </xf>
    <xf numFmtId="0" fontId="14" fillId="0" borderId="8" xfId="28" applyFont="1" applyAlignment="1" applyProtection="1">
      <alignment vertical="center"/>
      <protection hidden="1"/>
    </xf>
    <xf numFmtId="0" fontId="14" fillId="0" borderId="8" xfId="28" applyFont="1" applyAlignment="1" applyProtection="1">
      <alignment horizontal="right" vertical="top"/>
      <protection hidden="1"/>
    </xf>
    <xf numFmtId="0" fontId="14" fillId="0" borderId="8" xfId="28" applyFont="1" applyAlignment="1" applyProtection="1">
      <alignment vertical="top" wrapText="1"/>
      <protection hidden="1"/>
    </xf>
    <xf numFmtId="0" fontId="14" fillId="0" borderId="8" xfId="28" applyFont="1" applyAlignment="1" applyProtection="1">
      <alignment horizontal="center" wrapText="1"/>
      <protection hidden="1"/>
    </xf>
    <xf numFmtId="166" fontId="14" fillId="0" borderId="8" xfId="28" applyNumberFormat="1" applyFont="1" applyProtection="1">
      <protection hidden="1"/>
    </xf>
    <xf numFmtId="165" fontId="14" fillId="0" borderId="8" xfId="28" applyNumberFormat="1" applyFont="1" applyAlignment="1" applyProtection="1">
      <alignment wrapText="1"/>
      <protection hidden="1"/>
    </xf>
    <xf numFmtId="0" fontId="14" fillId="0" borderId="8" xfId="28" applyFont="1" applyAlignment="1" applyProtection="1">
      <alignment horizontal="left" vertical="top" wrapText="1"/>
      <protection hidden="1"/>
    </xf>
    <xf numFmtId="0" fontId="14" fillId="0" borderId="8" xfId="28" applyFont="1" applyProtection="1">
      <protection hidden="1"/>
    </xf>
    <xf numFmtId="0" fontId="14" fillId="0" borderId="8" xfId="28" applyFont="1" applyAlignment="1" applyProtection="1">
      <alignment horizontal="center" vertical="top" wrapText="1"/>
      <protection hidden="1"/>
    </xf>
    <xf numFmtId="0" fontId="14" fillId="0" borderId="8" xfId="28" applyFont="1" applyAlignment="1" applyProtection="1">
      <alignment horizontal="left" vertical="top" wrapText="1"/>
      <protection hidden="1"/>
    </xf>
    <xf numFmtId="0" fontId="14" fillId="0" borderId="8" xfId="28" applyFont="1" applyAlignment="1" applyProtection="1">
      <alignment horizontal="left"/>
      <protection hidden="1"/>
    </xf>
    <xf numFmtId="0" fontId="14" fillId="0" borderId="8" xfId="28" applyFont="1" applyAlignment="1" applyProtection="1">
      <alignment horizontal="left" vertical="top"/>
      <protection hidden="1"/>
    </xf>
    <xf numFmtId="0" fontId="14" fillId="0" borderId="8" xfId="28" applyFont="1" applyAlignment="1" applyProtection="1">
      <alignment horizontal="center" vertical="top"/>
      <protection hidden="1"/>
    </xf>
    <xf numFmtId="0" fontId="58" fillId="0" borderId="8" xfId="28" applyFont="1" applyAlignment="1" applyProtection="1">
      <alignment horizontal="left" vertical="top" wrapText="1"/>
      <protection hidden="1"/>
    </xf>
    <xf numFmtId="0" fontId="14" fillId="0" borderId="8" xfId="28" applyFont="1" applyAlignment="1" applyProtection="1">
      <alignment horizontal="center"/>
      <protection hidden="1"/>
    </xf>
    <xf numFmtId="0" fontId="66" fillId="2" borderId="9" xfId="28" applyFont="1" applyFill="1" applyBorder="1" applyAlignment="1" applyProtection="1">
      <alignment horizontal="center" vertical="center"/>
      <protection hidden="1"/>
    </xf>
    <xf numFmtId="0" fontId="66" fillId="2" borderId="4" xfId="28" applyFont="1" applyFill="1" applyBorder="1" applyAlignment="1" applyProtection="1">
      <alignment horizontal="center" vertical="center"/>
      <protection hidden="1"/>
    </xf>
    <xf numFmtId="0" fontId="148" fillId="2" borderId="9" xfId="28" applyFont="1" applyFill="1" applyBorder="1" applyAlignment="1" applyProtection="1">
      <alignment horizontal="center" vertical="center"/>
      <protection hidden="1"/>
    </xf>
    <xf numFmtId="0" fontId="148" fillId="2" borderId="4" xfId="28" applyFont="1" applyFill="1" applyBorder="1" applyAlignment="1" applyProtection="1">
      <alignment horizontal="center" vertical="center"/>
      <protection hidden="1"/>
    </xf>
    <xf numFmtId="0" fontId="148" fillId="0" borderId="8" xfId="28" applyFont="1" applyAlignment="1" applyProtection="1">
      <alignment horizontal="center"/>
      <protection hidden="1"/>
    </xf>
    <xf numFmtId="173" fontId="148" fillId="0" borderId="8" xfId="28" applyNumberFormat="1" applyFont="1" applyAlignment="1" applyProtection="1">
      <alignment horizontal="center"/>
      <protection hidden="1"/>
    </xf>
    <xf numFmtId="169" fontId="102" fillId="64" borderId="5" xfId="28" applyNumberFormat="1" applyFont="1" applyFill="1" applyBorder="1" applyAlignment="1" applyProtection="1">
      <alignment horizontal="center" vertical="top"/>
      <protection hidden="1"/>
    </xf>
    <xf numFmtId="49" fontId="102" fillId="64" borderId="5" xfId="28" applyNumberFormat="1" applyFont="1" applyFill="1" applyBorder="1" applyAlignment="1" applyProtection="1">
      <alignment horizontal="left" vertical="top"/>
      <protection hidden="1"/>
    </xf>
    <xf numFmtId="0" fontId="106" fillId="64" borderId="5" xfId="28" applyFont="1" applyFill="1" applyBorder="1" applyAlignment="1" applyProtection="1">
      <alignment horizontal="center"/>
      <protection hidden="1"/>
    </xf>
    <xf numFmtId="2" fontId="106" fillId="64" borderId="5" xfId="28" applyNumberFormat="1" applyFont="1" applyFill="1" applyBorder="1" applyAlignment="1" applyProtection="1">
      <alignment horizontal="center"/>
      <protection hidden="1"/>
    </xf>
    <xf numFmtId="4" fontId="106" fillId="64" borderId="5" xfId="28" applyNumberFormat="1" applyFont="1" applyFill="1" applyBorder="1" applyProtection="1">
      <protection hidden="1"/>
    </xf>
    <xf numFmtId="173" fontId="106" fillId="64" borderId="5" xfId="28" applyNumberFormat="1" applyFont="1" applyFill="1" applyBorder="1" applyProtection="1">
      <protection hidden="1"/>
    </xf>
    <xf numFmtId="169" fontId="102" fillId="0" borderId="8" xfId="28" applyNumberFormat="1" applyFont="1" applyFill="1" applyBorder="1" applyAlignment="1" applyProtection="1">
      <alignment horizontal="center" vertical="top"/>
      <protection hidden="1"/>
    </xf>
    <xf numFmtId="49" fontId="102" fillId="0" borderId="8" xfId="28" applyNumberFormat="1" applyFont="1" applyFill="1" applyBorder="1" applyAlignment="1" applyProtection="1">
      <alignment horizontal="left" vertical="top"/>
      <protection hidden="1"/>
    </xf>
    <xf numFmtId="0" fontId="106" fillId="0" borderId="8" xfId="28" applyFont="1" applyFill="1" applyBorder="1" applyAlignment="1" applyProtection="1">
      <alignment horizontal="center"/>
      <protection hidden="1"/>
    </xf>
    <xf numFmtId="2" fontId="106" fillId="0" borderId="8" xfId="28" applyNumberFormat="1" applyFont="1" applyFill="1" applyBorder="1" applyAlignment="1" applyProtection="1">
      <alignment horizontal="center"/>
      <protection hidden="1"/>
    </xf>
    <xf numFmtId="4" fontId="106" fillId="0" borderId="8" xfId="28" applyNumberFormat="1" applyFont="1" applyFill="1" applyBorder="1" applyProtection="1">
      <protection hidden="1"/>
    </xf>
    <xf numFmtId="173" fontId="106" fillId="0" borderId="8" xfId="28" applyNumberFormat="1" applyFont="1" applyFill="1" applyBorder="1" applyProtection="1">
      <protection hidden="1"/>
    </xf>
    <xf numFmtId="0" fontId="66" fillId="0" borderId="8" xfId="28" applyFont="1" applyFill="1" applyProtection="1">
      <protection hidden="1"/>
    </xf>
    <xf numFmtId="0" fontId="65" fillId="62" borderId="37" xfId="28" applyFont="1" applyFill="1" applyBorder="1" applyAlignment="1" applyProtection="1">
      <alignment horizontal="center" vertical="center"/>
      <protection hidden="1"/>
    </xf>
    <xf numFmtId="0" fontId="65" fillId="62" borderId="37" xfId="28" applyFont="1" applyFill="1" applyBorder="1" applyAlignment="1" applyProtection="1">
      <alignment horizontal="left" vertical="center"/>
      <protection hidden="1"/>
    </xf>
    <xf numFmtId="0" fontId="66" fillId="62" borderId="37" xfId="28" applyFont="1" applyFill="1" applyBorder="1" applyAlignment="1" applyProtection="1">
      <alignment horizontal="center" vertical="center"/>
      <protection hidden="1"/>
    </xf>
    <xf numFmtId="2" fontId="66" fillId="62" borderId="37" xfId="28" applyNumberFormat="1" applyFont="1" applyFill="1" applyBorder="1" applyAlignment="1" applyProtection="1">
      <alignment horizontal="right" vertical="center"/>
      <protection hidden="1"/>
    </xf>
    <xf numFmtId="4" fontId="66" fillId="62" borderId="37" xfId="28" applyNumberFormat="1" applyFont="1" applyFill="1" applyBorder="1" applyAlignment="1" applyProtection="1">
      <alignment vertical="center"/>
      <protection hidden="1"/>
    </xf>
    <xf numFmtId="173" fontId="66" fillId="62" borderId="37" xfId="28" applyNumberFormat="1" applyFont="1" applyFill="1" applyBorder="1" applyAlignment="1" applyProtection="1">
      <alignment vertical="center"/>
      <protection hidden="1"/>
    </xf>
    <xf numFmtId="0" fontId="66" fillId="0" borderId="8" xfId="28" applyFont="1" applyAlignment="1" applyProtection="1">
      <alignment vertical="center"/>
      <protection hidden="1"/>
    </xf>
    <xf numFmtId="169" fontId="66" fillId="0" borderId="8" xfId="28" applyNumberFormat="1" applyFont="1" applyAlignment="1" applyProtection="1">
      <alignment horizontal="center" vertical="top"/>
      <protection hidden="1"/>
    </xf>
    <xf numFmtId="49" fontId="65" fillId="0" borderId="8" xfId="28" applyNumberFormat="1" applyFont="1" applyAlignment="1" applyProtection="1">
      <alignment horizontal="left" vertical="top"/>
      <protection hidden="1"/>
    </xf>
    <xf numFmtId="0" fontId="66" fillId="0" borderId="8" xfId="28" applyFont="1" applyAlignment="1" applyProtection="1">
      <alignment horizontal="center"/>
      <protection hidden="1"/>
    </xf>
    <xf numFmtId="173" fontId="66" fillId="0" borderId="8" xfId="28" applyNumberFormat="1" applyFont="1" applyAlignment="1" applyProtection="1">
      <alignment horizontal="right"/>
      <protection hidden="1"/>
    </xf>
    <xf numFmtId="0" fontId="65" fillId="63" borderId="12" xfId="28" applyFont="1" applyFill="1" applyBorder="1" applyAlignment="1" applyProtection="1">
      <alignment horizontal="center" vertical="center"/>
      <protection hidden="1"/>
    </xf>
    <xf numFmtId="49" fontId="65" fillId="63" borderId="12" xfId="28" applyNumberFormat="1" applyFont="1" applyFill="1" applyBorder="1" applyAlignment="1" applyProtection="1">
      <alignment horizontal="left" vertical="center"/>
      <protection hidden="1"/>
    </xf>
    <xf numFmtId="0" fontId="65" fillId="63" borderId="12" xfId="28" applyFont="1" applyFill="1" applyBorder="1" applyAlignment="1" applyProtection="1">
      <alignment vertical="center"/>
      <protection hidden="1"/>
    </xf>
    <xf numFmtId="0" fontId="65" fillId="63" borderId="12" xfId="28" applyFont="1" applyFill="1" applyBorder="1" applyAlignment="1" applyProtection="1">
      <alignment horizontal="right" vertical="center"/>
      <protection hidden="1"/>
    </xf>
    <xf numFmtId="4" fontId="65" fillId="63" borderId="12" xfId="28" applyNumberFormat="1" applyFont="1" applyFill="1" applyBorder="1" applyAlignment="1" applyProtection="1">
      <alignment horizontal="right" vertical="center"/>
      <protection hidden="1"/>
    </xf>
    <xf numFmtId="173" fontId="65" fillId="63" borderId="12" xfId="28" applyNumberFormat="1" applyFont="1" applyFill="1" applyBorder="1" applyAlignment="1" applyProtection="1">
      <alignment horizontal="right" vertical="center"/>
      <protection hidden="1"/>
    </xf>
    <xf numFmtId="0" fontId="66" fillId="0" borderId="8" xfId="28" applyFont="1" applyAlignment="1" applyProtection="1">
      <alignment horizontal="right"/>
      <protection hidden="1"/>
    </xf>
    <xf numFmtId="49" fontId="66" fillId="0" borderId="8" xfId="3354" applyNumberFormat="1" applyAlignment="1" applyProtection="1">
      <alignment horizontal="left" vertical="top" wrapText="1"/>
      <protection hidden="1"/>
    </xf>
    <xf numFmtId="0" fontId="66" fillId="0" borderId="8" xfId="3354" applyAlignment="1" applyProtection="1">
      <alignment horizontal="center"/>
      <protection hidden="1"/>
    </xf>
    <xf numFmtId="1" fontId="66" fillId="0" borderId="8" xfId="3354" applyNumberFormat="1" applyAlignment="1" applyProtection="1">
      <alignment horizontal="right"/>
      <protection hidden="1"/>
    </xf>
    <xf numFmtId="173" fontId="66" fillId="0" borderId="8" xfId="3354" applyNumberFormat="1" applyProtection="1">
      <protection hidden="1"/>
    </xf>
    <xf numFmtId="173" fontId="66" fillId="0" borderId="8" xfId="28" applyNumberFormat="1" applyFont="1" applyProtection="1">
      <protection hidden="1"/>
    </xf>
    <xf numFmtId="170" fontId="66" fillId="0" borderId="8" xfId="28" applyNumberFormat="1" applyFont="1" applyAlignment="1" applyProtection="1">
      <alignment horizontal="right"/>
      <protection hidden="1"/>
    </xf>
    <xf numFmtId="0" fontId="65" fillId="63" borderId="36" xfId="28" applyFont="1" applyFill="1" applyBorder="1" applyAlignment="1" applyProtection="1">
      <alignment horizontal="center" vertical="center"/>
      <protection hidden="1"/>
    </xf>
    <xf numFmtId="49" fontId="65" fillId="63" borderId="36" xfId="28" applyNumberFormat="1" applyFont="1" applyFill="1" applyBorder="1" applyAlignment="1" applyProtection="1">
      <alignment horizontal="left" vertical="center"/>
      <protection hidden="1"/>
    </xf>
    <xf numFmtId="4" fontId="65" fillId="63" borderId="36" xfId="28" applyNumberFormat="1" applyFont="1" applyFill="1" applyBorder="1" applyAlignment="1" applyProtection="1">
      <alignment horizontal="right" vertical="center"/>
      <protection hidden="1"/>
    </xf>
    <xf numFmtId="170" fontId="65" fillId="63" borderId="36" xfId="28" applyNumberFormat="1" applyFont="1" applyFill="1" applyBorder="1" applyAlignment="1" applyProtection="1">
      <alignment horizontal="right" vertical="center" wrapText="1"/>
      <protection hidden="1"/>
    </xf>
    <xf numFmtId="173" fontId="65" fillId="63" borderId="36" xfId="28" applyNumberFormat="1" applyFont="1" applyFill="1" applyBorder="1" applyAlignment="1" applyProtection="1">
      <alignment vertical="center"/>
      <protection hidden="1"/>
    </xf>
    <xf numFmtId="0" fontId="65" fillId="0" borderId="8" xfId="28" applyFont="1" applyFill="1" applyBorder="1" applyAlignment="1" applyProtection="1">
      <alignment horizontal="center" vertical="center"/>
      <protection hidden="1"/>
    </xf>
    <xf numFmtId="49" fontId="65" fillId="0" borderId="8" xfId="28" applyNumberFormat="1" applyFont="1" applyFill="1" applyBorder="1" applyAlignment="1" applyProtection="1">
      <alignment horizontal="left" vertical="center"/>
      <protection hidden="1"/>
    </xf>
    <xf numFmtId="4" fontId="65" fillId="0" borderId="8" xfId="28" applyNumberFormat="1" applyFont="1" applyFill="1" applyBorder="1" applyAlignment="1" applyProtection="1">
      <alignment horizontal="right" vertical="center"/>
      <protection hidden="1"/>
    </xf>
    <xf numFmtId="170" fontId="65" fillId="0" borderId="8" xfId="28" applyNumberFormat="1" applyFont="1" applyFill="1" applyBorder="1" applyAlignment="1" applyProtection="1">
      <alignment horizontal="right" vertical="center" wrapText="1"/>
      <protection hidden="1"/>
    </xf>
    <xf numFmtId="173" fontId="65" fillId="0" borderId="8" xfId="28" applyNumberFormat="1" applyFont="1" applyFill="1" applyBorder="1" applyAlignment="1" applyProtection="1">
      <alignment vertical="center"/>
      <protection hidden="1"/>
    </xf>
    <xf numFmtId="0" fontId="66" fillId="0" borderId="8" xfId="28" applyFont="1" applyFill="1" applyAlignment="1" applyProtection="1">
      <alignment vertical="center"/>
      <protection hidden="1"/>
    </xf>
    <xf numFmtId="0" fontId="66" fillId="0" borderId="8" xfId="28" applyFont="1" applyAlignment="1" applyProtection="1">
      <alignment horizontal="center" vertical="top"/>
      <protection hidden="1"/>
    </xf>
    <xf numFmtId="49" fontId="66" fillId="0" borderId="8" xfId="28" applyNumberFormat="1" applyFont="1" applyAlignment="1" applyProtection="1">
      <alignment horizontal="left" vertical="top"/>
      <protection hidden="1"/>
    </xf>
    <xf numFmtId="2" fontId="66" fillId="0" borderId="8" xfId="28" applyNumberFormat="1" applyFont="1" applyAlignment="1" applyProtection="1">
      <alignment horizontal="right"/>
      <protection hidden="1"/>
    </xf>
    <xf numFmtId="4" fontId="66" fillId="0" borderId="8" xfId="28" applyNumberFormat="1" applyFont="1" applyProtection="1">
      <protection hidden="1"/>
    </xf>
    <xf numFmtId="49" fontId="66" fillId="0" borderId="8" xfId="28" applyNumberFormat="1" applyFont="1" applyAlignment="1" applyProtection="1">
      <alignment horizontal="center" vertical="top"/>
      <protection hidden="1"/>
    </xf>
    <xf numFmtId="4" fontId="66" fillId="0" borderId="8" xfId="28" applyNumberFormat="1" applyFont="1" applyAlignment="1" applyProtection="1">
      <alignment horizontal="right"/>
      <protection hidden="1"/>
    </xf>
    <xf numFmtId="2" fontId="66" fillId="0" borderId="8" xfId="3354" applyNumberFormat="1" applyAlignment="1" applyProtection="1">
      <alignment horizontal="right"/>
      <protection hidden="1"/>
    </xf>
    <xf numFmtId="49" fontId="66" fillId="0" borderId="8" xfId="28" applyNumberFormat="1" applyFont="1" applyAlignment="1" applyProtection="1">
      <alignment horizontal="left" vertical="top" wrapText="1"/>
      <protection hidden="1"/>
    </xf>
    <xf numFmtId="0" fontId="66" fillId="0" borderId="8" xfId="28" quotePrefix="1" applyFont="1" applyAlignment="1" applyProtection="1">
      <alignment horizontal="justify"/>
      <protection hidden="1"/>
    </xf>
    <xf numFmtId="4" fontId="66" fillId="0" borderId="8" xfId="28" applyNumberFormat="1" applyFont="1" applyAlignment="1" applyProtection="1">
      <alignment horizontal="justify" vertical="top" wrapText="1"/>
      <protection hidden="1"/>
    </xf>
    <xf numFmtId="1" fontId="66" fillId="0" borderId="8" xfId="28" applyNumberFormat="1" applyFont="1" applyAlignment="1" applyProtection="1">
      <alignment horizontal="center"/>
      <protection hidden="1"/>
    </xf>
    <xf numFmtId="4" fontId="66" fillId="0" borderId="8" xfId="28" applyNumberFormat="1" applyFont="1" applyAlignment="1" applyProtection="1">
      <alignment vertical="top" wrapText="1"/>
      <protection hidden="1"/>
    </xf>
    <xf numFmtId="1" fontId="66" fillId="0" borderId="8" xfId="28" applyNumberFormat="1" applyFont="1" applyAlignment="1" applyProtection="1">
      <alignment horizontal="right"/>
      <protection hidden="1"/>
    </xf>
    <xf numFmtId="49" fontId="65" fillId="0" borderId="8" xfId="28" applyNumberFormat="1" applyFont="1" applyAlignment="1" applyProtection="1">
      <alignment horizontal="center" vertical="top"/>
      <protection hidden="1"/>
    </xf>
    <xf numFmtId="0" fontId="65" fillId="0" borderId="8" xfId="28" applyFont="1" applyAlignment="1" applyProtection="1">
      <alignment horizontal="left" vertical="top" wrapText="1"/>
      <protection hidden="1"/>
    </xf>
    <xf numFmtId="0" fontId="65" fillId="0" borderId="8" xfId="28" applyFont="1" applyAlignment="1" applyProtection="1">
      <alignment horizontal="center"/>
      <protection hidden="1"/>
    </xf>
    <xf numFmtId="170" fontId="65" fillId="0" borderId="8" xfId="28" applyNumberFormat="1" applyFont="1" applyAlignment="1" applyProtection="1">
      <alignment horizontal="right"/>
      <protection hidden="1"/>
    </xf>
    <xf numFmtId="173" fontId="65" fillId="0" borderId="8" xfId="28" applyNumberFormat="1" applyFont="1" applyAlignment="1" applyProtection="1">
      <alignment horizontal="right"/>
      <protection hidden="1"/>
    </xf>
    <xf numFmtId="169" fontId="14" fillId="0" borderId="8" xfId="28" applyNumberFormat="1" applyFont="1" applyAlignment="1" applyProtection="1">
      <alignment horizontal="center" vertical="top"/>
      <protection hidden="1"/>
    </xf>
    <xf numFmtId="4" fontId="66" fillId="0" borderId="8" xfId="28" applyNumberFormat="1" applyFont="1" applyAlignment="1" applyProtection="1">
      <alignment horizontal="center"/>
      <protection hidden="1"/>
    </xf>
    <xf numFmtId="14" fontId="65" fillId="63" borderId="12" xfId="28" applyNumberFormat="1" applyFont="1" applyFill="1" applyBorder="1" applyAlignment="1" applyProtection="1">
      <alignment horizontal="center" vertical="center"/>
      <protection hidden="1"/>
    </xf>
    <xf numFmtId="0" fontId="65" fillId="63" borderId="12" xfId="28" applyFont="1" applyFill="1" applyBorder="1" applyAlignment="1" applyProtection="1">
      <alignment horizontal="left" vertical="center"/>
      <protection hidden="1"/>
    </xf>
    <xf numFmtId="0" fontId="66" fillId="9" borderId="12" xfId="28" applyFont="1" applyFill="1" applyBorder="1" applyAlignment="1" applyProtection="1">
      <alignment vertical="center"/>
      <protection hidden="1"/>
    </xf>
    <xf numFmtId="170" fontId="65" fillId="63" borderId="12" xfId="28" applyNumberFormat="1" applyFont="1" applyFill="1" applyBorder="1" applyAlignment="1" applyProtection="1">
      <alignment horizontal="right" vertical="center"/>
      <protection hidden="1"/>
    </xf>
    <xf numFmtId="0" fontId="66" fillId="0" borderId="8" xfId="28" applyFont="1" applyAlignment="1" applyProtection="1">
      <alignment vertical="top" wrapText="1"/>
      <protection hidden="1"/>
    </xf>
    <xf numFmtId="164" fontId="66" fillId="0" borderId="8" xfId="28" applyNumberFormat="1" applyFont="1" applyAlignment="1" applyProtection="1">
      <alignment horizontal="center"/>
      <protection hidden="1"/>
    </xf>
    <xf numFmtId="164" fontId="66" fillId="0" borderId="8" xfId="28" applyNumberFormat="1" applyFont="1" applyProtection="1">
      <protection hidden="1"/>
    </xf>
    <xf numFmtId="49" fontId="65" fillId="0" borderId="8" xfId="3354" applyNumberFormat="1" applyFont="1" applyAlignment="1" applyProtection="1">
      <alignment horizontal="left" vertical="top"/>
      <protection hidden="1"/>
    </xf>
    <xf numFmtId="0" fontId="65" fillId="0" borderId="8" xfId="3354" applyFont="1" applyAlignment="1" applyProtection="1">
      <alignment horizontal="center"/>
      <protection hidden="1"/>
    </xf>
    <xf numFmtId="4" fontId="66" fillId="0" borderId="8" xfId="3354" applyNumberFormat="1" applyAlignment="1" applyProtection="1">
      <alignment horizontal="right"/>
      <protection hidden="1"/>
    </xf>
    <xf numFmtId="173" fontId="66" fillId="0" borderId="8" xfId="3354" applyNumberFormat="1" applyAlignment="1" applyProtection="1">
      <alignment horizontal="right"/>
      <protection hidden="1"/>
    </xf>
    <xf numFmtId="0" fontId="66" fillId="0" borderId="8" xfId="3354" applyProtection="1">
      <protection hidden="1"/>
    </xf>
    <xf numFmtId="49" fontId="66" fillId="0" borderId="8" xfId="3354" applyNumberFormat="1" applyAlignment="1" applyProtection="1">
      <alignment horizontal="left" vertical="top"/>
      <protection hidden="1"/>
    </xf>
    <xf numFmtId="49" fontId="66" fillId="0" borderId="12" xfId="3354" applyNumberFormat="1" applyBorder="1" applyAlignment="1" applyProtection="1">
      <alignment horizontal="left" vertical="top"/>
      <protection hidden="1"/>
    </xf>
    <xf numFmtId="0" fontId="66" fillId="0" borderId="12" xfId="3354" applyBorder="1" applyAlignment="1" applyProtection="1">
      <alignment horizontal="center"/>
      <protection hidden="1"/>
    </xf>
    <xf numFmtId="1" fontId="66" fillId="0" borderId="12" xfId="3354" applyNumberFormat="1" applyBorder="1" applyAlignment="1" applyProtection="1">
      <alignment horizontal="right"/>
      <protection hidden="1"/>
    </xf>
    <xf numFmtId="173" fontId="66" fillId="0" borderId="12" xfId="28" applyNumberFormat="1" applyFont="1" applyBorder="1" applyProtection="1">
      <protection hidden="1"/>
    </xf>
    <xf numFmtId="4" fontId="66" fillId="0" borderId="8" xfId="3354" applyNumberFormat="1" applyAlignment="1" applyProtection="1">
      <alignment horizontal="center"/>
      <protection hidden="1"/>
    </xf>
    <xf numFmtId="0" fontId="66" fillId="0" borderId="8" xfId="3354" applyAlignment="1" applyProtection="1">
      <alignment wrapText="1"/>
      <protection hidden="1"/>
    </xf>
    <xf numFmtId="4" fontId="66" fillId="0" borderId="12" xfId="3354" applyNumberFormat="1" applyBorder="1" applyAlignment="1" applyProtection="1">
      <alignment horizontal="right"/>
      <protection hidden="1"/>
    </xf>
    <xf numFmtId="173" fontId="66" fillId="0" borderId="12" xfId="3354" applyNumberFormat="1" applyBorder="1" applyProtection="1">
      <protection hidden="1"/>
    </xf>
    <xf numFmtId="2" fontId="66" fillId="0" borderId="8" xfId="28" applyNumberFormat="1" applyFont="1" applyProtection="1">
      <protection hidden="1"/>
    </xf>
    <xf numFmtId="0" fontId="66" fillId="0" borderId="36" xfId="3354" applyBorder="1" applyAlignment="1" applyProtection="1">
      <alignment horizontal="center"/>
      <protection hidden="1"/>
    </xf>
    <xf numFmtId="3" fontId="66" fillId="0" borderId="8" xfId="3354" applyNumberFormat="1" applyAlignment="1" applyProtection="1">
      <alignment horizontal="right"/>
      <protection hidden="1"/>
    </xf>
    <xf numFmtId="49" fontId="66" fillId="0" borderId="12" xfId="3354" applyNumberFormat="1" applyBorder="1" applyAlignment="1" applyProtection="1">
      <alignment horizontal="left" vertical="top" wrapText="1"/>
      <protection hidden="1"/>
    </xf>
    <xf numFmtId="173" fontId="66" fillId="0" borderId="12" xfId="3354" applyNumberFormat="1" applyBorder="1" applyAlignment="1" applyProtection="1">
      <alignment horizontal="right"/>
      <protection hidden="1"/>
    </xf>
    <xf numFmtId="0" fontId="66" fillId="0" borderId="8" xfId="28" applyFont="1" applyAlignment="1" applyProtection="1">
      <alignment horizontal="left" vertical="top" wrapText="1"/>
      <protection hidden="1"/>
    </xf>
    <xf numFmtId="14" fontId="65" fillId="63" borderId="36" xfId="28" applyNumberFormat="1" applyFont="1" applyFill="1" applyBorder="1" applyAlignment="1" applyProtection="1">
      <alignment horizontal="center" vertical="center"/>
      <protection hidden="1"/>
    </xf>
    <xf numFmtId="0" fontId="65" fillId="63" borderId="36" xfId="28" applyFont="1" applyFill="1" applyBorder="1" applyAlignment="1" applyProtection="1">
      <alignment horizontal="left" vertical="center"/>
      <protection hidden="1"/>
    </xf>
    <xf numFmtId="0" fontId="65" fillId="63" borderId="36" xfId="28" applyFont="1" applyFill="1" applyBorder="1" applyAlignment="1" applyProtection="1">
      <alignment horizontal="right" vertical="center"/>
      <protection hidden="1"/>
    </xf>
    <xf numFmtId="14" fontId="65" fillId="0" borderId="8" xfId="28" applyNumberFormat="1" applyFont="1" applyFill="1" applyBorder="1" applyAlignment="1" applyProtection="1">
      <alignment horizontal="center" vertical="center"/>
      <protection hidden="1"/>
    </xf>
    <xf numFmtId="0" fontId="65" fillId="0" borderId="8" xfId="28" applyFont="1" applyFill="1" applyBorder="1" applyAlignment="1" applyProtection="1">
      <alignment horizontal="left" vertical="center"/>
      <protection hidden="1"/>
    </xf>
    <xf numFmtId="0" fontId="65" fillId="0" borderId="8" xfId="28" applyFont="1" applyFill="1" applyBorder="1" applyAlignment="1" applyProtection="1">
      <alignment horizontal="right" vertical="center"/>
      <protection hidden="1"/>
    </xf>
    <xf numFmtId="49" fontId="66" fillId="0" borderId="8" xfId="28" applyNumberFormat="1" applyFont="1" applyAlignment="1" applyProtection="1">
      <alignment horizontal="center" vertical="center"/>
      <protection hidden="1"/>
    </xf>
    <xf numFmtId="49" fontId="66" fillId="0" borderId="8" xfId="28" applyNumberFormat="1" applyFont="1" applyAlignment="1" applyProtection="1">
      <alignment horizontal="left" vertical="center"/>
      <protection hidden="1"/>
    </xf>
    <xf numFmtId="0" fontId="66" fillId="0" borderId="8" xfId="28" applyFont="1" applyAlignment="1" applyProtection="1">
      <alignment horizontal="center" vertical="center"/>
      <protection hidden="1"/>
    </xf>
    <xf numFmtId="4" fontId="66" fillId="0" borderId="8" xfId="28" applyNumberFormat="1" applyFont="1" applyAlignment="1" applyProtection="1">
      <alignment horizontal="right" vertical="center"/>
      <protection hidden="1"/>
    </xf>
    <xf numFmtId="173" fontId="66" fillId="0" borderId="8" xfId="28" applyNumberFormat="1" applyFont="1" applyAlignment="1" applyProtection="1">
      <alignment horizontal="right" vertical="center"/>
      <protection hidden="1"/>
    </xf>
    <xf numFmtId="0" fontId="66" fillId="0" borderId="8" xfId="28" applyFont="1" applyAlignment="1" applyProtection="1">
      <alignment horizontal="left" wrapText="1"/>
      <protection hidden="1"/>
    </xf>
    <xf numFmtId="2" fontId="66" fillId="0" borderId="8" xfId="3354" applyNumberFormat="1" applyAlignment="1" applyProtection="1">
      <alignment horizontal="center"/>
      <protection hidden="1"/>
    </xf>
    <xf numFmtId="0" fontId="66" fillId="0" borderId="8" xfId="3354" applyAlignment="1" applyProtection="1">
      <alignment horizontal="justify" vertical="top" wrapText="1"/>
      <protection hidden="1"/>
    </xf>
    <xf numFmtId="0" fontId="98" fillId="0" borderId="8" xfId="3354" applyFont="1" applyProtection="1">
      <protection hidden="1"/>
    </xf>
    <xf numFmtId="14" fontId="65" fillId="62" borderId="13" xfId="28" applyNumberFormat="1" applyFont="1" applyFill="1" applyBorder="1" applyAlignment="1" applyProtection="1">
      <alignment horizontal="center" vertical="center"/>
      <protection hidden="1"/>
    </xf>
    <xf numFmtId="0" fontId="65" fillId="62" borderId="14" xfId="28" applyFont="1" applyFill="1" applyBorder="1" applyAlignment="1" applyProtection="1">
      <alignment horizontal="left" vertical="center"/>
      <protection hidden="1"/>
    </xf>
    <xf numFmtId="0" fontId="65" fillId="62" borderId="14" xfId="28" applyFont="1" applyFill="1" applyBorder="1" applyAlignment="1" applyProtection="1">
      <alignment horizontal="center" vertical="center"/>
      <protection hidden="1"/>
    </xf>
    <xf numFmtId="0" fontId="65" fillId="62" borderId="14" xfId="28" applyFont="1" applyFill="1" applyBorder="1" applyAlignment="1" applyProtection="1">
      <alignment horizontal="right" vertical="center"/>
      <protection hidden="1"/>
    </xf>
    <xf numFmtId="173" fontId="65" fillId="62" borderId="38" xfId="28" applyNumberFormat="1" applyFont="1" applyFill="1" applyBorder="1" applyAlignment="1" applyProtection="1">
      <alignment horizontal="right" vertical="center"/>
      <protection hidden="1"/>
    </xf>
    <xf numFmtId="169" fontId="65" fillId="62" borderId="37" xfId="28" applyNumberFormat="1" applyFont="1" applyFill="1" applyBorder="1" applyAlignment="1" applyProtection="1">
      <alignment horizontal="center" vertical="center"/>
      <protection hidden="1"/>
    </xf>
    <xf numFmtId="2" fontId="66" fillId="62" borderId="37" xfId="28" applyNumberFormat="1" applyFont="1" applyFill="1" applyBorder="1" applyAlignment="1" applyProtection="1">
      <alignment horizontal="center" vertical="center"/>
      <protection hidden="1"/>
    </xf>
    <xf numFmtId="2" fontId="66" fillId="0" borderId="8" xfId="28" applyNumberFormat="1" applyFont="1" applyAlignment="1" applyProtection="1">
      <alignment horizontal="right" vertical="center"/>
      <protection hidden="1"/>
    </xf>
    <xf numFmtId="4" fontId="66" fillId="0" borderId="8" xfId="28" applyNumberFormat="1" applyFont="1" applyAlignment="1" applyProtection="1">
      <alignment vertical="center"/>
      <protection hidden="1"/>
    </xf>
    <xf numFmtId="173" fontId="66" fillId="0" borderId="8" xfId="28" applyNumberFormat="1" applyFont="1" applyAlignment="1" applyProtection="1">
      <alignment vertical="center"/>
      <protection hidden="1"/>
    </xf>
    <xf numFmtId="2" fontId="66" fillId="0" borderId="8" xfId="28" applyNumberFormat="1" applyFont="1" applyAlignment="1" applyProtection="1">
      <alignment horizontal="center"/>
      <protection hidden="1"/>
    </xf>
    <xf numFmtId="49" fontId="66" fillId="0" borderId="12" xfId="28" applyNumberFormat="1" applyFont="1" applyBorder="1" applyAlignment="1" applyProtection="1">
      <alignment horizontal="left" vertical="top" wrapText="1"/>
      <protection hidden="1"/>
    </xf>
    <xf numFmtId="0" fontId="66" fillId="0" borderId="12" xfId="28" applyFont="1" applyBorder="1" applyAlignment="1" applyProtection="1">
      <alignment horizontal="justify" vertical="justify" wrapText="1"/>
      <protection hidden="1"/>
    </xf>
    <xf numFmtId="0" fontId="66" fillId="0" borderId="8" xfId="28" quotePrefix="1" applyFont="1" applyAlignment="1" applyProtection="1">
      <alignment horizontal="justify" vertical="justify" wrapText="1"/>
      <protection hidden="1"/>
    </xf>
    <xf numFmtId="1" fontId="66" fillId="0" borderId="8" xfId="28" applyNumberFormat="1" applyFont="1" applyProtection="1">
      <protection hidden="1"/>
    </xf>
    <xf numFmtId="170" fontId="66" fillId="0" borderId="8" xfId="28" applyNumberFormat="1" applyFont="1" applyProtection="1">
      <protection hidden="1"/>
    </xf>
    <xf numFmtId="169" fontId="65" fillId="63" borderId="36" xfId="28" applyNumberFormat="1" applyFont="1" applyFill="1" applyBorder="1" applyAlignment="1" applyProtection="1">
      <alignment horizontal="center" vertical="center"/>
      <protection hidden="1"/>
    </xf>
    <xf numFmtId="0" fontId="65" fillId="63" borderId="36" xfId="28" applyFont="1" applyFill="1" applyBorder="1" applyAlignment="1" applyProtection="1">
      <alignment horizontal="right" vertical="center" wrapText="1"/>
      <protection hidden="1"/>
    </xf>
    <xf numFmtId="169" fontId="65" fillId="0" borderId="8" xfId="28" applyNumberFormat="1" applyFont="1" applyFill="1" applyBorder="1" applyAlignment="1" applyProtection="1">
      <alignment horizontal="center" vertical="center"/>
      <protection hidden="1"/>
    </xf>
    <xf numFmtId="0" fontId="65" fillId="0" borderId="8" xfId="28" applyFont="1" applyFill="1" applyBorder="1" applyAlignment="1" applyProtection="1">
      <alignment horizontal="right" vertical="center" wrapText="1"/>
      <protection hidden="1"/>
    </xf>
    <xf numFmtId="164" fontId="66" fillId="0" borderId="8" xfId="28" applyNumberFormat="1" applyFont="1" applyAlignment="1" applyProtection="1">
      <alignment horizontal="center" wrapText="1"/>
      <protection hidden="1"/>
    </xf>
    <xf numFmtId="2" fontId="66" fillId="0" borderId="8" xfId="28" applyNumberFormat="1" applyFont="1" applyAlignment="1" applyProtection="1">
      <alignment horizontal="center" wrapText="1"/>
      <protection hidden="1"/>
    </xf>
    <xf numFmtId="173" fontId="66" fillId="0" borderId="8" xfId="28" applyNumberFormat="1" applyFont="1" applyAlignment="1" applyProtection="1">
      <alignment horizontal="right" wrapText="1"/>
      <protection hidden="1"/>
    </xf>
    <xf numFmtId="0" fontId="66" fillId="0" borderId="8" xfId="28" applyFont="1" applyAlignment="1" applyProtection="1">
      <alignment horizontal="justify"/>
      <protection hidden="1"/>
    </xf>
    <xf numFmtId="0" fontId="66" fillId="0" borderId="8" xfId="28" applyFont="1" applyAlignment="1" applyProtection="1">
      <alignment horizontal="justify" vertical="justify" wrapText="1"/>
      <protection hidden="1"/>
    </xf>
    <xf numFmtId="0" fontId="66" fillId="0" borderId="12" xfId="28" applyFont="1" applyBorder="1" applyAlignment="1" applyProtection="1">
      <alignment horizontal="left" vertical="top" wrapText="1"/>
      <protection hidden="1"/>
    </xf>
    <xf numFmtId="0" fontId="98" fillId="0" borderId="8" xfId="28" applyFont="1" applyProtection="1">
      <protection hidden="1"/>
    </xf>
    <xf numFmtId="0" fontId="65" fillId="0" borderId="8" xfId="28" applyFont="1" applyAlignment="1" applyProtection="1">
      <alignment vertical="top" wrapText="1"/>
      <protection hidden="1"/>
    </xf>
    <xf numFmtId="173" fontId="98" fillId="0" borderId="8" xfId="28" applyNumberFormat="1" applyFont="1" applyAlignment="1" applyProtection="1">
      <alignment horizontal="right" wrapText="1"/>
      <protection hidden="1"/>
    </xf>
    <xf numFmtId="164" fontId="98" fillId="0" borderId="8" xfId="28" applyNumberFormat="1" applyFont="1" applyProtection="1">
      <protection hidden="1"/>
    </xf>
    <xf numFmtId="49" fontId="66" fillId="0" borderId="5" xfId="28" applyNumberFormat="1" applyFont="1" applyBorder="1" applyAlignment="1" applyProtection="1">
      <alignment horizontal="left" vertical="top"/>
      <protection hidden="1"/>
    </xf>
    <xf numFmtId="0" fontId="66" fillId="0" borderId="5" xfId="28" applyFont="1" applyBorder="1" applyAlignment="1" applyProtection="1">
      <alignment horizontal="center" vertical="center"/>
      <protection hidden="1"/>
    </xf>
    <xf numFmtId="4" fontId="66" fillId="0" borderId="5" xfId="28" applyNumberFormat="1" applyFont="1" applyBorder="1" applyAlignment="1" applyProtection="1">
      <alignment horizontal="right"/>
      <protection hidden="1"/>
    </xf>
    <xf numFmtId="169" fontId="65" fillId="63" borderId="7" xfId="28" applyNumberFormat="1" applyFont="1" applyFill="1" applyBorder="1" applyAlignment="1" applyProtection="1">
      <alignment horizontal="center" vertical="center"/>
      <protection hidden="1"/>
    </xf>
    <xf numFmtId="0" fontId="65" fillId="63" borderId="7" xfId="28" applyFont="1" applyFill="1" applyBorder="1" applyAlignment="1" applyProtection="1">
      <alignment horizontal="left" vertical="center"/>
      <protection hidden="1"/>
    </xf>
    <xf numFmtId="0" fontId="65" fillId="63" borderId="7" xfId="28" applyFont="1" applyFill="1" applyBorder="1" applyAlignment="1" applyProtection="1">
      <alignment horizontal="center" vertical="center"/>
      <protection hidden="1"/>
    </xf>
    <xf numFmtId="170" fontId="65" fillId="63" borderId="7" xfId="28" applyNumberFormat="1" applyFont="1" applyFill="1" applyBorder="1" applyAlignment="1" applyProtection="1">
      <alignment horizontal="right" vertical="center" wrapText="1"/>
      <protection hidden="1"/>
    </xf>
    <xf numFmtId="170" fontId="65" fillId="62" borderId="14" xfId="28" applyNumberFormat="1" applyFont="1" applyFill="1" applyBorder="1" applyAlignment="1" applyProtection="1">
      <alignment horizontal="right" vertical="center" wrapText="1"/>
      <protection hidden="1"/>
    </xf>
    <xf numFmtId="173" fontId="65" fillId="62" borderId="38" xfId="28" applyNumberFormat="1" applyFont="1" applyFill="1" applyBorder="1" applyAlignment="1" applyProtection="1">
      <alignment horizontal="right" vertical="center" wrapText="1"/>
      <protection hidden="1"/>
    </xf>
    <xf numFmtId="49" fontId="65" fillId="5" borderId="37" xfId="28" applyNumberFormat="1" applyFont="1" applyFill="1" applyBorder="1" applyAlignment="1" applyProtection="1">
      <alignment horizontal="center" vertical="center"/>
      <protection hidden="1"/>
    </xf>
    <xf numFmtId="0" fontId="65" fillId="5" borderId="37" xfId="28" applyFont="1" applyFill="1" applyBorder="1" applyAlignment="1" applyProtection="1">
      <alignment horizontal="left" vertical="center" wrapText="1"/>
      <protection hidden="1"/>
    </xf>
    <xf numFmtId="0" fontId="65" fillId="5" borderId="37" xfId="28" applyFont="1" applyFill="1" applyBorder="1" applyAlignment="1" applyProtection="1">
      <alignment horizontal="center" vertical="center"/>
      <protection hidden="1"/>
    </xf>
    <xf numFmtId="2" fontId="65" fillId="5" borderId="37" xfId="28" applyNumberFormat="1" applyFont="1" applyFill="1" applyBorder="1" applyAlignment="1" applyProtection="1">
      <alignment horizontal="center" vertical="center"/>
      <protection hidden="1"/>
    </xf>
    <xf numFmtId="4" fontId="65" fillId="5" borderId="37" xfId="28" applyNumberFormat="1" applyFont="1" applyFill="1" applyBorder="1" applyAlignment="1" applyProtection="1">
      <alignment vertical="center"/>
      <protection hidden="1"/>
    </xf>
    <xf numFmtId="173" fontId="65" fillId="5" borderId="37" xfId="28" applyNumberFormat="1" applyFont="1" applyFill="1" applyBorder="1" applyAlignment="1" applyProtection="1">
      <alignment vertical="center"/>
      <protection hidden="1"/>
    </xf>
    <xf numFmtId="49" fontId="66" fillId="0" borderId="8" xfId="28" applyNumberFormat="1" applyFont="1" applyAlignment="1" applyProtection="1">
      <alignment horizontal="left" vertical="center" wrapText="1"/>
      <protection hidden="1"/>
    </xf>
    <xf numFmtId="2" fontId="66" fillId="0" borderId="8" xfId="28" applyNumberFormat="1" applyFont="1" applyAlignment="1" applyProtection="1">
      <alignment horizontal="center" vertical="center"/>
      <protection hidden="1"/>
    </xf>
    <xf numFmtId="49" fontId="66" fillId="0" borderId="8" xfId="28" applyNumberFormat="1" applyFont="1" applyAlignment="1" applyProtection="1">
      <alignment vertical="center"/>
      <protection hidden="1"/>
    </xf>
    <xf numFmtId="14" fontId="65" fillId="63" borderId="8" xfId="28" applyNumberFormat="1" applyFont="1" applyFill="1" applyAlignment="1" applyProtection="1">
      <alignment horizontal="center" vertical="center"/>
      <protection hidden="1"/>
    </xf>
    <xf numFmtId="0" fontId="65" fillId="63" borderId="8" xfId="28" applyFont="1" applyFill="1" applyAlignment="1" applyProtection="1">
      <alignment vertical="center"/>
      <protection hidden="1"/>
    </xf>
    <xf numFmtId="0" fontId="66" fillId="9" borderId="8" xfId="28" applyFont="1" applyFill="1" applyAlignment="1" applyProtection="1">
      <alignment vertical="center"/>
      <protection hidden="1"/>
    </xf>
    <xf numFmtId="170" fontId="65" fillId="63" borderId="8" xfId="28" applyNumberFormat="1" applyFont="1" applyFill="1" applyAlignment="1" applyProtection="1">
      <alignment horizontal="right" vertical="center"/>
      <protection hidden="1"/>
    </xf>
    <xf numFmtId="173" fontId="65" fillId="63" borderId="8" xfId="28" applyNumberFormat="1" applyFont="1" applyFill="1" applyAlignment="1" applyProtection="1">
      <alignment horizontal="right" vertical="center"/>
      <protection hidden="1"/>
    </xf>
    <xf numFmtId="0" fontId="97" fillId="0" borderId="8" xfId="28" applyFont="1" applyProtection="1">
      <protection hidden="1"/>
    </xf>
    <xf numFmtId="1" fontId="66" fillId="0" borderId="8" xfId="3354" applyNumberFormat="1" applyProtection="1">
      <protection hidden="1"/>
    </xf>
    <xf numFmtId="169" fontId="97" fillId="0" borderId="8" xfId="28" applyNumberFormat="1" applyFont="1" applyAlignment="1" applyProtection="1">
      <alignment horizontal="center" vertical="top"/>
      <protection hidden="1"/>
    </xf>
    <xf numFmtId="49" fontId="97" fillId="0" borderId="8" xfId="3354" applyNumberFormat="1" applyFont="1" applyAlignment="1" applyProtection="1">
      <alignment horizontal="left" vertical="top" wrapText="1"/>
      <protection hidden="1"/>
    </xf>
    <xf numFmtId="0" fontId="97" fillId="0" borderId="8" xfId="3354" applyFont="1" applyAlignment="1" applyProtection="1">
      <alignment horizontal="center"/>
      <protection hidden="1"/>
    </xf>
    <xf numFmtId="2" fontId="97" fillId="0" borderId="8" xfId="3354" applyNumberFormat="1" applyFont="1" applyAlignment="1" applyProtection="1">
      <alignment horizontal="center"/>
      <protection hidden="1"/>
    </xf>
    <xf numFmtId="173" fontId="97" fillId="0" borderId="8" xfId="3354" applyNumberFormat="1" applyFont="1" applyProtection="1">
      <protection hidden="1"/>
    </xf>
    <xf numFmtId="173" fontId="97" fillId="0" borderId="8" xfId="28" applyNumberFormat="1" applyFont="1" applyProtection="1">
      <protection hidden="1"/>
    </xf>
    <xf numFmtId="0" fontId="66" fillId="0" borderId="8" xfId="28" applyFont="1" applyAlignment="1" applyProtection="1">
      <alignment horizontal="justify" vertical="top" wrapText="1"/>
      <protection hidden="1"/>
    </xf>
    <xf numFmtId="4" fontId="66" fillId="0" borderId="8" xfId="28" applyNumberFormat="1" applyFont="1" applyAlignment="1" applyProtection="1">
      <alignment horizontal="center" wrapText="1"/>
      <protection hidden="1"/>
    </xf>
    <xf numFmtId="173" fontId="66" fillId="0" borderId="8" xfId="28" applyNumberFormat="1" applyFont="1" applyAlignment="1" applyProtection="1">
      <alignment horizontal="center" wrapText="1"/>
      <protection hidden="1"/>
    </xf>
    <xf numFmtId="0" fontId="65" fillId="9" borderId="36" xfId="28" applyFont="1" applyFill="1" applyBorder="1" applyAlignment="1" applyProtection="1">
      <alignment horizontal="center" vertical="center"/>
      <protection hidden="1"/>
    </xf>
    <xf numFmtId="49" fontId="65" fillId="9" borderId="36" xfId="28" applyNumberFormat="1" applyFont="1" applyFill="1" applyBorder="1" applyAlignment="1" applyProtection="1">
      <alignment horizontal="left" vertical="center"/>
      <protection hidden="1"/>
    </xf>
    <xf numFmtId="4" fontId="65" fillId="9" borderId="36" xfId="28" applyNumberFormat="1" applyFont="1" applyFill="1" applyBorder="1" applyAlignment="1" applyProtection="1">
      <alignment horizontal="center" vertical="center"/>
      <protection hidden="1"/>
    </xf>
    <xf numFmtId="173" fontId="65" fillId="9" borderId="36" xfId="28" applyNumberFormat="1" applyFont="1" applyFill="1" applyBorder="1" applyAlignment="1" applyProtection="1">
      <alignment horizontal="right" vertical="center" wrapText="1"/>
      <protection hidden="1"/>
    </xf>
    <xf numFmtId="0" fontId="65" fillId="0" borderId="8" xfId="28" applyFont="1" applyAlignment="1" applyProtection="1">
      <alignment vertical="center"/>
      <protection hidden="1"/>
    </xf>
    <xf numFmtId="4" fontId="65" fillId="0" borderId="8" xfId="28" applyNumberFormat="1" applyFont="1" applyFill="1" applyBorder="1" applyAlignment="1" applyProtection="1">
      <alignment horizontal="center" vertical="center"/>
      <protection hidden="1"/>
    </xf>
    <xf numFmtId="173" fontId="65" fillId="0" borderId="8" xfId="28" applyNumberFormat="1" applyFont="1" applyFill="1" applyBorder="1" applyAlignment="1" applyProtection="1">
      <alignment horizontal="right" vertical="center" wrapText="1"/>
      <protection hidden="1"/>
    </xf>
    <xf numFmtId="0" fontId="65" fillId="0" borderId="8" xfId="28" applyFont="1" applyFill="1" applyAlignment="1" applyProtection="1">
      <alignment vertical="center"/>
      <protection hidden="1"/>
    </xf>
    <xf numFmtId="4" fontId="66" fillId="0" borderId="8" xfId="28" applyNumberFormat="1" applyFont="1" applyAlignment="1" applyProtection="1">
      <alignment horizontal="center" vertical="center"/>
      <protection hidden="1"/>
    </xf>
    <xf numFmtId="14" fontId="65" fillId="9" borderId="12" xfId="28" applyNumberFormat="1" applyFont="1" applyFill="1" applyBorder="1" applyAlignment="1" applyProtection="1">
      <alignment horizontal="center" vertical="center"/>
      <protection hidden="1"/>
    </xf>
    <xf numFmtId="0" fontId="65" fillId="9" borderId="12" xfId="28" applyFont="1" applyFill="1" applyBorder="1" applyAlignment="1" applyProtection="1">
      <alignment horizontal="justify" vertical="center"/>
      <protection hidden="1"/>
    </xf>
    <xf numFmtId="0" fontId="65" fillId="9" borderId="12" xfId="28" applyFont="1" applyFill="1" applyBorder="1" applyAlignment="1" applyProtection="1">
      <alignment vertical="center"/>
      <protection hidden="1"/>
    </xf>
    <xf numFmtId="173" fontId="65" fillId="9" borderId="12" xfId="28" applyNumberFormat="1" applyFont="1" applyFill="1" applyBorder="1" applyAlignment="1" applyProtection="1">
      <alignment horizontal="right" vertical="center"/>
      <protection hidden="1"/>
    </xf>
    <xf numFmtId="49" fontId="66" fillId="0" borderId="8" xfId="28" applyNumberFormat="1" applyFont="1" applyFill="1" applyAlignment="1" applyProtection="1">
      <alignment horizontal="left" vertical="top" wrapText="1"/>
      <protection hidden="1"/>
    </xf>
    <xf numFmtId="49" fontId="66" fillId="0" borderId="8" xfId="28" applyNumberFormat="1" applyFont="1" applyAlignment="1" applyProtection="1">
      <alignment horizontal="justify"/>
      <protection hidden="1"/>
    </xf>
    <xf numFmtId="0" fontId="66" fillId="0" borderId="8" xfId="28" quotePrefix="1" applyFont="1" applyAlignment="1" applyProtection="1">
      <alignment horizontal="justify" vertical="justify"/>
      <protection hidden="1"/>
    </xf>
    <xf numFmtId="0" fontId="100" fillId="0" borderId="8" xfId="28" applyFont="1" applyAlignment="1" applyProtection="1">
      <alignment horizontal="justify"/>
      <protection hidden="1"/>
    </xf>
    <xf numFmtId="0" fontId="128" fillId="0" borderId="8" xfId="28" applyFont="1" applyAlignment="1" applyProtection="1">
      <alignment horizontal="center"/>
      <protection hidden="1"/>
    </xf>
    <xf numFmtId="14" fontId="65" fillId="9" borderId="36" xfId="28" applyNumberFormat="1" applyFont="1" applyFill="1" applyBorder="1" applyAlignment="1" applyProtection="1">
      <alignment horizontal="center" vertical="center"/>
      <protection hidden="1"/>
    </xf>
    <xf numFmtId="0" fontId="65" fillId="9" borderId="36" xfId="28" applyFont="1" applyFill="1" applyBorder="1" applyAlignment="1" applyProtection="1">
      <alignment horizontal="left" vertical="center"/>
      <protection hidden="1"/>
    </xf>
    <xf numFmtId="49" fontId="65" fillId="62" borderId="13" xfId="28" applyNumberFormat="1" applyFont="1" applyFill="1" applyBorder="1" applyAlignment="1" applyProtection="1">
      <alignment horizontal="center" vertical="center"/>
      <protection hidden="1"/>
    </xf>
    <xf numFmtId="0" fontId="65" fillId="62" borderId="14" xfId="28" applyFont="1" applyFill="1" applyBorder="1" applyAlignment="1" applyProtection="1">
      <alignment horizontal="left" vertical="center" wrapText="1"/>
      <protection hidden="1"/>
    </xf>
    <xf numFmtId="170" fontId="65" fillId="62" borderId="14" xfId="28" applyNumberFormat="1" applyFont="1" applyFill="1" applyBorder="1" applyAlignment="1" applyProtection="1">
      <alignment horizontal="right" vertical="center"/>
      <protection hidden="1"/>
    </xf>
    <xf numFmtId="49" fontId="66" fillId="0" borderId="8" xfId="3354" applyNumberFormat="1" applyAlignment="1" applyProtection="1">
      <alignment vertical="top" wrapText="1"/>
      <protection hidden="1"/>
    </xf>
    <xf numFmtId="2" fontId="98" fillId="0" borderId="8" xfId="28" applyNumberFormat="1" applyFont="1" applyProtection="1">
      <protection hidden="1"/>
    </xf>
    <xf numFmtId="2" fontId="65" fillId="0" borderId="8" xfId="28" applyNumberFormat="1" applyFont="1" applyProtection="1">
      <protection hidden="1"/>
    </xf>
    <xf numFmtId="173" fontId="66" fillId="0" borderId="8" xfId="28" applyNumberFormat="1" applyFont="1" applyAlignment="1" applyProtection="1">
      <alignment wrapText="1"/>
      <protection hidden="1"/>
    </xf>
    <xf numFmtId="0" fontId="66" fillId="0" borderId="12" xfId="28" quotePrefix="1" applyFont="1" applyBorder="1" applyAlignment="1" applyProtection="1">
      <alignment horizontal="justify"/>
      <protection hidden="1"/>
    </xf>
    <xf numFmtId="0" fontId="65" fillId="0" borderId="8" xfId="3354" applyFont="1" applyAlignment="1" applyProtection="1">
      <alignment vertical="top" wrapText="1"/>
      <protection hidden="1"/>
    </xf>
    <xf numFmtId="164" fontId="66" fillId="0" borderId="8" xfId="3354" applyNumberFormat="1" applyAlignment="1" applyProtection="1">
      <alignment horizontal="center" wrapText="1"/>
      <protection hidden="1"/>
    </xf>
    <xf numFmtId="4" fontId="66" fillId="0" borderId="8" xfId="3354" applyNumberFormat="1" applyAlignment="1" applyProtection="1">
      <alignment horizontal="center" wrapText="1"/>
      <protection hidden="1"/>
    </xf>
    <xf numFmtId="173" fontId="98" fillId="0" borderId="8" xfId="3354" applyNumberFormat="1" applyFont="1" applyAlignment="1" applyProtection="1">
      <alignment horizontal="right" wrapText="1"/>
      <protection hidden="1"/>
    </xf>
    <xf numFmtId="173" fontId="66" fillId="0" borderId="8" xfId="3354" applyNumberFormat="1" applyAlignment="1" applyProtection="1">
      <alignment horizontal="center" wrapText="1"/>
      <protection hidden="1"/>
    </xf>
    <xf numFmtId="164" fontId="98" fillId="0" borderId="8" xfId="3354" applyNumberFormat="1" applyFont="1" applyProtection="1">
      <protection hidden="1"/>
    </xf>
    <xf numFmtId="0" fontId="66" fillId="0" borderId="8" xfId="3354" applyAlignment="1" applyProtection="1">
      <alignment horizontal="left" vertical="top" wrapText="1"/>
      <protection hidden="1"/>
    </xf>
    <xf numFmtId="164" fontId="66" fillId="0" borderId="8" xfId="3354" applyNumberFormat="1" applyAlignment="1" applyProtection="1">
      <alignment horizontal="center"/>
      <protection hidden="1"/>
    </xf>
    <xf numFmtId="1" fontId="66" fillId="0" borderId="8" xfId="3354" applyNumberFormat="1" applyAlignment="1" applyProtection="1">
      <alignment horizontal="right" wrapText="1"/>
      <protection hidden="1"/>
    </xf>
    <xf numFmtId="164" fontId="66" fillId="0" borderId="8" xfId="3354" applyNumberFormat="1" applyProtection="1">
      <protection hidden="1"/>
    </xf>
    <xf numFmtId="49" fontId="65" fillId="62" borderId="14" xfId="28" applyNumberFormat="1" applyFont="1" applyFill="1" applyBorder="1" applyAlignment="1" applyProtection="1">
      <alignment horizontal="center" vertical="center"/>
      <protection hidden="1"/>
    </xf>
    <xf numFmtId="0" fontId="65" fillId="0" borderId="8" xfId="28" applyFont="1" applyAlignment="1" applyProtection="1">
      <alignment horizontal="left" vertical="center" wrapText="1"/>
      <protection hidden="1"/>
    </xf>
    <xf numFmtId="49" fontId="65" fillId="0" borderId="8" xfId="28" applyNumberFormat="1" applyFont="1" applyAlignment="1" applyProtection="1">
      <alignment horizontal="left" vertical="top" wrapText="1"/>
      <protection hidden="1"/>
    </xf>
    <xf numFmtId="49" fontId="66" fillId="0" borderId="8" xfId="28" applyNumberFormat="1" applyFont="1" applyAlignment="1" applyProtection="1">
      <alignment horizontal="center"/>
      <protection hidden="1"/>
    </xf>
    <xf numFmtId="173" fontId="66" fillId="0" borderId="8" xfId="28" applyNumberFormat="1" applyFont="1" applyAlignment="1" applyProtection="1">
      <alignment horizontal="center" vertical="center"/>
      <protection hidden="1"/>
    </xf>
    <xf numFmtId="49" fontId="65" fillId="0" borderId="8" xfId="28" applyNumberFormat="1" applyFont="1" applyAlignment="1" applyProtection="1">
      <alignment horizontal="left" vertical="top" wrapText="1"/>
      <protection hidden="1"/>
    </xf>
    <xf numFmtId="173" fontId="65" fillId="0" borderId="8" xfId="28" applyNumberFormat="1" applyFont="1" applyAlignment="1" applyProtection="1">
      <alignment horizontal="left" vertical="top" wrapText="1"/>
      <protection hidden="1"/>
    </xf>
    <xf numFmtId="49" fontId="65" fillId="0" borderId="8" xfId="28" applyNumberFormat="1" applyFont="1" applyAlignment="1" applyProtection="1">
      <alignment horizontal="center" vertical="center"/>
      <protection hidden="1"/>
    </xf>
    <xf numFmtId="0" fontId="65" fillId="0" borderId="8" xfId="28" applyFont="1" applyAlignment="1" applyProtection="1">
      <alignment horizontal="left" vertical="top" wrapText="1"/>
      <protection hidden="1"/>
    </xf>
    <xf numFmtId="49" fontId="66" fillId="0" borderId="8" xfId="3354" applyNumberFormat="1" applyAlignment="1" applyProtection="1">
      <alignment horizontal="justify" vertical="top"/>
      <protection hidden="1"/>
    </xf>
    <xf numFmtId="49" fontId="66" fillId="0" borderId="8" xfId="3354" applyNumberFormat="1" applyAlignment="1" applyProtection="1">
      <alignment horizontal="center"/>
      <protection hidden="1"/>
    </xf>
    <xf numFmtId="49" fontId="66" fillId="0" borderId="8" xfId="28" quotePrefix="1" applyNumberFormat="1" applyFont="1" applyAlignment="1" applyProtection="1">
      <alignment horizontal="justify" vertical="top" wrapText="1"/>
      <protection hidden="1"/>
    </xf>
    <xf numFmtId="49" fontId="66" fillId="0" borderId="8" xfId="28" quotePrefix="1" applyNumberFormat="1" applyFont="1" applyAlignment="1" applyProtection="1">
      <alignment horizontal="left" vertical="top" wrapText="1"/>
      <protection hidden="1"/>
    </xf>
    <xf numFmtId="49" fontId="66" fillId="0" borderId="8" xfId="3354" quotePrefix="1" applyNumberFormat="1" applyAlignment="1" applyProtection="1">
      <alignment horizontal="justify" vertical="justify" wrapText="1"/>
      <protection hidden="1"/>
    </xf>
    <xf numFmtId="49" fontId="66" fillId="0" borderId="8" xfId="28" applyNumberFormat="1" applyFont="1" applyAlignment="1" applyProtection="1">
      <alignment horizontal="justify" vertical="justify"/>
      <protection hidden="1"/>
    </xf>
    <xf numFmtId="49" fontId="66" fillId="0" borderId="8" xfId="3354" applyNumberFormat="1" applyAlignment="1" applyProtection="1">
      <alignment horizontal="justify" vertical="top" wrapText="1"/>
      <protection hidden="1"/>
    </xf>
    <xf numFmtId="0" fontId="66" fillId="0" borderId="8" xfId="3354" quotePrefix="1" applyAlignment="1" applyProtection="1">
      <alignment horizontal="justify" vertical="top" wrapText="1"/>
      <protection hidden="1"/>
    </xf>
    <xf numFmtId="0" fontId="66" fillId="0" borderId="8" xfId="3354" quotePrefix="1" applyAlignment="1" applyProtection="1">
      <alignment horizontal="left" vertical="top" wrapText="1"/>
      <protection hidden="1"/>
    </xf>
    <xf numFmtId="169" fontId="66" fillId="0" borderId="8" xfId="3354" applyNumberFormat="1" applyAlignment="1" applyProtection="1">
      <alignment horizontal="center" vertical="top"/>
      <protection hidden="1"/>
    </xf>
    <xf numFmtId="49" fontId="66" fillId="0" borderId="12" xfId="28" quotePrefix="1" applyNumberFormat="1" applyFont="1" applyBorder="1" applyAlignment="1" applyProtection="1">
      <alignment horizontal="justify" vertical="justify"/>
      <protection hidden="1"/>
    </xf>
    <xf numFmtId="49" fontId="66" fillId="0" borderId="12" xfId="3354" applyNumberFormat="1" applyBorder="1" applyAlignment="1" applyProtection="1">
      <alignment horizontal="justify" vertical="top" wrapText="1"/>
      <protection hidden="1"/>
    </xf>
    <xf numFmtId="0" fontId="128" fillId="0" borderId="12" xfId="3354" quotePrefix="1" applyFont="1" applyBorder="1" applyAlignment="1" applyProtection="1">
      <alignment horizontal="justify" vertical="top"/>
      <protection hidden="1"/>
    </xf>
    <xf numFmtId="49" fontId="66" fillId="0" borderId="8" xfId="3354" applyNumberFormat="1" applyAlignment="1" applyProtection="1">
      <alignment horizontal="left" wrapText="1"/>
      <protection hidden="1"/>
    </xf>
    <xf numFmtId="49" fontId="66" fillId="0" borderId="8" xfId="3354" quotePrefix="1" applyNumberFormat="1" applyAlignment="1" applyProtection="1">
      <alignment horizontal="left" vertical="top" wrapText="1"/>
      <protection hidden="1"/>
    </xf>
    <xf numFmtId="0" fontId="123" fillId="0" borderId="8" xfId="28" applyFont="1" applyAlignment="1" applyProtection="1">
      <alignment horizontal="center" vertical="top" readingOrder="1"/>
      <protection hidden="1"/>
    </xf>
    <xf numFmtId="0" fontId="239" fillId="0" borderId="8" xfId="28" applyFont="1" applyProtection="1">
      <protection hidden="1"/>
    </xf>
    <xf numFmtId="206" fontId="123" fillId="0" borderId="8" xfId="28" applyNumberFormat="1" applyFont="1" applyProtection="1">
      <protection hidden="1"/>
    </xf>
    <xf numFmtId="206" fontId="238" fillId="0" borderId="8" xfId="28" applyNumberFormat="1" applyFont="1" applyProtection="1">
      <protection hidden="1"/>
    </xf>
    <xf numFmtId="173" fontId="238" fillId="0" borderId="8" xfId="28" applyNumberFormat="1" applyFont="1" applyProtection="1">
      <protection hidden="1"/>
    </xf>
    <xf numFmtId="169" fontId="240" fillId="0" borderId="8" xfId="28" applyNumberFormat="1" applyFont="1" applyAlignment="1" applyProtection="1">
      <alignment horizontal="right" readingOrder="1"/>
      <protection hidden="1"/>
    </xf>
    <xf numFmtId="49" fontId="72" fillId="0" borderId="8" xfId="28" applyNumberFormat="1" applyFont="1" applyProtection="1">
      <protection hidden="1"/>
    </xf>
    <xf numFmtId="0" fontId="65" fillId="0" borderId="8" xfId="28" applyFont="1" applyAlignment="1" applyProtection="1">
      <alignment horizontal="center" vertical="top" readingOrder="1"/>
      <protection hidden="1"/>
    </xf>
    <xf numFmtId="206" fontId="65" fillId="0" borderId="8" xfId="28" applyNumberFormat="1" applyFont="1" applyAlignment="1" applyProtection="1">
      <alignment horizontal="center"/>
      <protection hidden="1"/>
    </xf>
    <xf numFmtId="0" fontId="66" fillId="0" borderId="8" xfId="28" applyFont="1" applyAlignment="1" applyProtection="1">
      <alignment horizontal="right" wrapText="1"/>
      <protection hidden="1"/>
    </xf>
    <xf numFmtId="0" fontId="65" fillId="0" borderId="8" xfId="28" applyFont="1" applyAlignment="1" applyProtection="1">
      <alignment horizontal="left" vertical="top"/>
      <protection hidden="1"/>
    </xf>
    <xf numFmtId="0" fontId="65" fillId="5" borderId="5" xfId="28" applyFont="1" applyFill="1" applyBorder="1" applyAlignment="1" applyProtection="1">
      <alignment horizontal="center" vertical="center" readingOrder="1"/>
      <protection hidden="1"/>
    </xf>
    <xf numFmtId="0" fontId="65" fillId="5" borderId="5" xfId="28" applyFont="1" applyFill="1" applyBorder="1" applyAlignment="1" applyProtection="1">
      <alignment horizontal="left" vertical="center" readingOrder="1"/>
      <protection hidden="1"/>
    </xf>
    <xf numFmtId="206" fontId="65" fillId="5" borderId="5" xfId="28" applyNumberFormat="1" applyFont="1" applyFill="1" applyBorder="1" applyAlignment="1" applyProtection="1">
      <alignment horizontal="center" vertical="center" readingOrder="1"/>
      <protection hidden="1"/>
    </xf>
    <xf numFmtId="0" fontId="66" fillId="5" borderId="5" xfId="28" applyFont="1" applyFill="1" applyBorder="1" applyAlignment="1" applyProtection="1">
      <alignment horizontal="right" vertical="center" readingOrder="1"/>
      <protection hidden="1"/>
    </xf>
    <xf numFmtId="4" fontId="66" fillId="5" borderId="5" xfId="28" applyNumberFormat="1" applyFont="1" applyFill="1" applyBorder="1" applyAlignment="1" applyProtection="1">
      <alignment horizontal="right" vertical="center" readingOrder="1"/>
      <protection hidden="1"/>
    </xf>
    <xf numFmtId="173" fontId="66" fillId="5" borderId="5" xfId="28" applyNumberFormat="1" applyFont="1" applyFill="1" applyBorder="1" applyAlignment="1" applyProtection="1">
      <alignment horizontal="right" vertical="center" readingOrder="1"/>
      <protection hidden="1"/>
    </xf>
    <xf numFmtId="0" fontId="66" fillId="0" borderId="8" xfId="28" applyFont="1" applyAlignment="1" applyProtection="1">
      <alignment vertical="center" readingOrder="1"/>
      <protection hidden="1"/>
    </xf>
    <xf numFmtId="169" fontId="66" fillId="0" borderId="8" xfId="28" applyNumberFormat="1" applyFont="1" applyAlignment="1" applyProtection="1">
      <alignment horizontal="center" vertical="center" readingOrder="1"/>
      <protection hidden="1"/>
    </xf>
    <xf numFmtId="169" fontId="66" fillId="0" borderId="8" xfId="28" applyNumberFormat="1" applyFont="1" applyAlignment="1" applyProtection="1">
      <alignment horizontal="left" vertical="center" readingOrder="1"/>
      <protection hidden="1"/>
    </xf>
    <xf numFmtId="0" fontId="66" fillId="0" borderId="8" xfId="28" applyFont="1" applyAlignment="1" applyProtection="1">
      <alignment vertical="center" wrapText="1" readingOrder="1"/>
      <protection hidden="1"/>
    </xf>
    <xf numFmtId="173" fontId="66" fillId="0" borderId="8" xfId="28" applyNumberFormat="1" applyFont="1" applyAlignment="1" applyProtection="1">
      <alignment vertical="center" wrapText="1" readingOrder="1"/>
      <protection hidden="1"/>
    </xf>
    <xf numFmtId="0" fontId="66" fillId="0" borderId="8" xfId="28" applyFont="1" applyAlignment="1" applyProtection="1">
      <alignment horizontal="right" vertical="center" wrapText="1" readingOrder="1"/>
      <protection hidden="1"/>
    </xf>
    <xf numFmtId="169" fontId="65" fillId="0" borderId="7" xfId="28" applyNumberFormat="1" applyFont="1" applyBorder="1" applyAlignment="1" applyProtection="1">
      <alignment horizontal="center" vertical="center" wrapText="1" readingOrder="1"/>
      <protection hidden="1"/>
    </xf>
    <xf numFmtId="169" fontId="65" fillId="0" borderId="7" xfId="28" applyNumberFormat="1" applyFont="1" applyBorder="1" applyAlignment="1" applyProtection="1">
      <alignment horizontal="left" vertical="center" wrapText="1" readingOrder="1"/>
      <protection hidden="1"/>
    </xf>
    <xf numFmtId="173" fontId="65" fillId="0" borderId="36" xfId="28" applyNumberFormat="1" applyFont="1" applyBorder="1" applyAlignment="1" applyProtection="1">
      <alignment vertical="center" readingOrder="1"/>
      <protection hidden="1"/>
    </xf>
    <xf numFmtId="206" fontId="65" fillId="0" borderId="8" xfId="28" applyNumberFormat="1" applyFont="1" applyAlignment="1" applyProtection="1">
      <alignment horizontal="center" wrapText="1"/>
      <protection hidden="1"/>
    </xf>
    <xf numFmtId="0" fontId="65" fillId="0" borderId="8" xfId="28" applyFont="1" applyAlignment="1" applyProtection="1">
      <alignment horizontal="right" wrapText="1"/>
      <protection hidden="1"/>
    </xf>
    <xf numFmtId="4" fontId="65" fillId="0" borderId="8" xfId="28" applyNumberFormat="1" applyFont="1" applyAlignment="1" applyProtection="1">
      <alignment horizontal="right" wrapText="1"/>
      <protection hidden="1"/>
    </xf>
    <xf numFmtId="173" fontId="65" fillId="0" borderId="8" xfId="28" applyNumberFormat="1" applyFont="1" applyAlignment="1" applyProtection="1">
      <alignment wrapText="1"/>
      <protection hidden="1"/>
    </xf>
    <xf numFmtId="169" fontId="65" fillId="5" borderId="5" xfId="28" applyNumberFormat="1" applyFont="1" applyFill="1" applyBorder="1" applyAlignment="1" applyProtection="1">
      <alignment horizontal="center" vertical="center"/>
      <protection hidden="1"/>
    </xf>
    <xf numFmtId="169" fontId="65" fillId="5" borderId="5" xfId="28" applyNumberFormat="1" applyFont="1" applyFill="1" applyBorder="1" applyAlignment="1" applyProtection="1">
      <alignment horizontal="left" vertical="center"/>
      <protection hidden="1"/>
    </xf>
    <xf numFmtId="206" fontId="65" fillId="5" borderId="5" xfId="28" applyNumberFormat="1" applyFont="1" applyFill="1" applyBorder="1" applyAlignment="1" applyProtection="1">
      <alignment horizontal="center" vertical="center"/>
      <protection hidden="1"/>
    </xf>
    <xf numFmtId="0" fontId="66" fillId="5" borderId="5" xfId="28" applyFont="1" applyFill="1" applyBorder="1" applyAlignment="1" applyProtection="1">
      <alignment horizontal="right" vertical="center"/>
      <protection hidden="1"/>
    </xf>
    <xf numFmtId="4" fontId="66" fillId="5" borderId="5" xfId="28" applyNumberFormat="1" applyFont="1" applyFill="1" applyBorder="1" applyAlignment="1" applyProtection="1">
      <alignment horizontal="right" vertical="center"/>
      <protection hidden="1"/>
    </xf>
    <xf numFmtId="173" fontId="66" fillId="5" borderId="5" xfId="28" applyNumberFormat="1" applyFont="1" applyFill="1" applyBorder="1" applyAlignment="1" applyProtection="1">
      <alignment horizontal="right" vertical="center"/>
      <protection hidden="1"/>
    </xf>
    <xf numFmtId="0" fontId="66" fillId="0" borderId="8" xfId="28" applyFont="1" applyAlignment="1" applyProtection="1">
      <alignment vertical="center" wrapText="1"/>
      <protection hidden="1"/>
    </xf>
    <xf numFmtId="173" fontId="66" fillId="0" borderId="8" xfId="28" applyNumberFormat="1" applyFont="1" applyAlignment="1" applyProtection="1">
      <alignment vertical="center" wrapText="1"/>
      <protection hidden="1"/>
    </xf>
    <xf numFmtId="0" fontId="66" fillId="0" borderId="8" xfId="28" applyFont="1" applyAlignment="1" applyProtection="1">
      <alignment horizontal="right" vertical="center" wrapText="1"/>
      <protection hidden="1"/>
    </xf>
    <xf numFmtId="169" fontId="65" fillId="0" borderId="7" xfId="28" applyNumberFormat="1" applyFont="1" applyBorder="1" applyAlignment="1" applyProtection="1">
      <alignment horizontal="center" vertical="center" wrapText="1"/>
      <protection hidden="1"/>
    </xf>
    <xf numFmtId="169" fontId="65" fillId="0" borderId="7" xfId="28" applyNumberFormat="1" applyFont="1" applyBorder="1" applyAlignment="1" applyProtection="1">
      <alignment horizontal="left" vertical="center"/>
      <protection hidden="1"/>
    </xf>
    <xf numFmtId="169" fontId="65" fillId="0" borderId="7" xfId="28" applyNumberFormat="1" applyFont="1" applyBorder="1" applyAlignment="1" applyProtection="1">
      <alignment horizontal="left" vertical="center" wrapText="1"/>
      <protection hidden="1"/>
    </xf>
    <xf numFmtId="173" fontId="65" fillId="0" borderId="7" xfId="28" applyNumberFormat="1" applyFont="1" applyBorder="1" applyAlignment="1" applyProtection="1">
      <alignment horizontal="right" vertical="center" wrapText="1"/>
      <protection hidden="1"/>
    </xf>
    <xf numFmtId="173" fontId="66" fillId="0" borderId="12" xfId="28" applyNumberFormat="1" applyFont="1" applyBorder="1" applyAlignment="1" applyProtection="1">
      <alignment vertical="center" wrapText="1"/>
      <protection hidden="1"/>
    </xf>
    <xf numFmtId="173" fontId="65" fillId="0" borderId="8" xfId="28" applyNumberFormat="1" applyFont="1" applyAlignment="1" applyProtection="1">
      <alignment horizontal="right" vertical="center" wrapText="1"/>
      <protection hidden="1"/>
    </xf>
    <xf numFmtId="169" fontId="65" fillId="0" borderId="8" xfId="28" applyNumberFormat="1" applyFont="1" applyAlignment="1" applyProtection="1">
      <alignment horizontal="center" vertical="top" readingOrder="1"/>
      <protection hidden="1"/>
    </xf>
    <xf numFmtId="14" fontId="65" fillId="0" borderId="8" xfId="28" applyNumberFormat="1" applyFont="1" applyAlignment="1" applyProtection="1">
      <alignment horizontal="left" vertical="top" wrapText="1"/>
      <protection hidden="1"/>
    </xf>
    <xf numFmtId="173" fontId="65" fillId="0" borderId="8" xfId="28" applyNumberFormat="1" applyFont="1" applyAlignment="1" applyProtection="1">
      <alignment vertical="center"/>
      <protection hidden="1"/>
    </xf>
    <xf numFmtId="169" fontId="65" fillId="0" borderId="8" xfId="28" applyNumberFormat="1" applyFont="1" applyAlignment="1" applyProtection="1">
      <alignment horizontal="center" vertical="top" wrapText="1"/>
      <protection hidden="1"/>
    </xf>
    <xf numFmtId="169" fontId="65" fillId="0" borderId="8" xfId="28" applyNumberFormat="1" applyFont="1" applyAlignment="1" applyProtection="1">
      <alignment horizontal="left" vertical="top" wrapText="1"/>
      <protection hidden="1"/>
    </xf>
    <xf numFmtId="173" fontId="65" fillId="0" borderId="8" xfId="28" applyNumberFormat="1" applyFont="1" applyProtection="1">
      <protection hidden="1"/>
    </xf>
    <xf numFmtId="0" fontId="65" fillId="0" borderId="39" xfId="28" applyFont="1" applyBorder="1" applyAlignment="1" applyProtection="1">
      <alignment horizontal="center" vertical="top" readingOrder="1"/>
      <protection hidden="1"/>
    </xf>
    <xf numFmtId="0" fontId="65" fillId="9" borderId="12" xfId="28" applyFont="1" applyFill="1" applyBorder="1" applyAlignment="1" applyProtection="1">
      <alignment horizontal="center" vertical="center" readingOrder="1"/>
      <protection hidden="1"/>
    </xf>
    <xf numFmtId="0" fontId="65" fillId="9" borderId="40" xfId="28" applyFont="1" applyFill="1" applyBorder="1" applyAlignment="1" applyProtection="1">
      <alignment horizontal="left" vertical="center"/>
      <protection hidden="1"/>
    </xf>
    <xf numFmtId="206" fontId="65" fillId="9" borderId="40" xfId="28" applyNumberFormat="1" applyFont="1" applyFill="1" applyBorder="1" applyAlignment="1" applyProtection="1">
      <alignment horizontal="center" vertical="center" wrapText="1"/>
      <protection hidden="1"/>
    </xf>
    <xf numFmtId="0" fontId="65" fillId="9" borderId="40" xfId="28" applyFont="1" applyFill="1" applyBorder="1" applyAlignment="1" applyProtection="1">
      <alignment horizontal="right" vertical="center" wrapText="1"/>
      <protection hidden="1"/>
    </xf>
    <xf numFmtId="4" fontId="65" fillId="9" borderId="40" xfId="28" applyNumberFormat="1" applyFont="1" applyFill="1" applyBorder="1" applyAlignment="1" applyProtection="1">
      <alignment horizontal="right" vertical="center"/>
      <protection hidden="1"/>
    </xf>
    <xf numFmtId="173" fontId="65" fillId="9" borderId="41" xfId="28" applyNumberFormat="1" applyFont="1" applyFill="1" applyBorder="1" applyAlignment="1" applyProtection="1">
      <alignment vertical="center"/>
      <protection hidden="1"/>
    </xf>
    <xf numFmtId="0" fontId="66" fillId="2" borderId="4" xfId="28" applyFont="1" applyFill="1" applyBorder="1" applyAlignment="1" applyProtection="1">
      <alignment horizontal="center" vertical="center"/>
      <protection locked="0" hidden="1"/>
    </xf>
    <xf numFmtId="0" fontId="148" fillId="2" borderId="4" xfId="28" applyFont="1" applyFill="1" applyBorder="1" applyAlignment="1" applyProtection="1">
      <alignment horizontal="center" vertical="center"/>
      <protection locked="0" hidden="1"/>
    </xf>
    <xf numFmtId="173" fontId="66" fillId="0" borderId="8" xfId="3354" applyNumberFormat="1" applyProtection="1">
      <protection locked="0" hidden="1"/>
    </xf>
    <xf numFmtId="173" fontId="66" fillId="0" borderId="8" xfId="28" applyNumberFormat="1" applyFont="1" applyProtection="1">
      <protection locked="0" hidden="1"/>
    </xf>
    <xf numFmtId="173" fontId="66" fillId="0" borderId="8" xfId="28" applyNumberFormat="1" applyFont="1" applyAlignment="1" applyProtection="1">
      <alignment horizontal="right"/>
      <protection locked="0" hidden="1"/>
    </xf>
    <xf numFmtId="173" fontId="66" fillId="0" borderId="12" xfId="28" applyNumberFormat="1" applyFont="1" applyBorder="1" applyProtection="1">
      <protection locked="0" hidden="1"/>
    </xf>
    <xf numFmtId="173" fontId="66" fillId="0" borderId="12" xfId="3354" applyNumberFormat="1" applyBorder="1" applyProtection="1">
      <protection locked="0" hidden="1"/>
    </xf>
    <xf numFmtId="173" fontId="66" fillId="0" borderId="8" xfId="3354" applyNumberFormat="1" applyAlignment="1" applyProtection="1">
      <alignment horizontal="right"/>
      <protection locked="0" hidden="1"/>
    </xf>
    <xf numFmtId="173" fontId="66" fillId="0" borderId="12" xfId="3354" applyNumberFormat="1" applyBorder="1" applyAlignment="1" applyProtection="1">
      <alignment horizontal="right"/>
      <protection locked="0" hidden="1"/>
    </xf>
    <xf numFmtId="173" fontId="66" fillId="0" borderId="8" xfId="28" applyNumberFormat="1" applyFont="1" applyAlignment="1" applyProtection="1">
      <alignment horizontal="right" wrapText="1"/>
      <protection locked="0" hidden="1"/>
    </xf>
    <xf numFmtId="0" fontId="66" fillId="0" borderId="8" xfId="28" applyFont="1" applyProtection="1">
      <protection locked="0" hidden="1"/>
    </xf>
    <xf numFmtId="0" fontId="102" fillId="12" borderId="12" xfId="27" applyFont="1" applyFill="1" applyBorder="1" applyAlignment="1" applyProtection="1">
      <alignment horizontal="right" vertical="center"/>
      <protection hidden="1"/>
    </xf>
    <xf numFmtId="0" fontId="102" fillId="12" borderId="12" xfId="27" applyFont="1" applyFill="1" applyBorder="1" applyAlignment="1" applyProtection="1">
      <alignment vertical="center"/>
      <protection hidden="1"/>
    </xf>
    <xf numFmtId="0" fontId="14" fillId="12" borderId="12" xfId="27" applyFill="1" applyBorder="1" applyAlignment="1" applyProtection="1">
      <alignment horizontal="center" vertical="center"/>
      <protection hidden="1"/>
    </xf>
    <xf numFmtId="165" fontId="14" fillId="12" borderId="12" xfId="27" applyNumberFormat="1" applyFill="1" applyBorder="1" applyAlignment="1" applyProtection="1">
      <alignment vertical="center"/>
      <protection hidden="1"/>
    </xf>
    <xf numFmtId="165" fontId="65" fillId="12" borderId="12" xfId="27" applyNumberFormat="1" applyFont="1" applyFill="1" applyBorder="1" applyAlignment="1" applyProtection="1">
      <alignment vertical="center"/>
      <protection hidden="1"/>
    </xf>
    <xf numFmtId="0" fontId="14" fillId="0" borderId="8" xfId="27" applyProtection="1">
      <protection hidden="1"/>
    </xf>
    <xf numFmtId="0" fontId="101" fillId="0" borderId="8" xfId="27" applyFont="1" applyAlignment="1" applyProtection="1">
      <alignment horizontal="center"/>
      <protection hidden="1"/>
    </xf>
    <xf numFmtId="0" fontId="65" fillId="14" borderId="12" xfId="27" applyFont="1" applyFill="1" applyBorder="1" applyAlignment="1" applyProtection="1">
      <alignment horizontal="right" vertical="center"/>
      <protection hidden="1"/>
    </xf>
    <xf numFmtId="0" fontId="65" fillId="14" borderId="12" xfId="27" applyFont="1" applyFill="1" applyBorder="1" applyAlignment="1" applyProtection="1">
      <alignment vertical="center"/>
      <protection hidden="1"/>
    </xf>
    <xf numFmtId="0" fontId="14" fillId="14" borderId="12" xfId="27" applyFill="1" applyBorder="1" applyAlignment="1" applyProtection="1">
      <alignment horizontal="center" vertical="center"/>
      <protection hidden="1"/>
    </xf>
    <xf numFmtId="165" fontId="14" fillId="14" borderId="12" xfId="27" applyNumberFormat="1" applyFill="1" applyBorder="1" applyAlignment="1" applyProtection="1">
      <alignment vertical="center"/>
      <protection hidden="1"/>
    </xf>
    <xf numFmtId="165" fontId="65" fillId="14" borderId="12" xfId="27" applyNumberFormat="1" applyFont="1" applyFill="1" applyBorder="1" applyAlignment="1" applyProtection="1">
      <alignment vertical="center"/>
      <protection hidden="1"/>
    </xf>
    <xf numFmtId="0" fontId="14" fillId="0" borderId="8" xfId="27" applyAlignment="1" applyProtection="1">
      <alignment horizontal="right" vertical="top"/>
      <protection hidden="1"/>
    </xf>
    <xf numFmtId="0" fontId="14" fillId="0" borderId="8" xfId="27" applyAlignment="1" applyProtection="1">
      <alignment vertical="top" wrapText="1"/>
      <protection hidden="1"/>
    </xf>
    <xf numFmtId="0" fontId="14" fillId="0" borderId="8" xfId="27" applyAlignment="1" applyProtection="1">
      <alignment horizontal="center" wrapText="1"/>
      <protection hidden="1"/>
    </xf>
    <xf numFmtId="166" fontId="14" fillId="0" borderId="8" xfId="27" applyNumberFormat="1" applyProtection="1">
      <protection hidden="1"/>
    </xf>
    <xf numFmtId="0" fontId="66" fillId="0" borderId="8" xfId="27" applyFont="1" applyAlignment="1" applyProtection="1">
      <alignment wrapText="1"/>
      <protection hidden="1"/>
    </xf>
    <xf numFmtId="0" fontId="66" fillId="0" borderId="8" xfId="27" applyFont="1" applyAlignment="1" applyProtection="1">
      <alignment horizontal="left" vertical="top" wrapText="1"/>
      <protection hidden="1"/>
    </xf>
    <xf numFmtId="0" fontId="66" fillId="0" borderId="8" xfId="27" applyFont="1" applyAlignment="1" applyProtection="1">
      <alignment horizontal="left" vertical="top" wrapText="1"/>
      <protection hidden="1"/>
    </xf>
    <xf numFmtId="0" fontId="100" fillId="0" borderId="8" xfId="27" applyFont="1" applyAlignment="1" applyProtection="1">
      <alignment horizontal="left" vertical="top" wrapText="1"/>
      <protection hidden="1"/>
    </xf>
    <xf numFmtId="0" fontId="66" fillId="0" borderId="8" xfId="27" applyFont="1" applyAlignment="1" applyProtection="1">
      <alignment horizontal="left" wrapText="1"/>
      <protection hidden="1"/>
    </xf>
    <xf numFmtId="0" fontId="65" fillId="0" borderId="8" xfId="27" applyFont="1" applyAlignment="1" applyProtection="1">
      <alignment horizontal="left" vertical="top" wrapText="1"/>
      <protection hidden="1"/>
    </xf>
    <xf numFmtId="0" fontId="66" fillId="0" borderId="8" xfId="27" applyFont="1" applyProtection="1">
      <protection hidden="1"/>
    </xf>
    <xf numFmtId="0" fontId="66" fillId="0" borderId="8" xfId="27" applyFont="1" applyAlignment="1" applyProtection="1">
      <alignment horizontal="center"/>
      <protection hidden="1"/>
    </xf>
    <xf numFmtId="0" fontId="66" fillId="0" borderId="8" xfId="27" applyFont="1" applyAlignment="1" applyProtection="1">
      <alignment horizontal="center" vertical="top" wrapText="1"/>
      <protection hidden="1"/>
    </xf>
    <xf numFmtId="0" fontId="14" fillId="0" borderId="8" xfId="27" applyAlignment="1" applyProtection="1">
      <alignment horizontal="center"/>
      <protection hidden="1"/>
    </xf>
    <xf numFmtId="0" fontId="14" fillId="11" borderId="13" xfId="27" applyFill="1" applyBorder="1" applyAlignment="1" applyProtection="1">
      <alignment horizontal="center" vertical="center"/>
      <protection hidden="1"/>
    </xf>
    <xf numFmtId="0" fontId="14" fillId="11" borderId="11" xfId="27" applyFill="1" applyBorder="1" applyAlignment="1" applyProtection="1">
      <alignment horizontal="center" vertical="center"/>
      <protection hidden="1"/>
    </xf>
    <xf numFmtId="3" fontId="14" fillId="11" borderId="11" xfId="27" applyNumberFormat="1" applyFill="1" applyBorder="1" applyAlignment="1" applyProtection="1">
      <alignment horizontal="center" vertical="center"/>
      <protection hidden="1"/>
    </xf>
    <xf numFmtId="173" fontId="14" fillId="11" borderId="11" xfId="27" applyNumberFormat="1" applyFill="1" applyBorder="1" applyAlignment="1" applyProtection="1">
      <alignment horizontal="center" vertical="center"/>
      <protection hidden="1"/>
    </xf>
    <xf numFmtId="0" fontId="14" fillId="0" borderId="8" xfId="27" applyAlignment="1" applyProtection="1">
      <alignment horizontal="center" vertical="center"/>
      <protection hidden="1"/>
    </xf>
    <xf numFmtId="0" fontId="101" fillId="11" borderId="13" xfId="27" applyFont="1" applyFill="1" applyBorder="1" applyAlignment="1" applyProtection="1">
      <alignment horizontal="center" vertical="center"/>
      <protection hidden="1"/>
    </xf>
    <xf numFmtId="0" fontId="101" fillId="11" borderId="11" xfId="27" applyFont="1" applyFill="1" applyBorder="1" applyAlignment="1" applyProtection="1">
      <alignment horizontal="center" vertical="center"/>
      <protection hidden="1"/>
    </xf>
    <xf numFmtId="3" fontId="101" fillId="11" borderId="11" xfId="27" applyNumberFormat="1" applyFont="1" applyFill="1" applyBorder="1" applyAlignment="1" applyProtection="1">
      <alignment horizontal="center" vertical="center"/>
      <protection hidden="1"/>
    </xf>
    <xf numFmtId="173" fontId="101" fillId="11" borderId="11" xfId="27" applyNumberFormat="1" applyFont="1" applyFill="1" applyBorder="1" applyAlignment="1" applyProtection="1">
      <alignment horizontal="center" vertical="center"/>
      <protection hidden="1"/>
    </xf>
    <xf numFmtId="0" fontId="101" fillId="0" borderId="8" xfId="27" applyFont="1" applyAlignment="1" applyProtection="1">
      <alignment horizontal="center" vertical="center"/>
      <protection hidden="1"/>
    </xf>
    <xf numFmtId="3" fontId="101" fillId="0" borderId="8" xfId="27" applyNumberFormat="1" applyFont="1" applyAlignment="1" applyProtection="1">
      <alignment horizontal="right"/>
      <protection hidden="1"/>
    </xf>
    <xf numFmtId="173" fontId="101" fillId="0" borderId="8" xfId="27" applyNumberFormat="1" applyFont="1" applyAlignment="1" applyProtection="1">
      <alignment horizontal="right"/>
      <protection hidden="1"/>
    </xf>
    <xf numFmtId="173" fontId="101" fillId="0" borderId="8" xfId="27" applyNumberFormat="1" applyFont="1" applyAlignment="1" applyProtection="1">
      <alignment horizontal="center"/>
      <protection hidden="1"/>
    </xf>
    <xf numFmtId="0" fontId="102" fillId="10" borderId="12" xfId="27" applyFont="1" applyFill="1" applyBorder="1" applyAlignment="1" applyProtection="1">
      <alignment horizontal="center" vertical="center"/>
      <protection hidden="1"/>
    </xf>
    <xf numFmtId="0" fontId="102" fillId="10" borderId="12" xfId="27" applyFont="1" applyFill="1" applyBorder="1" applyAlignment="1" applyProtection="1">
      <alignment vertical="center"/>
      <protection hidden="1"/>
    </xf>
    <xf numFmtId="0" fontId="14" fillId="10" borderId="12" xfId="27" applyFill="1" applyBorder="1" applyAlignment="1" applyProtection="1">
      <alignment horizontal="center" vertical="center"/>
      <protection hidden="1"/>
    </xf>
    <xf numFmtId="3" fontId="14" fillId="10" borderId="12" xfId="27" applyNumberFormat="1" applyFill="1" applyBorder="1" applyAlignment="1" applyProtection="1">
      <alignment horizontal="right"/>
      <protection hidden="1"/>
    </xf>
    <xf numFmtId="173" fontId="14" fillId="10" borderId="12" xfId="27" applyNumberFormat="1" applyFill="1" applyBorder="1" applyAlignment="1" applyProtection="1">
      <alignment horizontal="right" vertical="center"/>
      <protection hidden="1"/>
    </xf>
    <xf numFmtId="173" fontId="65" fillId="10" borderId="12" xfId="27" applyNumberFormat="1" applyFont="1" applyFill="1" applyBorder="1" applyAlignment="1" applyProtection="1">
      <alignment vertical="center"/>
      <protection hidden="1"/>
    </xf>
    <xf numFmtId="0" fontId="102" fillId="0" borderId="12" xfId="27" applyFont="1" applyBorder="1" applyAlignment="1" applyProtection="1">
      <alignment horizontal="center" vertical="center"/>
      <protection hidden="1"/>
    </xf>
    <xf numFmtId="0" fontId="102" fillId="0" borderId="12" xfId="27" applyFont="1" applyBorder="1" applyAlignment="1" applyProtection="1">
      <alignment vertical="center"/>
      <protection hidden="1"/>
    </xf>
    <xf numFmtId="0" fontId="14" fillId="0" borderId="12" xfId="27" applyBorder="1" applyAlignment="1" applyProtection="1">
      <alignment horizontal="center" vertical="center"/>
      <protection hidden="1"/>
    </xf>
    <xf numFmtId="3" fontId="14" fillId="0" borderId="12" xfId="27" applyNumberFormat="1" applyBorder="1" applyAlignment="1" applyProtection="1">
      <alignment horizontal="right"/>
      <protection hidden="1"/>
    </xf>
    <xf numFmtId="173" fontId="14" fillId="0" borderId="12" xfId="27" applyNumberFormat="1" applyBorder="1" applyAlignment="1" applyProtection="1">
      <alignment horizontal="right" vertical="center"/>
      <protection hidden="1"/>
    </xf>
    <xf numFmtId="173" fontId="65" fillId="0" borderId="12" xfId="27" applyNumberFormat="1" applyFont="1" applyBorder="1" applyAlignment="1" applyProtection="1">
      <alignment vertical="center"/>
      <protection hidden="1"/>
    </xf>
    <xf numFmtId="169" fontId="65" fillId="12" borderId="14" xfId="10" applyNumberFormat="1" applyFont="1" applyFill="1" applyBorder="1" applyAlignment="1" applyProtection="1">
      <alignment horizontal="center" vertical="center"/>
      <protection hidden="1"/>
    </xf>
    <xf numFmtId="0" fontId="65" fillId="12" borderId="14" xfId="10" applyFont="1" applyFill="1" applyBorder="1" applyAlignment="1" applyProtection="1">
      <alignment horizontal="left" vertical="center"/>
      <protection hidden="1"/>
    </xf>
    <xf numFmtId="0" fontId="66" fillId="12" borderId="14" xfId="10" applyFont="1" applyFill="1" applyBorder="1" applyAlignment="1" applyProtection="1">
      <alignment horizontal="center" vertical="center"/>
      <protection hidden="1"/>
    </xf>
    <xf numFmtId="3" fontId="66" fillId="12" borderId="14" xfId="10" applyNumberFormat="1" applyFont="1" applyFill="1" applyBorder="1" applyAlignment="1" applyProtection="1">
      <alignment horizontal="right" vertical="center"/>
      <protection hidden="1"/>
    </xf>
    <xf numFmtId="173" fontId="66" fillId="12" borderId="14" xfId="10" applyNumberFormat="1" applyFont="1" applyFill="1" applyBorder="1" applyAlignment="1" applyProtection="1">
      <alignment horizontal="right" vertical="center"/>
      <protection hidden="1"/>
    </xf>
    <xf numFmtId="173" fontId="66" fillId="12" borderId="14" xfId="10" applyNumberFormat="1" applyFont="1" applyFill="1" applyBorder="1" applyAlignment="1" applyProtection="1">
      <alignment vertical="center"/>
      <protection hidden="1"/>
    </xf>
    <xf numFmtId="0" fontId="14" fillId="0" borderId="8" xfId="27" applyAlignment="1" applyProtection="1">
      <alignment vertical="center"/>
      <protection hidden="1"/>
    </xf>
    <xf numFmtId="0" fontId="66" fillId="0" borderId="8" xfId="27" applyFont="1" applyAlignment="1" applyProtection="1">
      <alignment horizontal="center" vertical="top"/>
      <protection hidden="1"/>
    </xf>
    <xf numFmtId="49" fontId="66" fillId="0" borderId="8" xfId="27" applyNumberFormat="1" applyFont="1" applyAlignment="1" applyProtection="1">
      <alignment horizontal="left" vertical="top"/>
      <protection hidden="1"/>
    </xf>
    <xf numFmtId="3" fontId="66" fillId="0" borderId="8" xfId="27" applyNumberFormat="1" applyFont="1" applyAlignment="1" applyProtection="1">
      <alignment horizontal="right"/>
      <protection hidden="1"/>
    </xf>
    <xf numFmtId="173" fontId="66" fillId="0" borderId="8" xfId="27" applyNumberFormat="1" applyFont="1" applyAlignment="1" applyProtection="1">
      <alignment horizontal="right"/>
      <protection hidden="1"/>
    </xf>
    <xf numFmtId="173" fontId="66" fillId="0" borderId="8" xfId="27" applyNumberFormat="1" applyFont="1" applyProtection="1">
      <protection hidden="1"/>
    </xf>
    <xf numFmtId="0" fontId="66" fillId="0" borderId="8" xfId="11" applyAlignment="1" applyProtection="1">
      <alignment horizontal="center" vertical="top" wrapText="1"/>
      <protection hidden="1"/>
    </xf>
    <xf numFmtId="2" fontId="66" fillId="0" borderId="8" xfId="12" applyNumberFormat="1" applyAlignment="1" applyProtection="1">
      <alignment horizontal="justify" vertical="top" wrapText="1"/>
      <protection hidden="1"/>
    </xf>
    <xf numFmtId="0" fontId="66" fillId="0" borderId="8" xfId="13" applyFont="1" applyAlignment="1" applyProtection="1">
      <alignment horizontal="center" vertical="top"/>
      <protection hidden="1"/>
    </xf>
    <xf numFmtId="3" fontId="66" fillId="0" borderId="8" xfId="13" applyNumberFormat="1" applyFont="1" applyAlignment="1" applyProtection="1">
      <alignment horizontal="right"/>
      <protection hidden="1"/>
    </xf>
    <xf numFmtId="173" fontId="66" fillId="0" borderId="8" xfId="12" applyNumberFormat="1" applyAlignment="1" applyProtection="1">
      <alignment horizontal="right" vertical="center"/>
      <protection hidden="1"/>
    </xf>
    <xf numFmtId="173" fontId="66" fillId="0" borderId="8" xfId="11" applyNumberFormat="1" applyAlignment="1" applyProtection="1">
      <alignment horizontal="right" wrapText="1"/>
      <protection hidden="1"/>
    </xf>
    <xf numFmtId="0" fontId="66" fillId="0" borderId="8" xfId="14" applyAlignment="1" applyProtection="1">
      <alignment horizontal="center"/>
      <protection hidden="1"/>
    </xf>
    <xf numFmtId="3" fontId="66" fillId="0" borderId="8" xfId="14" applyNumberFormat="1" applyAlignment="1" applyProtection="1">
      <alignment horizontal="right"/>
      <protection hidden="1"/>
    </xf>
    <xf numFmtId="173" fontId="66" fillId="0" borderId="8" xfId="15" applyNumberFormat="1" applyFont="1" applyAlignment="1" applyProtection="1">
      <alignment horizontal="right"/>
      <protection hidden="1"/>
    </xf>
    <xf numFmtId="49" fontId="66" fillId="0" borderId="8" xfId="27" applyNumberFormat="1" applyFont="1" applyAlignment="1" applyProtection="1">
      <alignment horizontal="center" vertical="top" wrapText="1"/>
      <protection hidden="1"/>
    </xf>
    <xf numFmtId="1" fontId="66" fillId="0" borderId="8" xfId="27" applyNumberFormat="1" applyFont="1" applyAlignment="1" applyProtection="1">
      <alignment horizontal="center" vertical="top"/>
      <protection hidden="1"/>
    </xf>
    <xf numFmtId="0" fontId="66" fillId="0" borderId="8" xfId="27" applyFont="1" applyAlignment="1" applyProtection="1">
      <alignment vertical="top" wrapText="1"/>
      <protection hidden="1"/>
    </xf>
    <xf numFmtId="164" fontId="66" fillId="0" borderId="8" xfId="27" applyNumberFormat="1" applyFont="1" applyAlignment="1" applyProtection="1">
      <alignment horizontal="center" wrapText="1"/>
      <protection hidden="1"/>
    </xf>
    <xf numFmtId="3" fontId="103" fillId="0" borderId="8" xfId="27" applyNumberFormat="1" applyFont="1" applyAlignment="1" applyProtection="1">
      <alignment horizontal="right" wrapText="1"/>
      <protection hidden="1"/>
    </xf>
    <xf numFmtId="0" fontId="65" fillId="0" borderId="8" xfId="27" applyFont="1" applyAlignment="1" applyProtection="1">
      <alignment horizontal="left" vertical="top" wrapText="1"/>
      <protection hidden="1"/>
    </xf>
    <xf numFmtId="171" fontId="66" fillId="0" borderId="8" xfId="27" applyNumberFormat="1" applyFont="1" applyAlignment="1" applyProtection="1">
      <alignment horizontal="center" vertical="center"/>
      <protection hidden="1"/>
    </xf>
    <xf numFmtId="164" fontId="66" fillId="0" borderId="8" xfId="27" applyNumberFormat="1" applyFont="1" applyAlignment="1" applyProtection="1">
      <alignment horizontal="center"/>
      <protection hidden="1"/>
    </xf>
    <xf numFmtId="164" fontId="66" fillId="0" borderId="8" xfId="27" applyNumberFormat="1" applyFont="1" applyAlignment="1" applyProtection="1">
      <alignment vertical="top" wrapText="1"/>
      <protection hidden="1"/>
    </xf>
    <xf numFmtId="164" fontId="65" fillId="0" borderId="8" xfId="27" applyNumberFormat="1" applyFont="1" applyAlignment="1" applyProtection="1">
      <alignment vertical="top" wrapText="1"/>
      <protection hidden="1"/>
    </xf>
    <xf numFmtId="0" fontId="66" fillId="0" borderId="8" xfId="27" quotePrefix="1" applyFont="1" applyAlignment="1" applyProtection="1">
      <alignment vertical="top" wrapText="1"/>
      <protection hidden="1"/>
    </xf>
    <xf numFmtId="49" fontId="66" fillId="0" borderId="8" xfId="27" applyNumberFormat="1" applyFont="1" applyAlignment="1" applyProtection="1">
      <alignment vertical="top" wrapText="1"/>
      <protection hidden="1"/>
    </xf>
    <xf numFmtId="164" fontId="66" fillId="0" borderId="8" xfId="27" applyNumberFormat="1" applyFont="1" applyAlignment="1" applyProtection="1">
      <alignment horizontal="left" vertical="top"/>
      <protection hidden="1"/>
    </xf>
    <xf numFmtId="164" fontId="65" fillId="0" borderId="8" xfId="27" applyNumberFormat="1" applyFont="1" applyAlignment="1" applyProtection="1">
      <alignment vertical="top"/>
      <protection hidden="1"/>
    </xf>
    <xf numFmtId="0" fontId="104" fillId="0" borderId="8" xfId="27" applyFont="1" applyAlignment="1" applyProtection="1">
      <alignment horizontal="center" vertical="top"/>
      <protection hidden="1"/>
    </xf>
    <xf numFmtId="0" fontId="0" fillId="0" borderId="8" xfId="6047" applyFont="1" applyAlignment="1" applyProtection="1">
      <alignment vertical="top" wrapText="1"/>
      <protection hidden="1"/>
    </xf>
    <xf numFmtId="3" fontId="0" fillId="0" borderId="8" xfId="17" applyNumberFormat="1" applyFont="1" applyAlignment="1" applyProtection="1">
      <alignment horizontal="right" wrapText="1"/>
      <protection hidden="1"/>
    </xf>
    <xf numFmtId="2" fontId="14" fillId="0" borderId="8" xfId="27" applyNumberFormat="1" applyAlignment="1" applyProtection="1">
      <alignment horizontal="right"/>
      <protection hidden="1"/>
    </xf>
    <xf numFmtId="4" fontId="0" fillId="0" borderId="8" xfId="17" applyNumberFormat="1" applyFont="1" applyAlignment="1" applyProtection="1">
      <alignment horizontal="right" wrapText="1"/>
      <protection hidden="1"/>
    </xf>
    <xf numFmtId="0" fontId="106" fillId="0" borderId="8" xfId="27" applyFont="1" applyProtection="1">
      <protection hidden="1"/>
    </xf>
    <xf numFmtId="0" fontId="67" fillId="0" borderId="8" xfId="27" applyFont="1" applyAlignment="1" applyProtection="1">
      <alignment vertical="top" wrapText="1"/>
      <protection hidden="1"/>
    </xf>
    <xf numFmtId="0" fontId="104" fillId="0" borderId="8" xfId="27" applyFont="1" applyAlignment="1" applyProtection="1">
      <alignment horizontal="center" wrapText="1"/>
      <protection hidden="1"/>
    </xf>
    <xf numFmtId="3" fontId="104" fillId="0" borderId="8" xfId="17" applyNumberFormat="1" applyAlignment="1" applyProtection="1">
      <alignment horizontal="right" wrapText="1"/>
      <protection hidden="1"/>
    </xf>
    <xf numFmtId="0" fontId="65" fillId="0" borderId="8" xfId="6047" applyFont="1" applyAlignment="1" applyProtection="1">
      <alignment vertical="top" wrapText="1"/>
      <protection hidden="1"/>
    </xf>
    <xf numFmtId="0" fontId="14" fillId="0" borderId="8" xfId="27" applyAlignment="1" applyProtection="1">
      <alignment horizontal="center" vertical="top"/>
      <protection hidden="1"/>
    </xf>
    <xf numFmtId="0" fontId="66" fillId="0" borderId="8" xfId="6047" applyFont="1" applyAlignment="1" applyProtection="1">
      <alignment vertical="top" wrapText="1"/>
      <protection hidden="1"/>
    </xf>
    <xf numFmtId="3" fontId="66" fillId="0" borderId="8" xfId="17" applyNumberFormat="1" applyFont="1" applyAlignment="1" applyProtection="1">
      <alignment horizontal="right" wrapText="1"/>
      <protection hidden="1"/>
    </xf>
    <xf numFmtId="2" fontId="66" fillId="0" borderId="8" xfId="27" applyNumberFormat="1" applyFont="1" applyAlignment="1" applyProtection="1">
      <alignment horizontal="right"/>
      <protection hidden="1"/>
    </xf>
    <xf numFmtId="4" fontId="66" fillId="0" borderId="8" xfId="17" applyNumberFormat="1" applyFont="1" applyAlignment="1" applyProtection="1">
      <alignment horizontal="right" wrapText="1"/>
      <protection hidden="1"/>
    </xf>
    <xf numFmtId="0" fontId="109" fillId="0" borderId="8" xfId="27" applyFont="1" applyAlignment="1" applyProtection="1">
      <alignment vertical="top" wrapText="1"/>
      <protection hidden="1"/>
    </xf>
    <xf numFmtId="0" fontId="14" fillId="0" borderId="8" xfId="27" applyAlignment="1" applyProtection="1">
      <alignment horizontal="left" vertical="top" wrapText="1"/>
      <protection hidden="1"/>
    </xf>
    <xf numFmtId="0" fontId="106" fillId="0" borderId="8" xfId="27" applyFont="1" applyAlignment="1" applyProtection="1">
      <alignment horizontal="left" vertical="top" wrapText="1"/>
      <protection hidden="1"/>
    </xf>
    <xf numFmtId="4" fontId="104" fillId="0" borderId="8" xfId="17" applyNumberFormat="1" applyAlignment="1" applyProtection="1">
      <alignment horizontal="right" wrapText="1"/>
      <protection hidden="1"/>
    </xf>
    <xf numFmtId="0" fontId="66" fillId="0" borderId="8" xfId="6047" applyFont="1" applyAlignment="1" applyProtection="1">
      <alignment horizontal="center" wrapText="1"/>
      <protection hidden="1"/>
    </xf>
    <xf numFmtId="0" fontId="63" fillId="0" borderId="8" xfId="6047" applyFont="1" applyAlignment="1" applyProtection="1">
      <alignment vertical="top" wrapText="1"/>
      <protection hidden="1"/>
    </xf>
    <xf numFmtId="0" fontId="67" fillId="0" borderId="8" xfId="6047" applyFont="1" applyAlignment="1" applyProtection="1">
      <alignment horizontal="center" wrapText="1"/>
      <protection hidden="1"/>
    </xf>
    <xf numFmtId="3" fontId="67" fillId="0" borderId="8" xfId="6047" applyNumberFormat="1" applyFont="1" applyAlignment="1" applyProtection="1">
      <alignment horizontal="right" wrapText="1"/>
      <protection hidden="1"/>
    </xf>
    <xf numFmtId="0" fontId="112" fillId="0" borderId="8" xfId="27" applyFont="1" applyAlignment="1" applyProtection="1">
      <alignment horizontal="right"/>
      <protection hidden="1"/>
    </xf>
    <xf numFmtId="0" fontId="112" fillId="0" borderId="8" xfId="27" applyFont="1" applyProtection="1">
      <protection hidden="1"/>
    </xf>
    <xf numFmtId="0" fontId="67" fillId="0" borderId="8" xfId="6047" applyFont="1" applyAlignment="1" applyProtection="1">
      <alignment vertical="top" wrapText="1"/>
      <protection hidden="1"/>
    </xf>
    <xf numFmtId="3" fontId="67" fillId="0" borderId="8" xfId="27" applyNumberFormat="1" applyFont="1" applyAlignment="1" applyProtection="1">
      <alignment horizontal="right"/>
      <protection hidden="1"/>
    </xf>
    <xf numFmtId="2" fontId="66" fillId="0" borderId="8" xfId="12" applyNumberFormat="1" applyAlignment="1" applyProtection="1">
      <alignment horizontal="left" vertical="top" wrapText="1"/>
      <protection hidden="1"/>
    </xf>
    <xf numFmtId="164" fontId="66" fillId="0" borderId="8" xfId="27" applyNumberFormat="1" applyFont="1" applyAlignment="1" applyProtection="1">
      <alignment vertical="top"/>
      <protection hidden="1"/>
    </xf>
    <xf numFmtId="0" fontId="104" fillId="0" borderId="8" xfId="18" applyFont="1" applyAlignment="1" applyProtection="1">
      <alignment horizontal="left" vertical="top" wrapText="1"/>
      <protection hidden="1"/>
    </xf>
    <xf numFmtId="3" fontId="14" fillId="0" borderId="8" xfId="27" applyNumberFormat="1" applyAlignment="1" applyProtection="1">
      <alignment horizontal="right"/>
      <protection hidden="1"/>
    </xf>
    <xf numFmtId="173" fontId="14" fillId="0" borderId="8" xfId="27" applyNumberFormat="1" applyAlignment="1" applyProtection="1">
      <alignment horizontal="right"/>
      <protection hidden="1"/>
    </xf>
    <xf numFmtId="173" fontId="14" fillId="0" borderId="8" xfId="27" applyNumberFormat="1" applyProtection="1">
      <protection hidden="1"/>
    </xf>
    <xf numFmtId="164" fontId="66" fillId="0" borderId="8" xfId="27" applyNumberFormat="1" applyFont="1" applyAlignment="1" applyProtection="1">
      <alignment horizontal="center" vertical="top"/>
      <protection hidden="1"/>
    </xf>
    <xf numFmtId="3" fontId="14" fillId="0" borderId="8" xfId="27" applyNumberFormat="1" applyAlignment="1" applyProtection="1">
      <alignment horizontal="right" wrapText="1"/>
      <protection hidden="1"/>
    </xf>
    <xf numFmtId="173" fontId="66" fillId="0" borderId="8" xfId="27" applyNumberFormat="1" applyFont="1" applyAlignment="1" applyProtection="1">
      <alignment horizontal="right" wrapText="1"/>
      <protection hidden="1"/>
    </xf>
    <xf numFmtId="0" fontId="113" fillId="0" borderId="8" xfId="27" applyFont="1" applyAlignment="1" applyProtection="1">
      <alignment horizontal="center" vertical="top"/>
      <protection hidden="1"/>
    </xf>
    <xf numFmtId="0" fontId="65" fillId="0" borderId="8" xfId="27" applyFont="1" applyAlignment="1" applyProtection="1">
      <alignment vertical="top"/>
      <protection hidden="1"/>
    </xf>
    <xf numFmtId="164" fontId="14" fillId="0" borderId="8" xfId="27" applyNumberFormat="1" applyAlignment="1" applyProtection="1">
      <alignment horizontal="center"/>
      <protection hidden="1"/>
    </xf>
    <xf numFmtId="173" fontId="114" fillId="0" borderId="8" xfId="27" applyNumberFormat="1" applyFont="1" applyProtection="1">
      <protection hidden="1"/>
    </xf>
    <xf numFmtId="0" fontId="98" fillId="0" borderId="8" xfId="27" applyFont="1" applyAlignment="1" applyProtection="1">
      <alignment horizontal="center" vertical="top"/>
      <protection hidden="1"/>
    </xf>
    <xf numFmtId="1" fontId="66" fillId="0" borderId="8" xfId="27" applyNumberFormat="1" applyFont="1" applyAlignment="1" applyProtection="1">
      <alignment horizontal="center" vertical="top" wrapText="1"/>
      <protection hidden="1"/>
    </xf>
    <xf numFmtId="3" fontId="66" fillId="0" borderId="8" xfId="27" applyNumberFormat="1" applyFont="1" applyAlignment="1" applyProtection="1">
      <alignment horizontal="right" wrapText="1"/>
      <protection hidden="1"/>
    </xf>
    <xf numFmtId="3" fontId="14" fillId="0" borderId="8" xfId="27" applyNumberFormat="1" applyProtection="1">
      <protection hidden="1"/>
    </xf>
    <xf numFmtId="0" fontId="96" fillId="0" borderId="8" xfId="27" applyFont="1" applyAlignment="1" applyProtection="1">
      <alignment horizontal="left" vertical="top" wrapText="1"/>
      <protection hidden="1"/>
    </xf>
    <xf numFmtId="49" fontId="14" fillId="0" borderId="8" xfId="71" applyNumberFormat="1" applyAlignment="1" applyProtection="1">
      <alignment horizontal="center" vertical="top"/>
      <protection hidden="1"/>
    </xf>
    <xf numFmtId="164" fontId="14" fillId="0" borderId="8" xfId="27" applyNumberFormat="1" applyAlignment="1" applyProtection="1">
      <alignment vertical="top" wrapText="1"/>
      <protection hidden="1"/>
    </xf>
    <xf numFmtId="0" fontId="14" fillId="0" borderId="8" xfId="71" applyAlignment="1" applyProtection="1">
      <alignment horizontal="center" vertical="center"/>
      <protection hidden="1"/>
    </xf>
    <xf numFmtId="3" fontId="14" fillId="0" borderId="8" xfId="71" applyNumberFormat="1" applyAlignment="1" applyProtection="1">
      <alignment horizontal="right"/>
      <protection hidden="1"/>
    </xf>
    <xf numFmtId="173" fontId="66" fillId="0" borderId="8" xfId="71" applyNumberFormat="1" applyFont="1" applyAlignment="1" applyProtection="1">
      <alignment horizontal="right" vertical="center" wrapText="1"/>
      <protection hidden="1"/>
    </xf>
    <xf numFmtId="173" fontId="14" fillId="0" borderId="8" xfId="71" applyNumberFormat="1" applyAlignment="1" applyProtection="1">
      <alignment horizontal="right" vertical="center"/>
      <protection hidden="1"/>
    </xf>
    <xf numFmtId="3" fontId="14" fillId="0" borderId="8" xfId="19" applyNumberFormat="1" applyFont="1" applyFill="1" applyBorder="1" applyAlignment="1" applyProtection="1">
      <alignment horizontal="right"/>
      <protection hidden="1"/>
    </xf>
    <xf numFmtId="173" fontId="66" fillId="0" borderId="8" xfId="19" applyNumberFormat="1" applyFont="1" applyFill="1" applyBorder="1" applyAlignment="1" applyProtection="1">
      <alignment horizontal="right"/>
      <protection hidden="1"/>
    </xf>
    <xf numFmtId="173" fontId="14" fillId="0" borderId="8" xfId="19" applyNumberFormat="1" applyFont="1" applyFill="1" applyBorder="1" applyAlignment="1" applyProtection="1">
      <alignment horizontal="right"/>
      <protection hidden="1"/>
    </xf>
    <xf numFmtId="164" fontId="14" fillId="0" borderId="8" xfId="27" applyNumberFormat="1" applyAlignment="1" applyProtection="1">
      <alignment horizontal="center" wrapText="1"/>
      <protection hidden="1"/>
    </xf>
    <xf numFmtId="0" fontId="65" fillId="0" borderId="8" xfId="27" applyFont="1" applyAlignment="1" applyProtection="1">
      <alignment vertical="top" wrapText="1"/>
      <protection hidden="1"/>
    </xf>
    <xf numFmtId="177" fontId="66" fillId="0" borderId="8" xfId="27" applyNumberFormat="1" applyFont="1" applyAlignment="1" applyProtection="1">
      <alignment horizontal="right"/>
      <protection hidden="1"/>
    </xf>
    <xf numFmtId="164" fontId="66" fillId="0" borderId="8" xfId="27" applyNumberFormat="1" applyFont="1" applyProtection="1">
      <protection hidden="1"/>
    </xf>
    <xf numFmtId="0" fontId="104" fillId="0" borderId="8" xfId="27" applyFont="1" applyAlignment="1" applyProtection="1">
      <alignment horizontal="left" wrapText="1"/>
      <protection hidden="1"/>
    </xf>
    <xf numFmtId="3" fontId="104" fillId="0" borderId="8" xfId="17" applyNumberFormat="1" applyAlignment="1" applyProtection="1">
      <alignment horizontal="right" vertical="top" wrapText="1"/>
      <protection hidden="1"/>
    </xf>
    <xf numFmtId="4" fontId="104" fillId="0" borderId="8" xfId="17" applyNumberFormat="1" applyAlignment="1" applyProtection="1">
      <alignment horizontal="right" vertical="top" wrapText="1"/>
      <protection hidden="1"/>
    </xf>
    <xf numFmtId="4" fontId="0" fillId="0" borderId="8" xfId="17" applyNumberFormat="1" applyFont="1" applyAlignment="1" applyProtection="1">
      <alignment wrapText="1"/>
      <protection hidden="1"/>
    </xf>
    <xf numFmtId="3" fontId="66" fillId="0" borderId="8" xfId="27" applyNumberFormat="1" applyFont="1" applyAlignment="1" applyProtection="1">
      <alignment horizontal="left" vertical="justify" wrapText="1"/>
      <protection hidden="1"/>
    </xf>
    <xf numFmtId="0" fontId="66" fillId="0" borderId="8" xfId="27" applyFont="1" applyAlignment="1" applyProtection="1">
      <alignment horizontal="center" wrapText="1"/>
      <protection hidden="1"/>
    </xf>
    <xf numFmtId="3" fontId="66" fillId="0" borderId="8" xfId="27" applyNumberFormat="1" applyFont="1" applyAlignment="1" applyProtection="1">
      <alignment horizontal="center" wrapText="1"/>
      <protection hidden="1"/>
    </xf>
    <xf numFmtId="4" fontId="66" fillId="0" borderId="8" xfId="27" applyNumberFormat="1" applyFont="1" applyProtection="1">
      <protection hidden="1"/>
    </xf>
    <xf numFmtId="4" fontId="14" fillId="0" borderId="8" xfId="27" applyNumberFormat="1" applyProtection="1">
      <protection hidden="1"/>
    </xf>
    <xf numFmtId="0" fontId="104" fillId="0" borderId="8" xfId="71" applyFont="1" applyAlignment="1" applyProtection="1">
      <alignment horizontal="left" vertical="center" wrapText="1"/>
      <protection hidden="1"/>
    </xf>
    <xf numFmtId="173" fontId="0" fillId="0" borderId="8" xfId="17" applyNumberFormat="1" applyFont="1" applyAlignment="1" applyProtection="1">
      <alignment wrapText="1"/>
      <protection hidden="1"/>
    </xf>
    <xf numFmtId="173" fontId="104" fillId="0" borderId="8" xfId="17" applyNumberFormat="1" applyAlignment="1" applyProtection="1">
      <alignment horizontal="right" vertical="top" wrapText="1"/>
      <protection hidden="1"/>
    </xf>
    <xf numFmtId="0" fontId="65" fillId="0" borderId="8" xfId="27" quotePrefix="1" applyFont="1" applyAlignment="1" applyProtection="1">
      <alignment vertical="top" wrapText="1"/>
      <protection hidden="1"/>
    </xf>
    <xf numFmtId="164" fontId="98" fillId="0" borderId="8" xfId="27" applyNumberFormat="1" applyFont="1" applyProtection="1">
      <protection hidden="1"/>
    </xf>
    <xf numFmtId="177" fontId="14" fillId="0" borderId="8" xfId="27" applyNumberFormat="1" applyAlignment="1" applyProtection="1">
      <alignment horizontal="right"/>
      <protection hidden="1"/>
    </xf>
    <xf numFmtId="164" fontId="14" fillId="0" borderId="8" xfId="27" applyNumberFormat="1" applyProtection="1">
      <protection hidden="1"/>
    </xf>
    <xf numFmtId="0" fontId="97" fillId="0" borderId="8" xfId="27" applyFont="1" applyAlignment="1" applyProtection="1">
      <alignment horizontal="center" vertical="top"/>
      <protection hidden="1"/>
    </xf>
    <xf numFmtId="0" fontId="97" fillId="0" borderId="8" xfId="27" applyFont="1" applyAlignment="1" applyProtection="1">
      <alignment horizontal="left" vertical="top" wrapText="1"/>
      <protection hidden="1"/>
    </xf>
    <xf numFmtId="164" fontId="97" fillId="0" borderId="8" xfId="27" applyNumberFormat="1" applyFont="1" applyAlignment="1" applyProtection="1">
      <alignment horizontal="center" wrapText="1"/>
      <protection hidden="1"/>
    </xf>
    <xf numFmtId="3" fontId="97" fillId="0" borderId="8" xfId="27" applyNumberFormat="1" applyFont="1" applyAlignment="1" applyProtection="1">
      <alignment horizontal="right" wrapText="1"/>
      <protection hidden="1"/>
    </xf>
    <xf numFmtId="177" fontId="97" fillId="0" borderId="8" xfId="27" applyNumberFormat="1" applyFont="1" applyAlignment="1" applyProtection="1">
      <alignment horizontal="right"/>
      <protection hidden="1"/>
    </xf>
    <xf numFmtId="164" fontId="118" fillId="0" borderId="8" xfId="27" applyNumberFormat="1" applyFont="1" applyProtection="1">
      <protection hidden="1"/>
    </xf>
    <xf numFmtId="164" fontId="98" fillId="0" borderId="8" xfId="20" applyFont="1" applyFill="1" applyBorder="1" applyAlignment="1" applyProtection="1">
      <alignment horizontal="center" vertical="top"/>
      <protection hidden="1"/>
    </xf>
    <xf numFmtId="164" fontId="98" fillId="0" borderId="8" xfId="20" applyFont="1" applyFill="1" applyBorder="1" applyAlignment="1" applyProtection="1">
      <alignment horizontal="center"/>
      <protection hidden="1"/>
    </xf>
    <xf numFmtId="3" fontId="98" fillId="0" borderId="8" xfId="20" applyNumberFormat="1" applyFont="1" applyFill="1" applyBorder="1" applyAlignment="1" applyProtection="1">
      <alignment horizontal="right"/>
      <protection hidden="1"/>
    </xf>
    <xf numFmtId="164" fontId="66" fillId="13" borderId="8" xfId="27" applyNumberFormat="1" applyFont="1" applyFill="1" applyProtection="1">
      <protection hidden="1"/>
    </xf>
    <xf numFmtId="164" fontId="119" fillId="0" borderId="8" xfId="27" applyNumberFormat="1" applyFont="1" applyProtection="1">
      <protection hidden="1"/>
    </xf>
    <xf numFmtId="4" fontId="106" fillId="0" borderId="8" xfId="27" applyNumberFormat="1" applyFont="1" applyAlignment="1" applyProtection="1">
      <alignment horizontal="right"/>
      <protection hidden="1"/>
    </xf>
    <xf numFmtId="0" fontId="97" fillId="0" borderId="8" xfId="27" applyFont="1" applyProtection="1">
      <protection hidden="1"/>
    </xf>
    <xf numFmtId="1" fontId="14" fillId="0" borderId="8" xfId="27" applyNumberFormat="1" applyAlignment="1" applyProtection="1">
      <alignment horizontal="center" vertical="top"/>
      <protection hidden="1"/>
    </xf>
    <xf numFmtId="0" fontId="120" fillId="0" borderId="8" xfId="27" applyFont="1" applyAlignment="1" applyProtection="1">
      <alignment horizontal="justify" vertical="top"/>
      <protection hidden="1"/>
    </xf>
    <xf numFmtId="0" fontId="121" fillId="0" borderId="8" xfId="27" applyFont="1" applyAlignment="1" applyProtection="1">
      <alignment horizontal="justify" vertical="top"/>
      <protection hidden="1"/>
    </xf>
    <xf numFmtId="1" fontId="122" fillId="0" borderId="8" xfId="27" applyNumberFormat="1" applyFont="1" applyAlignment="1" applyProtection="1">
      <alignment horizontal="center" vertical="top"/>
      <protection hidden="1"/>
    </xf>
    <xf numFmtId="0" fontId="66" fillId="0" borderId="8" xfId="27" applyFont="1" applyAlignment="1" applyProtection="1">
      <alignment horizontal="left" vertical="center" wrapText="1"/>
      <protection hidden="1"/>
    </xf>
    <xf numFmtId="164" fontId="66" fillId="0" borderId="8" xfId="27" applyNumberFormat="1" applyFont="1" applyAlignment="1" applyProtection="1">
      <alignment horizontal="center" vertical="center" wrapText="1"/>
      <protection hidden="1"/>
    </xf>
    <xf numFmtId="3" fontId="66" fillId="0" borderId="8" xfId="27" applyNumberFormat="1" applyFont="1" applyAlignment="1" applyProtection="1">
      <alignment horizontal="right" vertical="center" wrapText="1"/>
      <protection hidden="1"/>
    </xf>
    <xf numFmtId="173" fontId="66" fillId="0" borderId="8" xfId="27" applyNumberFormat="1" applyFont="1" applyAlignment="1" applyProtection="1">
      <alignment horizontal="right" vertical="center"/>
      <protection hidden="1"/>
    </xf>
    <xf numFmtId="173" fontId="66" fillId="0" borderId="8" xfId="27" applyNumberFormat="1" applyFont="1" applyAlignment="1" applyProtection="1">
      <alignment vertical="center"/>
      <protection hidden="1"/>
    </xf>
    <xf numFmtId="164" fontId="122" fillId="0" borderId="8" xfId="27" applyNumberFormat="1" applyFont="1" applyProtection="1">
      <protection hidden="1"/>
    </xf>
    <xf numFmtId="0" fontId="123" fillId="0" borderId="8" xfId="27" applyFont="1" applyAlignment="1" applyProtection="1">
      <alignment vertical="top" wrapText="1"/>
      <protection hidden="1"/>
    </xf>
    <xf numFmtId="0" fontId="123" fillId="0" borderId="8" xfId="27" applyFont="1" applyAlignment="1" applyProtection="1">
      <alignment horizontal="center" vertical="top"/>
      <protection hidden="1"/>
    </xf>
    <xf numFmtId="164" fontId="123" fillId="0" borderId="8" xfId="27" applyNumberFormat="1" applyFont="1" applyAlignment="1" applyProtection="1">
      <alignment horizontal="center" wrapText="1"/>
      <protection hidden="1"/>
    </xf>
    <xf numFmtId="3" fontId="123" fillId="0" borderId="8" xfId="27" applyNumberFormat="1" applyFont="1" applyAlignment="1" applyProtection="1">
      <alignment horizontal="right" wrapText="1"/>
      <protection hidden="1"/>
    </xf>
    <xf numFmtId="164" fontId="123" fillId="0" borderId="8" xfId="27" applyNumberFormat="1" applyFont="1" applyProtection="1">
      <protection hidden="1"/>
    </xf>
    <xf numFmtId="4" fontId="66" fillId="0" borderId="8" xfId="27" applyNumberFormat="1" applyFont="1" applyAlignment="1" applyProtection="1">
      <alignment horizontal="right" wrapText="1"/>
      <protection hidden="1"/>
    </xf>
    <xf numFmtId="0" fontId="118" fillId="0" borderId="8" xfId="27" applyFont="1" applyProtection="1">
      <protection hidden="1"/>
    </xf>
    <xf numFmtId="0" fontId="124" fillId="0" borderId="8" xfId="27" applyFont="1" applyProtection="1">
      <protection hidden="1"/>
    </xf>
    <xf numFmtId="0" fontId="98" fillId="0" borderId="8" xfId="27" applyFont="1" applyProtection="1">
      <protection hidden="1"/>
    </xf>
    <xf numFmtId="0" fontId="116" fillId="0" borderId="8" xfId="27" applyFont="1" applyAlignment="1" applyProtection="1">
      <alignment horizontal="left" vertical="top" wrapText="1"/>
      <protection hidden="1"/>
    </xf>
    <xf numFmtId="3" fontId="66" fillId="0" borderId="8" xfId="27" applyNumberFormat="1" applyFont="1" applyFill="1" applyAlignment="1" applyProtection="1">
      <alignment horizontal="right" wrapText="1"/>
      <protection hidden="1"/>
    </xf>
    <xf numFmtId="0" fontId="14" fillId="0" borderId="8" xfId="27" applyFont="1" applyAlignment="1" applyProtection="1">
      <alignment vertical="top" wrapText="1"/>
      <protection hidden="1"/>
    </xf>
    <xf numFmtId="0" fontId="14" fillId="0" borderId="8" xfId="27" applyFont="1" applyAlignment="1" applyProtection="1">
      <alignment horizontal="left" vertical="top" wrapText="1"/>
      <protection hidden="1"/>
    </xf>
    <xf numFmtId="0" fontId="65" fillId="0" borderId="8" xfId="0" applyFont="1" applyBorder="1" applyAlignment="1" applyProtection="1">
      <alignment vertical="top" wrapText="1"/>
      <protection hidden="1"/>
    </xf>
    <xf numFmtId="0" fontId="66" fillId="0" borderId="8" xfId="0" applyFont="1" applyBorder="1" applyAlignment="1" applyProtection="1">
      <alignment horizontal="center" wrapText="1"/>
      <protection hidden="1"/>
    </xf>
    <xf numFmtId="3" fontId="66" fillId="0" borderId="8" xfId="0" applyNumberFormat="1" applyFont="1" applyBorder="1" applyAlignment="1" applyProtection="1">
      <alignment horizontal="right" wrapText="1"/>
      <protection hidden="1"/>
    </xf>
    <xf numFmtId="4" fontId="66" fillId="0" borderId="8" xfId="0" applyNumberFormat="1" applyFont="1" applyBorder="1" applyAlignment="1" applyProtection="1">
      <alignment horizontal="right" wrapText="1"/>
      <protection hidden="1"/>
    </xf>
    <xf numFmtId="0" fontId="66" fillId="0" borderId="8" xfId="0" applyFont="1" applyBorder="1" applyAlignment="1" applyProtection="1">
      <alignment vertical="top" wrapText="1"/>
      <protection hidden="1"/>
    </xf>
    <xf numFmtId="173" fontId="66" fillId="0" borderId="8" xfId="0" applyNumberFormat="1" applyFont="1" applyBorder="1" applyProtection="1">
      <protection hidden="1"/>
    </xf>
    <xf numFmtId="164" fontId="65" fillId="0" borderId="8" xfId="27" applyNumberFormat="1" applyFont="1" applyProtection="1">
      <protection hidden="1"/>
    </xf>
    <xf numFmtId="0" fontId="125" fillId="0" borderId="8" xfId="27" applyFont="1" applyProtection="1">
      <protection hidden="1"/>
    </xf>
    <xf numFmtId="0" fontId="119" fillId="0" borderId="8" xfId="27" applyFont="1" applyProtection="1">
      <protection hidden="1"/>
    </xf>
    <xf numFmtId="49" fontId="0" fillId="0" borderId="8" xfId="21" applyNumberFormat="1" applyFont="1" applyAlignment="1" applyProtection="1">
      <alignment horizontal="center" vertical="top"/>
      <protection hidden="1"/>
    </xf>
    <xf numFmtId="0" fontId="14" fillId="0" borderId="8" xfId="27" applyAlignment="1" applyProtection="1">
      <alignment horizontal="justify" vertical="top" wrapText="1"/>
      <protection hidden="1"/>
    </xf>
    <xf numFmtId="0" fontId="14" fillId="0" borderId="8" xfId="27" applyAlignment="1" applyProtection="1">
      <alignment horizontal="justify" vertical="top"/>
      <protection hidden="1"/>
    </xf>
    <xf numFmtId="4" fontId="0" fillId="0" borderId="8" xfId="21" applyNumberFormat="1" applyFont="1" applyAlignment="1" applyProtection="1">
      <alignment horizontal="center"/>
      <protection hidden="1"/>
    </xf>
    <xf numFmtId="3" fontId="0" fillId="0" borderId="8" xfId="21" applyNumberFormat="1" applyFont="1" applyProtection="1">
      <protection hidden="1"/>
    </xf>
    <xf numFmtId="4" fontId="14" fillId="0" borderId="8" xfId="27" applyNumberFormat="1" applyAlignment="1" applyProtection="1">
      <alignment horizontal="right"/>
      <protection hidden="1"/>
    </xf>
    <xf numFmtId="4" fontId="0" fillId="0" borderId="8" xfId="21" applyNumberFormat="1" applyFont="1" applyAlignment="1" applyProtection="1">
      <alignment horizontal="right"/>
      <protection hidden="1"/>
    </xf>
    <xf numFmtId="4" fontId="0" fillId="0" borderId="8" xfId="21" applyNumberFormat="1" applyFont="1" applyProtection="1">
      <protection hidden="1"/>
    </xf>
    <xf numFmtId="4" fontId="14" fillId="0" borderId="8" xfId="27" applyNumberFormat="1" applyAlignment="1" applyProtection="1">
      <alignment horizontal="right" wrapText="1"/>
      <protection hidden="1"/>
    </xf>
    <xf numFmtId="0" fontId="97" fillId="0" borderId="8" xfId="27" applyFont="1" applyAlignment="1" applyProtection="1">
      <alignment horizontal="justify" vertical="top" wrapText="1"/>
      <protection hidden="1"/>
    </xf>
    <xf numFmtId="3" fontId="14" fillId="0" borderId="8" xfId="27" applyNumberFormat="1" applyAlignment="1" applyProtection="1">
      <alignment wrapText="1"/>
      <protection hidden="1"/>
    </xf>
    <xf numFmtId="164" fontId="106" fillId="0" borderId="8" xfId="27" applyNumberFormat="1" applyFont="1" applyAlignment="1" applyProtection="1">
      <alignment horizontal="center" vertical="top"/>
      <protection hidden="1"/>
    </xf>
    <xf numFmtId="164" fontId="66" fillId="0" borderId="8" xfId="27" applyNumberFormat="1" applyFont="1" applyAlignment="1" applyProtection="1">
      <alignment horizontal="left" vertical="top" wrapText="1"/>
      <protection hidden="1"/>
    </xf>
    <xf numFmtId="2" fontId="66" fillId="0" borderId="8" xfId="27" applyNumberFormat="1" applyFont="1" applyAlignment="1" applyProtection="1">
      <alignment horizontal="center"/>
      <protection hidden="1"/>
    </xf>
    <xf numFmtId="3" fontId="14" fillId="0" borderId="8" xfId="13" applyNumberFormat="1" applyAlignment="1" applyProtection="1">
      <alignment horizontal="right"/>
      <protection hidden="1"/>
    </xf>
    <xf numFmtId="0" fontId="116" fillId="0" borderId="8" xfId="27" applyFont="1" applyAlignment="1" applyProtection="1">
      <alignment vertical="top" wrapText="1"/>
      <protection hidden="1"/>
    </xf>
    <xf numFmtId="0" fontId="100" fillId="0" borderId="8" xfId="27" applyFont="1" applyAlignment="1" applyProtection="1">
      <alignment vertical="top" wrapText="1"/>
      <protection hidden="1"/>
    </xf>
    <xf numFmtId="178" fontId="14" fillId="0" borderId="8" xfId="27" applyNumberFormat="1" applyAlignment="1" applyProtection="1">
      <alignment horizontal="right"/>
      <protection hidden="1"/>
    </xf>
    <xf numFmtId="14" fontId="65" fillId="14" borderId="14" xfId="27" applyNumberFormat="1" applyFont="1" applyFill="1" applyBorder="1" applyAlignment="1" applyProtection="1">
      <alignment horizontal="center" vertical="center"/>
      <protection hidden="1"/>
    </xf>
    <xf numFmtId="0" fontId="65" fillId="14" borderId="14" xfId="27" applyFont="1" applyFill="1" applyBorder="1" applyAlignment="1" applyProtection="1">
      <alignment horizontal="left" vertical="center"/>
      <protection hidden="1"/>
    </xf>
    <xf numFmtId="0" fontId="65" fillId="12" borderId="14" xfId="27" applyFont="1" applyFill="1" applyBorder="1" applyAlignment="1" applyProtection="1">
      <alignment horizontal="center" vertical="center"/>
      <protection hidden="1"/>
    </xf>
    <xf numFmtId="3" fontId="65" fillId="14" borderId="14" xfId="27" applyNumberFormat="1" applyFont="1" applyFill="1" applyBorder="1" applyAlignment="1" applyProtection="1">
      <alignment horizontal="right" vertical="center"/>
      <protection hidden="1"/>
    </xf>
    <xf numFmtId="173" fontId="65" fillId="14" borderId="14" xfId="27" applyNumberFormat="1" applyFont="1" applyFill="1" applyBorder="1" applyAlignment="1" applyProtection="1">
      <alignment horizontal="right" vertical="center" wrapText="1"/>
      <protection hidden="1"/>
    </xf>
    <xf numFmtId="1" fontId="65" fillId="0" borderId="8" xfId="10" applyNumberFormat="1" applyFont="1" applyAlignment="1" applyProtection="1">
      <alignment horizontal="center" vertical="top"/>
      <protection hidden="1"/>
    </xf>
    <xf numFmtId="49" fontId="65" fillId="0" borderId="8" xfId="10" applyNumberFormat="1" applyFont="1" applyAlignment="1" applyProtection="1">
      <alignment horizontal="left" vertical="top" wrapText="1"/>
      <protection hidden="1"/>
    </xf>
    <xf numFmtId="0" fontId="66" fillId="0" borderId="8" xfId="10" applyFont="1" applyAlignment="1" applyProtection="1">
      <alignment horizontal="center"/>
      <protection hidden="1"/>
    </xf>
    <xf numFmtId="3" fontId="66" fillId="0" borderId="8" xfId="10" applyNumberFormat="1" applyFont="1" applyAlignment="1" applyProtection="1">
      <alignment horizontal="right"/>
      <protection hidden="1"/>
    </xf>
    <xf numFmtId="173" fontId="66" fillId="0" borderId="8" xfId="10" applyNumberFormat="1" applyFont="1" applyAlignment="1" applyProtection="1">
      <alignment horizontal="right"/>
      <protection hidden="1"/>
    </xf>
    <xf numFmtId="173" fontId="66" fillId="0" borderId="8" xfId="10" applyNumberFormat="1" applyFont="1" applyAlignment="1" applyProtection="1">
      <alignment horizontal="right" wrapText="1"/>
      <protection hidden="1"/>
    </xf>
    <xf numFmtId="1" fontId="66" fillId="0" borderId="8" xfId="10" applyNumberFormat="1" applyFont="1" applyAlignment="1" applyProtection="1">
      <alignment horizontal="center" vertical="top"/>
      <protection hidden="1"/>
    </xf>
    <xf numFmtId="0" fontId="66" fillId="0" borderId="8" xfId="10" applyFont="1" applyAlignment="1" applyProtection="1">
      <alignment vertical="top" wrapText="1"/>
      <protection hidden="1"/>
    </xf>
    <xf numFmtId="0" fontId="66" fillId="0" borderId="8" xfId="10" applyFont="1" applyAlignment="1" applyProtection="1">
      <alignment horizontal="center" wrapText="1"/>
      <protection hidden="1"/>
    </xf>
    <xf numFmtId="3" fontId="66" fillId="0" borderId="8" xfId="10" applyNumberFormat="1" applyFont="1" applyAlignment="1" applyProtection="1">
      <alignment horizontal="right" wrapText="1"/>
      <protection hidden="1"/>
    </xf>
    <xf numFmtId="173" fontId="66" fillId="0" borderId="8" xfId="10" applyNumberFormat="1" applyFont="1" applyAlignment="1" applyProtection="1">
      <alignment horizontal="left"/>
      <protection hidden="1"/>
    </xf>
    <xf numFmtId="173" fontId="66" fillId="0" borderId="8" xfId="10" applyNumberFormat="1" applyFont="1" applyProtection="1">
      <protection hidden="1"/>
    </xf>
    <xf numFmtId="0" fontId="66" fillId="0" borderId="8" xfId="10" applyFont="1" applyAlignment="1" applyProtection="1">
      <alignment horizontal="right" wrapText="1"/>
      <protection hidden="1"/>
    </xf>
    <xf numFmtId="0" fontId="129" fillId="0" borderId="15" xfId="27" applyFont="1" applyBorder="1" applyAlignment="1" applyProtection="1">
      <alignment horizontal="right" wrapText="1"/>
      <protection hidden="1"/>
    </xf>
    <xf numFmtId="3" fontId="129" fillId="0" borderId="15" xfId="27" applyNumberFormat="1" applyFont="1" applyBorder="1" applyAlignment="1" applyProtection="1">
      <alignment horizontal="right" wrapText="1"/>
      <protection hidden="1"/>
    </xf>
    <xf numFmtId="173" fontId="79" fillId="0" borderId="8" xfId="10" applyNumberFormat="1" applyFont="1" applyAlignment="1" applyProtection="1">
      <alignment horizontal="left"/>
      <protection hidden="1"/>
    </xf>
    <xf numFmtId="0" fontId="95" fillId="0" borderId="8" xfId="10" applyFont="1" applyAlignment="1" applyProtection="1">
      <alignment horizontal="right" wrapText="1"/>
      <protection hidden="1"/>
    </xf>
    <xf numFmtId="3" fontId="95" fillId="0" borderId="8" xfId="10" applyNumberFormat="1" applyFont="1" applyAlignment="1" applyProtection="1">
      <alignment horizontal="right" wrapText="1"/>
      <protection hidden="1"/>
    </xf>
    <xf numFmtId="0" fontId="95" fillId="0" borderId="8" xfId="10" applyFont="1" applyAlignment="1" applyProtection="1">
      <alignment horizontal="center" wrapText="1"/>
      <protection hidden="1"/>
    </xf>
    <xf numFmtId="0" fontId="79" fillId="0" borderId="8" xfId="10" applyFont="1" applyAlignment="1" applyProtection="1">
      <alignment horizontal="center" wrapText="1"/>
      <protection hidden="1"/>
    </xf>
    <xf numFmtId="3" fontId="79" fillId="0" borderId="8" xfId="10" applyNumberFormat="1" applyFont="1" applyAlignment="1" applyProtection="1">
      <alignment horizontal="right" wrapText="1"/>
      <protection hidden="1"/>
    </xf>
    <xf numFmtId="0" fontId="66" fillId="0" borderId="36" xfId="10" applyFont="1" applyBorder="1" applyAlignment="1" applyProtection="1">
      <alignment vertical="top" wrapText="1"/>
      <protection hidden="1"/>
    </xf>
    <xf numFmtId="164" fontId="65" fillId="0" borderId="36" xfId="27" applyNumberFormat="1" applyFont="1" applyBorder="1" applyAlignment="1" applyProtection="1">
      <alignment horizontal="center" wrapText="1"/>
      <protection hidden="1"/>
    </xf>
    <xf numFmtId="3" fontId="65" fillId="0" borderId="36" xfId="27" applyNumberFormat="1" applyFont="1" applyBorder="1" applyAlignment="1" applyProtection="1">
      <alignment wrapText="1"/>
      <protection hidden="1"/>
    </xf>
    <xf numFmtId="0" fontId="66" fillId="0" borderId="8" xfId="27" applyFont="1" applyAlignment="1" applyProtection="1">
      <alignment horizontal="justify" vertical="top" wrapText="1"/>
      <protection hidden="1"/>
    </xf>
    <xf numFmtId="3" fontId="14" fillId="0" borderId="8" xfId="27" applyNumberFormat="1" applyAlignment="1" applyProtection="1">
      <alignment vertical="top"/>
      <protection hidden="1"/>
    </xf>
    <xf numFmtId="0" fontId="14" fillId="0" borderId="8" xfId="27" applyAlignment="1" applyProtection="1">
      <alignment vertical="top"/>
      <protection hidden="1"/>
    </xf>
    <xf numFmtId="0" fontId="98" fillId="0" borderId="8" xfId="27" applyFont="1" applyAlignment="1" applyProtection="1">
      <alignment horizontal="center"/>
      <protection hidden="1"/>
    </xf>
    <xf numFmtId="0" fontId="130" fillId="0" borderId="8" xfId="27" applyFont="1" applyAlignment="1" applyProtection="1">
      <alignment horizontal="left" vertical="top" wrapText="1"/>
      <protection hidden="1"/>
    </xf>
    <xf numFmtId="0" fontId="118" fillId="0" borderId="8" xfId="27" applyFont="1" applyAlignment="1" applyProtection="1">
      <alignment horizontal="center"/>
      <protection hidden="1"/>
    </xf>
    <xf numFmtId="3" fontId="97" fillId="0" borderId="8" xfId="27" applyNumberFormat="1" applyFont="1" applyProtection="1">
      <protection hidden="1"/>
    </xf>
    <xf numFmtId="4" fontId="97" fillId="0" borderId="8" xfId="27" applyNumberFormat="1" applyFont="1" applyProtection="1">
      <protection hidden="1"/>
    </xf>
    <xf numFmtId="164" fontId="97" fillId="0" borderId="8" xfId="27" applyNumberFormat="1" applyFont="1" applyProtection="1">
      <protection hidden="1"/>
    </xf>
    <xf numFmtId="3" fontId="66" fillId="0" borderId="8" xfId="27" applyNumberFormat="1" applyFont="1" applyProtection="1">
      <protection hidden="1"/>
    </xf>
    <xf numFmtId="164" fontId="66" fillId="0" borderId="8" xfId="5968" applyFont="1" applyFill="1" applyBorder="1" applyAlignment="1" applyProtection="1">
      <alignment horizontal="right" wrapText="1"/>
      <protection hidden="1"/>
    </xf>
    <xf numFmtId="164" fontId="66" fillId="0" borderId="8" xfId="5968" applyFont="1" applyFill="1" applyBorder="1" applyProtection="1">
      <protection hidden="1"/>
    </xf>
    <xf numFmtId="1" fontId="65" fillId="0" borderId="8" xfId="27" applyNumberFormat="1" applyFont="1" applyAlignment="1" applyProtection="1">
      <alignment horizontal="center" vertical="top"/>
      <protection hidden="1"/>
    </xf>
    <xf numFmtId="3" fontId="66" fillId="0" borderId="8" xfId="27" applyNumberFormat="1" applyFont="1" applyAlignment="1" applyProtection="1">
      <alignment vertical="top"/>
      <protection hidden="1"/>
    </xf>
    <xf numFmtId="0" fontId="66" fillId="0" borderId="8" xfId="27" applyFont="1" applyAlignment="1" applyProtection="1">
      <alignment vertical="top"/>
      <protection hidden="1"/>
    </xf>
    <xf numFmtId="3" fontId="66" fillId="0" borderId="8" xfId="27" applyNumberFormat="1" applyFont="1" applyAlignment="1" applyProtection="1">
      <alignment vertical="top" wrapText="1"/>
      <protection hidden="1"/>
    </xf>
    <xf numFmtId="0" fontId="14" fillId="0" borderId="8" xfId="27" quotePrefix="1" applyAlignment="1" applyProtection="1">
      <alignment vertical="top" wrapText="1"/>
      <protection hidden="1"/>
    </xf>
    <xf numFmtId="0" fontId="66" fillId="0" borderId="8" xfId="10" quotePrefix="1" applyFont="1" applyAlignment="1" applyProtection="1">
      <alignment vertical="top" wrapText="1"/>
      <protection hidden="1"/>
    </xf>
    <xf numFmtId="0" fontId="65" fillId="0" borderId="8" xfId="10" applyFont="1" applyAlignment="1" applyProtection="1">
      <alignment vertical="top" wrapText="1"/>
      <protection hidden="1"/>
    </xf>
    <xf numFmtId="0" fontId="66" fillId="0" borderId="8" xfId="10" applyFont="1" applyFill="1" applyAlignment="1" applyProtection="1">
      <alignment vertical="top" wrapText="1"/>
      <protection hidden="1"/>
    </xf>
    <xf numFmtId="0" fontId="98" fillId="0" borderId="8" xfId="27" applyFont="1" applyAlignment="1" applyProtection="1">
      <alignment horizontal="justify" vertical="top" wrapText="1"/>
      <protection hidden="1"/>
    </xf>
    <xf numFmtId="0" fontId="66" fillId="0" borderId="8" xfId="22" applyAlignment="1" applyProtection="1">
      <alignment horizontal="justify" vertical="top" wrapText="1"/>
      <protection hidden="1"/>
    </xf>
    <xf numFmtId="0" fontId="0" fillId="0" borderId="8" xfId="22" applyFont="1" applyAlignment="1" applyProtection="1">
      <alignment horizontal="justify" vertical="top" wrapText="1"/>
      <protection hidden="1"/>
    </xf>
    <xf numFmtId="0" fontId="66" fillId="0" borderId="8" xfId="0" applyFont="1" applyBorder="1" applyAlignment="1" applyProtection="1">
      <alignment horizontal="left" vertical="top" wrapText="1"/>
      <protection hidden="1"/>
    </xf>
    <xf numFmtId="0" fontId="98" fillId="0" borderId="8" xfId="0" applyFont="1" applyBorder="1" applyAlignment="1" applyProtection="1">
      <alignment horizontal="center"/>
      <protection hidden="1"/>
    </xf>
    <xf numFmtId="3" fontId="66" fillId="0" borderId="8" xfId="0" applyNumberFormat="1" applyFont="1" applyBorder="1" applyAlignment="1" applyProtection="1">
      <alignment horizontal="right"/>
      <protection hidden="1"/>
    </xf>
    <xf numFmtId="173" fontId="66" fillId="0" borderId="8" xfId="11" applyNumberFormat="1" applyFont="1" applyBorder="1" applyAlignment="1" applyProtection="1">
      <alignment horizontal="right" wrapText="1"/>
      <protection hidden="1"/>
    </xf>
    <xf numFmtId="0" fontId="65" fillId="0" borderId="8" xfId="27" applyFont="1" applyAlignment="1" applyProtection="1">
      <alignment horizontal="justify" vertical="top" wrapText="1"/>
      <protection hidden="1"/>
    </xf>
    <xf numFmtId="49" fontId="14" fillId="0" borderId="8" xfId="27" applyNumberFormat="1" applyAlignment="1" applyProtection="1">
      <alignment horizontal="center" vertical="top"/>
      <protection hidden="1"/>
    </xf>
    <xf numFmtId="0" fontId="66" fillId="0" borderId="8" xfId="27" applyFont="1" applyAlignment="1" applyProtection="1">
      <alignment horizontal="left" vertical="justify" wrapText="1"/>
      <protection hidden="1"/>
    </xf>
    <xf numFmtId="3" fontId="66" fillId="0" borderId="8" xfId="27" applyNumberFormat="1" applyFont="1" applyAlignment="1" applyProtection="1">
      <alignment horizontal="center"/>
      <protection hidden="1"/>
    </xf>
    <xf numFmtId="164" fontId="50" fillId="0" borderId="8" xfId="27" applyNumberFormat="1" applyFont="1" applyProtection="1">
      <protection hidden="1"/>
    </xf>
    <xf numFmtId="49" fontId="14" fillId="0" borderId="8" xfId="27" applyNumberFormat="1" applyAlignment="1" applyProtection="1">
      <alignment horizontal="left" vertical="justify" wrapText="1"/>
      <protection hidden="1"/>
    </xf>
    <xf numFmtId="173" fontId="14" fillId="0" borderId="8" xfId="10" applyNumberFormat="1" applyAlignment="1" applyProtection="1">
      <alignment horizontal="right"/>
      <protection hidden="1"/>
    </xf>
    <xf numFmtId="173" fontId="14" fillId="0" borderId="8" xfId="10" applyNumberFormat="1" applyProtection="1">
      <protection hidden="1"/>
    </xf>
    <xf numFmtId="49" fontId="66" fillId="0" borderId="8" xfId="27" applyNumberFormat="1" applyFont="1" applyAlignment="1" applyProtection="1">
      <alignment horizontal="center" vertical="top"/>
      <protection hidden="1"/>
    </xf>
    <xf numFmtId="164" fontId="131" fillId="0" borderId="8" xfId="27" applyNumberFormat="1" applyFont="1" applyProtection="1">
      <protection hidden="1"/>
    </xf>
    <xf numFmtId="169" fontId="65" fillId="14" borderId="14" xfId="27" applyNumberFormat="1" applyFont="1" applyFill="1" applyBorder="1" applyAlignment="1" applyProtection="1">
      <alignment horizontal="center" vertical="center"/>
      <protection hidden="1"/>
    </xf>
    <xf numFmtId="0" fontId="65" fillId="14" borderId="14" xfId="27" applyFont="1" applyFill="1" applyBorder="1" applyAlignment="1" applyProtection="1">
      <alignment horizontal="left" vertical="center" wrapText="1"/>
      <protection hidden="1"/>
    </xf>
    <xf numFmtId="3" fontId="65" fillId="12" borderId="14" xfId="27" applyNumberFormat="1" applyFont="1" applyFill="1" applyBorder="1" applyAlignment="1" applyProtection="1">
      <alignment horizontal="right" vertical="center"/>
      <protection hidden="1"/>
    </xf>
    <xf numFmtId="173" fontId="65" fillId="14" borderId="14" xfId="27" applyNumberFormat="1" applyFont="1" applyFill="1" applyBorder="1" applyAlignment="1" applyProtection="1">
      <alignment horizontal="right" vertical="center"/>
      <protection hidden="1"/>
    </xf>
    <xf numFmtId="0" fontId="132" fillId="0" borderId="8" xfId="27" applyFont="1" applyAlignment="1" applyProtection="1">
      <alignment horizontal="center" vertical="top" readingOrder="1"/>
      <protection hidden="1"/>
    </xf>
    <xf numFmtId="0" fontId="239" fillId="0" borderId="8" xfId="27" applyFont="1" applyProtection="1">
      <protection hidden="1"/>
    </xf>
    <xf numFmtId="164" fontId="132" fillId="0" borderId="8" xfId="27" applyNumberFormat="1" applyFont="1" applyAlignment="1" applyProtection="1">
      <alignment horizontal="center"/>
      <protection hidden="1"/>
    </xf>
    <xf numFmtId="3" fontId="133" fillId="0" borderId="8" xfId="27" applyNumberFormat="1" applyFont="1" applyAlignment="1" applyProtection="1">
      <alignment horizontal="right"/>
      <protection hidden="1"/>
    </xf>
    <xf numFmtId="173" fontId="133" fillId="0" borderId="8" xfId="27" applyNumberFormat="1" applyFont="1" applyAlignment="1" applyProtection="1">
      <alignment horizontal="right"/>
      <protection hidden="1"/>
    </xf>
    <xf numFmtId="173" fontId="133" fillId="0" borderId="8" xfId="27" applyNumberFormat="1" applyFont="1" applyProtection="1">
      <protection hidden="1"/>
    </xf>
    <xf numFmtId="0" fontId="14" fillId="8" borderId="8" xfId="27" applyFill="1" applyProtection="1">
      <protection hidden="1"/>
    </xf>
    <xf numFmtId="0" fontId="72" fillId="0" borderId="8" xfId="27" applyFont="1" applyProtection="1">
      <protection hidden="1"/>
    </xf>
    <xf numFmtId="0" fontId="240" fillId="0" borderId="8" xfId="27" applyFont="1" applyAlignment="1" applyProtection="1">
      <alignment horizontal="right" vertical="center"/>
      <protection hidden="1"/>
    </xf>
    <xf numFmtId="0" fontId="240" fillId="0" borderId="8" xfId="27" applyFont="1" applyAlignment="1" applyProtection="1">
      <alignment vertical="center"/>
      <protection hidden="1"/>
    </xf>
    <xf numFmtId="173" fontId="14" fillId="0" borderId="8" xfId="27" applyNumberFormat="1" applyAlignment="1" applyProtection="1">
      <alignment horizontal="right" vertical="center"/>
      <protection hidden="1"/>
    </xf>
    <xf numFmtId="173" fontId="65" fillId="0" borderId="8" xfId="27" applyNumberFormat="1" applyFont="1" applyAlignment="1" applyProtection="1">
      <alignment vertical="center"/>
      <protection hidden="1"/>
    </xf>
    <xf numFmtId="0" fontId="45" fillId="0" borderId="8" xfId="27" applyFont="1" applyAlignment="1" applyProtection="1">
      <alignment horizontal="center" vertical="top" readingOrder="1"/>
      <protection hidden="1"/>
    </xf>
    <xf numFmtId="0" fontId="45" fillId="0" borderId="8" xfId="27" applyFont="1" applyAlignment="1" applyProtection="1">
      <alignment horizontal="left" vertical="top"/>
      <protection hidden="1"/>
    </xf>
    <xf numFmtId="164" fontId="45" fillId="0" borderId="8" xfId="27" applyNumberFormat="1" applyFont="1" applyAlignment="1" applyProtection="1">
      <alignment horizontal="center"/>
      <protection hidden="1"/>
    </xf>
    <xf numFmtId="169" fontId="45" fillId="12" borderId="12" xfId="27" applyNumberFormat="1" applyFont="1" applyFill="1" applyBorder="1" applyAlignment="1" applyProtection="1">
      <alignment horizontal="center" vertical="center" readingOrder="1"/>
      <protection hidden="1"/>
    </xf>
    <xf numFmtId="0" fontId="45" fillId="12" borderId="12" xfId="27" applyFont="1" applyFill="1" applyBorder="1" applyAlignment="1" applyProtection="1">
      <alignment horizontal="left" vertical="center" readingOrder="1"/>
      <protection hidden="1"/>
    </xf>
    <xf numFmtId="164" fontId="45" fillId="12" borderId="12" xfId="27" applyNumberFormat="1" applyFont="1" applyFill="1" applyBorder="1" applyAlignment="1" applyProtection="1">
      <alignment horizontal="center" vertical="center"/>
      <protection hidden="1"/>
    </xf>
    <xf numFmtId="3" fontId="14" fillId="12" borderId="12" xfId="27" applyNumberFormat="1" applyFill="1" applyBorder="1" applyAlignment="1" applyProtection="1">
      <alignment horizontal="right" vertical="center"/>
      <protection hidden="1"/>
    </xf>
    <xf numFmtId="173" fontId="14" fillId="12" borderId="12" xfId="27" applyNumberFormat="1" applyFill="1" applyBorder="1" applyAlignment="1" applyProtection="1">
      <alignment horizontal="right" vertical="center"/>
      <protection hidden="1"/>
    </xf>
    <xf numFmtId="169" fontId="45" fillId="0" borderId="8" xfId="27" applyNumberFormat="1" applyFont="1" applyAlignment="1" applyProtection="1">
      <alignment horizontal="center" vertical="center" readingOrder="1"/>
      <protection hidden="1"/>
    </xf>
    <xf numFmtId="164" fontId="45" fillId="0" borderId="8" xfId="27" applyNumberFormat="1" applyFont="1" applyAlignment="1" applyProtection="1">
      <alignment horizontal="center" vertical="center"/>
      <protection hidden="1"/>
    </xf>
    <xf numFmtId="3" fontId="14" fillId="0" borderId="8" xfId="27" applyNumberFormat="1" applyAlignment="1" applyProtection="1">
      <alignment horizontal="right" vertical="center"/>
      <protection hidden="1"/>
    </xf>
    <xf numFmtId="14" fontId="45" fillId="0" borderId="36" xfId="27" applyNumberFormat="1" applyFont="1" applyBorder="1" applyAlignment="1" applyProtection="1">
      <alignment horizontal="center" vertical="center" readingOrder="1"/>
      <protection hidden="1"/>
    </xf>
    <xf numFmtId="0" fontId="45" fillId="0" borderId="36" xfId="27" applyFont="1" applyBorder="1" applyAlignment="1" applyProtection="1">
      <alignment horizontal="left" vertical="center"/>
      <protection hidden="1"/>
    </xf>
    <xf numFmtId="164" fontId="45" fillId="0" borderId="36" xfId="27" applyNumberFormat="1" applyFont="1" applyBorder="1" applyAlignment="1" applyProtection="1">
      <alignment horizontal="center" vertical="center" wrapText="1"/>
      <protection hidden="1"/>
    </xf>
    <xf numFmtId="3" fontId="45" fillId="0" borderId="36" xfId="27" applyNumberFormat="1" applyFont="1" applyBorder="1" applyAlignment="1" applyProtection="1">
      <alignment horizontal="right" vertical="center" wrapText="1"/>
      <protection hidden="1"/>
    </xf>
    <xf numFmtId="173" fontId="45" fillId="0" borderId="36" xfId="27" applyNumberFormat="1" applyFont="1" applyBorder="1" applyAlignment="1" applyProtection="1">
      <alignment horizontal="right" vertical="center" wrapText="1"/>
      <protection hidden="1"/>
    </xf>
    <xf numFmtId="0" fontId="65" fillId="0" borderId="8" xfId="27" applyFont="1" applyAlignment="1" applyProtection="1">
      <alignment horizontal="center" vertical="center" readingOrder="1"/>
      <protection hidden="1"/>
    </xf>
    <xf numFmtId="0" fontId="65" fillId="0" borderId="8" xfId="27" applyFont="1" applyAlignment="1" applyProtection="1">
      <alignment horizontal="left" vertical="center" wrapText="1"/>
      <protection hidden="1"/>
    </xf>
    <xf numFmtId="164" fontId="65" fillId="0" borderId="8" xfId="27" applyNumberFormat="1" applyFont="1" applyAlignment="1" applyProtection="1">
      <alignment horizontal="center" vertical="center" wrapText="1"/>
      <protection hidden="1"/>
    </xf>
    <xf numFmtId="3" fontId="65" fillId="0" borderId="8" xfId="27" applyNumberFormat="1" applyFont="1" applyAlignment="1" applyProtection="1">
      <alignment horizontal="right" vertical="center" wrapText="1"/>
      <protection hidden="1"/>
    </xf>
    <xf numFmtId="173" fontId="65" fillId="0" borderId="8" xfId="27" applyNumberFormat="1" applyFont="1" applyAlignment="1" applyProtection="1">
      <alignment horizontal="right" vertical="center" wrapText="1"/>
      <protection hidden="1"/>
    </xf>
    <xf numFmtId="169" fontId="65" fillId="12" borderId="12" xfId="27" applyNumberFormat="1" applyFont="1" applyFill="1" applyBorder="1" applyAlignment="1" applyProtection="1">
      <alignment horizontal="center" vertical="center"/>
      <protection hidden="1"/>
    </xf>
    <xf numFmtId="169" fontId="65" fillId="12" borderId="12" xfId="27" applyNumberFormat="1" applyFont="1" applyFill="1" applyBorder="1" applyAlignment="1" applyProtection="1">
      <alignment horizontal="left" vertical="center"/>
      <protection hidden="1"/>
    </xf>
    <xf numFmtId="164" fontId="65" fillId="12" borderId="12" xfId="27" applyNumberFormat="1" applyFont="1" applyFill="1" applyBorder="1" applyAlignment="1" applyProtection="1">
      <alignment horizontal="center" vertical="center"/>
      <protection hidden="1"/>
    </xf>
    <xf numFmtId="3" fontId="66" fillId="12" borderId="12" xfId="27" applyNumberFormat="1" applyFont="1" applyFill="1" applyBorder="1" applyAlignment="1" applyProtection="1">
      <alignment horizontal="right" vertical="center"/>
      <protection hidden="1"/>
    </xf>
    <xf numFmtId="173" fontId="66" fillId="12" borderId="12" xfId="27" applyNumberFormat="1" applyFont="1" applyFill="1" applyBorder="1" applyAlignment="1" applyProtection="1">
      <alignment horizontal="right" vertical="center"/>
      <protection hidden="1"/>
    </xf>
    <xf numFmtId="49" fontId="65" fillId="0" borderId="14" xfId="27" applyNumberFormat="1" applyFont="1" applyBorder="1" applyAlignment="1" applyProtection="1">
      <alignment horizontal="center" vertical="center"/>
      <protection hidden="1"/>
    </xf>
    <xf numFmtId="14" fontId="65" fillId="0" borderId="14" xfId="27" applyNumberFormat="1" applyFont="1" applyBorder="1" applyAlignment="1" applyProtection="1">
      <alignment horizontal="left" vertical="center"/>
      <protection hidden="1"/>
    </xf>
    <xf numFmtId="164" fontId="65" fillId="0" borderId="14" xfId="27" applyNumberFormat="1" applyFont="1" applyBorder="1" applyAlignment="1" applyProtection="1">
      <alignment horizontal="center" vertical="center"/>
      <protection hidden="1"/>
    </xf>
    <xf numFmtId="3" fontId="66" fillId="0" borderId="14" xfId="27" applyNumberFormat="1" applyFont="1" applyBorder="1" applyAlignment="1" applyProtection="1">
      <alignment horizontal="right" vertical="center"/>
      <protection hidden="1"/>
    </xf>
    <xf numFmtId="173" fontId="66" fillId="0" borderId="14" xfId="27" applyNumberFormat="1" applyFont="1" applyBorder="1" applyAlignment="1" applyProtection="1">
      <alignment horizontal="right" vertical="center"/>
      <protection hidden="1"/>
    </xf>
    <xf numFmtId="169" fontId="65" fillId="0" borderId="8" xfId="27" applyNumberFormat="1" applyFont="1" applyAlignment="1" applyProtection="1">
      <alignment horizontal="center" vertical="center" readingOrder="1"/>
      <protection hidden="1"/>
    </xf>
    <xf numFmtId="14" fontId="65" fillId="0" borderId="8" xfId="27" applyNumberFormat="1" applyFont="1" applyAlignment="1" applyProtection="1">
      <alignment horizontal="left" vertical="center"/>
      <protection hidden="1"/>
    </xf>
    <xf numFmtId="169" fontId="65" fillId="0" borderId="8" xfId="27" applyNumberFormat="1" applyFont="1" applyAlignment="1" applyProtection="1">
      <alignment horizontal="center" vertical="top" readingOrder="1"/>
      <protection hidden="1"/>
    </xf>
    <xf numFmtId="14" fontId="65" fillId="0" borderId="8" xfId="27" applyNumberFormat="1" applyFont="1" applyAlignment="1" applyProtection="1">
      <alignment horizontal="left" vertical="top" wrapText="1"/>
      <protection hidden="1"/>
    </xf>
    <xf numFmtId="164" fontId="65" fillId="0" borderId="8" xfId="27" applyNumberFormat="1" applyFont="1" applyAlignment="1" applyProtection="1">
      <alignment horizontal="center" wrapText="1"/>
      <protection hidden="1"/>
    </xf>
    <xf numFmtId="3" fontId="65" fillId="0" borderId="8" xfId="27" applyNumberFormat="1" applyFont="1" applyAlignment="1" applyProtection="1">
      <alignment horizontal="right" wrapText="1"/>
      <protection hidden="1"/>
    </xf>
    <xf numFmtId="173" fontId="65" fillId="0" borderId="8" xfId="27" applyNumberFormat="1" applyFont="1" applyAlignment="1" applyProtection="1">
      <alignment horizontal="right" wrapText="1"/>
      <protection hidden="1"/>
    </xf>
    <xf numFmtId="0" fontId="45" fillId="0" borderId="8" xfId="27" applyFont="1" applyAlignment="1" applyProtection="1">
      <alignment horizontal="left" vertical="top" wrapText="1"/>
      <protection hidden="1"/>
    </xf>
    <xf numFmtId="164" fontId="45" fillId="0" borderId="8" xfId="27" applyNumberFormat="1" applyFont="1" applyAlignment="1" applyProtection="1">
      <alignment horizontal="center" wrapText="1"/>
      <protection hidden="1"/>
    </xf>
    <xf numFmtId="3" fontId="45" fillId="0" borderId="8" xfId="27" applyNumberFormat="1" applyFont="1" applyAlignment="1" applyProtection="1">
      <alignment horizontal="right" wrapText="1"/>
      <protection hidden="1"/>
    </xf>
    <xf numFmtId="173" fontId="45" fillId="0" borderId="8" xfId="27" applyNumberFormat="1" applyFont="1" applyAlignment="1" applyProtection="1">
      <alignment horizontal="right" wrapText="1"/>
      <protection hidden="1"/>
    </xf>
    <xf numFmtId="0" fontId="65" fillId="12" borderId="14" xfId="27" applyFont="1" applyFill="1" applyBorder="1" applyAlignment="1" applyProtection="1">
      <alignment horizontal="center" vertical="center" readingOrder="1"/>
      <protection hidden="1"/>
    </xf>
    <xf numFmtId="0" fontId="65" fillId="12" borderId="14" xfId="27" applyFont="1" applyFill="1" applyBorder="1" applyAlignment="1" applyProtection="1">
      <alignment horizontal="left" vertical="center"/>
      <protection hidden="1"/>
    </xf>
    <xf numFmtId="164" fontId="65" fillId="12" borderId="14" xfId="27" applyNumberFormat="1" applyFont="1" applyFill="1" applyBorder="1" applyAlignment="1" applyProtection="1">
      <alignment horizontal="center" vertical="center" wrapText="1"/>
      <protection hidden="1"/>
    </xf>
    <xf numFmtId="3" fontId="65" fillId="12" borderId="14" xfId="27" applyNumberFormat="1" applyFont="1" applyFill="1" applyBorder="1" applyAlignment="1" applyProtection="1">
      <alignment horizontal="right" vertical="center" wrapText="1"/>
      <protection hidden="1"/>
    </xf>
    <xf numFmtId="173" fontId="65" fillId="12" borderId="14" xfId="27" applyNumberFormat="1" applyFont="1" applyFill="1" applyBorder="1" applyAlignment="1" applyProtection="1">
      <alignment horizontal="right" vertical="center"/>
      <protection hidden="1"/>
    </xf>
    <xf numFmtId="0" fontId="14" fillId="8" borderId="8" xfId="27" applyFill="1" applyAlignment="1" applyProtection="1">
      <alignment vertical="center"/>
      <protection hidden="1"/>
    </xf>
    <xf numFmtId="173" fontId="14" fillId="8" borderId="8" xfId="27" applyNumberFormat="1" applyFill="1" applyAlignment="1" applyProtection="1">
      <alignment vertical="center"/>
      <protection hidden="1"/>
    </xf>
    <xf numFmtId="173" fontId="14" fillId="11" borderId="11" xfId="27" applyNumberFormat="1" applyFill="1" applyBorder="1" applyAlignment="1" applyProtection="1">
      <alignment horizontal="center" vertical="center"/>
      <protection locked="0" hidden="1"/>
    </xf>
    <xf numFmtId="3" fontId="101" fillId="11" borderId="11" xfId="27" applyNumberFormat="1" applyFont="1" applyFill="1" applyBorder="1" applyAlignment="1" applyProtection="1">
      <alignment horizontal="center" vertical="center"/>
      <protection locked="0" hidden="1"/>
    </xf>
    <xf numFmtId="173" fontId="66" fillId="0" borderId="8" xfId="15" applyNumberFormat="1" applyFont="1" applyAlignment="1" applyProtection="1">
      <alignment horizontal="right"/>
      <protection locked="0" hidden="1"/>
    </xf>
    <xf numFmtId="173" fontId="66" fillId="0" borderId="8" xfId="27" applyNumberFormat="1" applyFont="1" applyAlignment="1" applyProtection="1">
      <alignment horizontal="right"/>
      <protection locked="0" hidden="1"/>
    </xf>
    <xf numFmtId="173" fontId="66" fillId="0" borderId="8" xfId="27" applyNumberFormat="1" applyFont="1" applyAlignment="1" applyProtection="1">
      <alignment horizontal="right" wrapText="1"/>
      <protection locked="0" hidden="1"/>
    </xf>
    <xf numFmtId="173" fontId="66" fillId="0" borderId="8" xfId="19" applyNumberFormat="1" applyFont="1" applyFill="1" applyBorder="1" applyAlignment="1" applyProtection="1">
      <alignment horizontal="right"/>
      <protection locked="0" hidden="1"/>
    </xf>
    <xf numFmtId="173" fontId="66" fillId="0" borderId="8" xfId="27" applyNumberFormat="1" applyFont="1" applyProtection="1">
      <protection locked="0" hidden="1"/>
    </xf>
    <xf numFmtId="173" fontId="66" fillId="0" borderId="8" xfId="27" applyNumberFormat="1" applyFont="1" applyAlignment="1" applyProtection="1">
      <alignment horizontal="right" vertical="center"/>
      <protection locked="0" hidden="1"/>
    </xf>
    <xf numFmtId="173" fontId="66" fillId="0" borderId="8" xfId="0" applyNumberFormat="1" applyFont="1" applyBorder="1" applyAlignment="1" applyProtection="1">
      <alignment horizontal="right"/>
      <protection locked="0" hidden="1"/>
    </xf>
    <xf numFmtId="173" fontId="66" fillId="0" borderId="8" xfId="10" applyNumberFormat="1" applyFont="1" applyAlignment="1" applyProtection="1">
      <alignment horizontal="left"/>
      <protection locked="0" hidden="1"/>
    </xf>
    <xf numFmtId="173" fontId="79" fillId="0" borderId="8" xfId="10" applyNumberFormat="1" applyFont="1" applyAlignment="1" applyProtection="1">
      <alignment horizontal="left"/>
      <protection locked="0" hidden="1"/>
    </xf>
    <xf numFmtId="173" fontId="66" fillId="0" borderId="36" xfId="27" applyNumberFormat="1" applyFont="1" applyBorder="1" applyAlignment="1" applyProtection="1">
      <alignment horizontal="right"/>
      <protection locked="0" hidden="1"/>
    </xf>
    <xf numFmtId="173" fontId="66" fillId="0" borderId="8" xfId="15" applyNumberFormat="1" applyFont="1" applyBorder="1" applyAlignment="1" applyProtection="1">
      <alignment horizontal="right"/>
      <protection locked="0" hidden="1"/>
    </xf>
    <xf numFmtId="173" fontId="66" fillId="0" borderId="8" xfId="10" applyNumberFormat="1" applyFont="1" applyAlignment="1" applyProtection="1">
      <alignment horizontal="right"/>
      <protection locked="0" hidden="1"/>
    </xf>
    <xf numFmtId="173" fontId="14" fillId="0" borderId="8" xfId="10" applyNumberFormat="1" applyAlignment="1" applyProtection="1">
      <alignment horizontal="right"/>
      <protection locked="0" hidden="1"/>
    </xf>
    <xf numFmtId="173" fontId="14" fillId="0" borderId="8" xfId="27" applyNumberFormat="1" applyAlignment="1" applyProtection="1">
      <alignment horizontal="right"/>
      <protection locked="0" hidden="1"/>
    </xf>
    <xf numFmtId="0" fontId="5" fillId="0" borderId="1" xfId="0" applyFont="1" applyBorder="1" applyAlignment="1" applyProtection="1">
      <alignment vertical="center" wrapText="1"/>
      <protection hidden="1"/>
    </xf>
    <xf numFmtId="0" fontId="12" fillId="0" borderId="1" xfId="0" applyFont="1" applyFill="1" applyBorder="1" applyAlignment="1" applyProtection="1">
      <alignment vertical="center" wrapText="1"/>
      <protection hidden="1"/>
    </xf>
    <xf numFmtId="0" fontId="102" fillId="5" borderId="5" xfId="6059" applyFont="1" applyFill="1" applyBorder="1" applyAlignment="1" applyProtection="1">
      <alignment horizontal="right" vertical="center"/>
      <protection hidden="1"/>
    </xf>
    <xf numFmtId="0" fontId="102" fillId="5" borderId="5" xfId="6059" applyFont="1" applyFill="1" applyBorder="1" applyAlignment="1" applyProtection="1">
      <alignment vertical="center"/>
      <protection hidden="1"/>
    </xf>
    <xf numFmtId="0" fontId="106" fillId="5" borderId="5" xfId="6059" applyFont="1" applyFill="1" applyBorder="1" applyAlignment="1" applyProtection="1">
      <alignment horizontal="center" vertical="center"/>
      <protection hidden="1"/>
    </xf>
    <xf numFmtId="165" fontId="106" fillId="5" borderId="5" xfId="6059" applyNumberFormat="1" applyFont="1" applyFill="1" applyBorder="1" applyAlignment="1" applyProtection="1">
      <alignment vertical="center"/>
      <protection hidden="1"/>
    </xf>
    <xf numFmtId="165" fontId="102" fillId="5" borderId="5" xfId="6059" applyNumberFormat="1" applyFont="1" applyFill="1" applyBorder="1" applyAlignment="1" applyProtection="1">
      <alignment vertical="center"/>
      <protection hidden="1"/>
    </xf>
    <xf numFmtId="0" fontId="66" fillId="0" borderId="8" xfId="6059" applyFont="1" applyProtection="1">
      <protection hidden="1"/>
    </xf>
    <xf numFmtId="0" fontId="148" fillId="0" borderId="8" xfId="6059" applyFont="1" applyAlignment="1" applyProtection="1">
      <alignment horizontal="center"/>
      <protection hidden="1"/>
    </xf>
    <xf numFmtId="0" fontId="65" fillId="5" borderId="5" xfId="6059" applyFont="1" applyFill="1" applyBorder="1" applyAlignment="1" applyProtection="1">
      <alignment horizontal="right" vertical="center"/>
      <protection hidden="1"/>
    </xf>
    <xf numFmtId="0" fontId="65" fillId="5" borderId="5" xfId="6059" applyFont="1" applyFill="1" applyBorder="1" applyAlignment="1" applyProtection="1">
      <alignment vertical="center"/>
      <protection hidden="1"/>
    </xf>
    <xf numFmtId="0" fontId="66" fillId="5" borderId="5" xfId="6059" applyFont="1" applyFill="1" applyBorder="1" applyAlignment="1" applyProtection="1">
      <alignment horizontal="center" vertical="center"/>
      <protection hidden="1"/>
    </xf>
    <xf numFmtId="165" fontId="66" fillId="5" borderId="5" xfId="6059" applyNumberFormat="1" applyFont="1" applyFill="1" applyBorder="1" applyAlignment="1" applyProtection="1">
      <alignment vertical="center"/>
      <protection hidden="1"/>
    </xf>
    <xf numFmtId="165" fontId="65" fillId="5" borderId="5" xfId="6059" applyNumberFormat="1" applyFont="1" applyFill="1" applyBorder="1" applyAlignment="1" applyProtection="1">
      <alignment vertical="center"/>
      <protection hidden="1"/>
    </xf>
    <xf numFmtId="0" fontId="66" fillId="0" borderId="8" xfId="6059" applyFont="1" applyAlignment="1" applyProtection="1">
      <alignment horizontal="right" vertical="top"/>
      <protection hidden="1"/>
    </xf>
    <xf numFmtId="0" fontId="66" fillId="0" borderId="8" xfId="6059" applyFont="1" applyAlignment="1" applyProtection="1">
      <alignment vertical="top" wrapText="1"/>
      <protection hidden="1"/>
    </xf>
    <xf numFmtId="0" fontId="66" fillId="0" borderId="8" xfId="6059" applyFont="1" applyAlignment="1" applyProtection="1">
      <alignment horizontal="center" wrapText="1"/>
      <protection hidden="1"/>
    </xf>
    <xf numFmtId="166" fontId="66" fillId="0" borderId="8" xfId="6059" applyNumberFormat="1" applyFont="1" applyProtection="1">
      <protection hidden="1"/>
    </xf>
    <xf numFmtId="165" fontId="66" fillId="0" borderId="8" xfId="6059" applyNumberFormat="1" applyFont="1" applyAlignment="1" applyProtection="1">
      <alignment wrapText="1"/>
      <protection hidden="1"/>
    </xf>
    <xf numFmtId="0" fontId="66" fillId="0" borderId="8" xfId="5969" applyFont="1" applyAlignment="1" applyProtection="1">
      <alignment vertical="top" wrapText="1"/>
      <protection hidden="1"/>
    </xf>
    <xf numFmtId="0" fontId="66" fillId="0" borderId="8" xfId="6058" applyFont="1" applyProtection="1">
      <protection hidden="1"/>
    </xf>
    <xf numFmtId="0" fontId="66" fillId="0" borderId="8" xfId="5969" applyFont="1" applyProtection="1">
      <protection hidden="1"/>
    </xf>
    <xf numFmtId="0" fontId="66" fillId="0" borderId="8" xfId="6058" applyFont="1" applyAlignment="1" applyProtection="1">
      <alignment horizontal="center"/>
      <protection hidden="1"/>
    </xf>
    <xf numFmtId="0" fontId="65" fillId="0" borderId="8" xfId="5969" applyFont="1" applyProtection="1">
      <protection hidden="1"/>
    </xf>
    <xf numFmtId="0" fontId="97" fillId="0" borderId="8" xfId="6058" applyFont="1" applyProtection="1">
      <protection hidden="1"/>
    </xf>
    <xf numFmtId="0" fontId="97" fillId="0" borderId="8" xfId="5969" applyFont="1" applyProtection="1">
      <protection hidden="1"/>
    </xf>
    <xf numFmtId="0" fontId="97" fillId="0" borderId="8" xfId="6058" applyFont="1" applyAlignment="1" applyProtection="1">
      <alignment horizontal="center"/>
      <protection hidden="1"/>
    </xf>
    <xf numFmtId="0" fontId="97" fillId="0" borderId="8" xfId="6059" applyFont="1" applyProtection="1">
      <protection hidden="1"/>
    </xf>
    <xf numFmtId="0" fontId="66" fillId="2" borderId="9" xfId="6060" applyFont="1" applyFill="1" applyBorder="1" applyAlignment="1" applyProtection="1">
      <alignment horizontal="center" vertical="center"/>
      <protection hidden="1"/>
    </xf>
    <xf numFmtId="0" fontId="66" fillId="2" borderId="4" xfId="6060" applyFont="1" applyFill="1" applyBorder="1" applyAlignment="1" applyProtection="1">
      <alignment horizontal="center" vertical="center"/>
      <protection hidden="1"/>
    </xf>
    <xf numFmtId="0" fontId="66" fillId="0" borderId="8" xfId="6060" applyFont="1" applyAlignment="1" applyProtection="1">
      <alignment horizontal="center" vertical="center"/>
      <protection hidden="1"/>
    </xf>
    <xf numFmtId="0" fontId="66" fillId="0" borderId="8" xfId="6060" applyFont="1" applyProtection="1">
      <protection hidden="1"/>
    </xf>
    <xf numFmtId="0" fontId="148" fillId="2" borderId="9" xfId="6060" applyFont="1" applyFill="1" applyBorder="1" applyAlignment="1" applyProtection="1">
      <alignment horizontal="center" vertical="center"/>
      <protection hidden="1"/>
    </xf>
    <xf numFmtId="0" fontId="148" fillId="2" borderId="4" xfId="6060" applyFont="1" applyFill="1" applyBorder="1" applyAlignment="1" applyProtection="1">
      <alignment horizontal="center" vertical="center"/>
      <protection hidden="1"/>
    </xf>
    <xf numFmtId="0" fontId="148" fillId="0" borderId="8" xfId="6060" applyFont="1" applyAlignment="1" applyProtection="1">
      <alignment horizontal="center"/>
      <protection hidden="1"/>
    </xf>
    <xf numFmtId="0" fontId="144" fillId="0" borderId="8" xfId="6060" applyFont="1" applyAlignment="1" applyProtection="1">
      <alignment horizontal="center"/>
      <protection hidden="1"/>
    </xf>
    <xf numFmtId="0" fontId="97" fillId="0" borderId="8" xfId="6060" applyFont="1" applyProtection="1">
      <protection hidden="1"/>
    </xf>
    <xf numFmtId="169" fontId="102" fillId="5" borderId="5" xfId="6060" applyNumberFormat="1" applyFont="1" applyFill="1" applyBorder="1" applyAlignment="1" applyProtection="1">
      <alignment horizontal="center" vertical="center"/>
      <protection hidden="1"/>
    </xf>
    <xf numFmtId="49" fontId="102" fillId="5" borderId="5" xfId="6060" applyNumberFormat="1" applyFont="1" applyFill="1" applyBorder="1" applyAlignment="1" applyProtection="1">
      <alignment horizontal="left" vertical="center"/>
      <protection hidden="1"/>
    </xf>
    <xf numFmtId="0" fontId="106" fillId="5" borderId="5" xfId="6060" applyFont="1" applyFill="1" applyBorder="1" applyAlignment="1" applyProtection="1">
      <alignment horizontal="center" vertical="center"/>
      <protection hidden="1"/>
    </xf>
    <xf numFmtId="2" fontId="106" fillId="5" borderId="5" xfId="6060" applyNumberFormat="1" applyFont="1" applyFill="1" applyBorder="1" applyAlignment="1" applyProtection="1">
      <alignment horizontal="center" vertical="center"/>
      <protection hidden="1"/>
    </xf>
    <xf numFmtId="4" fontId="106" fillId="5" borderId="5" xfId="6060" applyNumberFormat="1" applyFont="1" applyFill="1" applyBorder="1" applyAlignment="1" applyProtection="1">
      <alignment vertical="center"/>
      <protection hidden="1"/>
    </xf>
    <xf numFmtId="0" fontId="66" fillId="0" borderId="8" xfId="6060" applyFont="1" applyAlignment="1" applyProtection="1">
      <alignment vertical="center"/>
      <protection hidden="1"/>
    </xf>
    <xf numFmtId="169" fontId="65" fillId="5" borderId="8" xfId="6060" applyNumberFormat="1" applyFont="1" applyFill="1" applyBorder="1" applyAlignment="1" applyProtection="1">
      <alignment horizontal="right" vertical="center"/>
      <protection hidden="1"/>
    </xf>
    <xf numFmtId="49" fontId="65" fillId="5" borderId="8" xfId="6060" applyNumberFormat="1" applyFont="1" applyFill="1" applyBorder="1" applyAlignment="1" applyProtection="1">
      <alignment horizontal="left" vertical="top"/>
      <protection hidden="1"/>
    </xf>
    <xf numFmtId="0" fontId="66" fillId="5" borderId="8" xfId="6060" applyFont="1" applyFill="1" applyBorder="1" applyAlignment="1" applyProtection="1">
      <alignment horizontal="center"/>
      <protection hidden="1"/>
    </xf>
    <xf numFmtId="2" fontId="66" fillId="5" borderId="8" xfId="6060" applyNumberFormat="1" applyFont="1" applyFill="1" applyBorder="1" applyAlignment="1" applyProtection="1">
      <alignment horizontal="center"/>
      <protection hidden="1"/>
    </xf>
    <xf numFmtId="4" fontId="66" fillId="5" borderId="8" xfId="6060" applyNumberFormat="1" applyFont="1" applyFill="1" applyBorder="1" applyProtection="1">
      <protection hidden="1"/>
    </xf>
    <xf numFmtId="169" fontId="66" fillId="0" borderId="8" xfId="6060" applyNumberFormat="1" applyFont="1" applyAlignment="1" applyProtection="1">
      <alignment horizontal="center" vertical="top"/>
      <protection hidden="1"/>
    </xf>
    <xf numFmtId="49" fontId="66" fillId="0" borderId="8" xfId="6060" applyNumberFormat="1" applyFont="1" applyAlignment="1" applyProtection="1">
      <alignment horizontal="left" vertical="top"/>
      <protection hidden="1"/>
    </xf>
    <xf numFmtId="0" fontId="66" fillId="0" borderId="8" xfId="6060" applyFont="1" applyAlignment="1" applyProtection="1">
      <alignment horizontal="center"/>
      <protection hidden="1"/>
    </xf>
    <xf numFmtId="2" fontId="66" fillId="0" borderId="8" xfId="6060" applyNumberFormat="1" applyFont="1" applyAlignment="1" applyProtection="1">
      <alignment horizontal="center"/>
      <protection hidden="1"/>
    </xf>
    <xf numFmtId="4" fontId="66" fillId="0" borderId="8" xfId="6060" applyNumberFormat="1" applyFont="1" applyProtection="1">
      <protection hidden="1"/>
    </xf>
    <xf numFmtId="169" fontId="66" fillId="0" borderId="8" xfId="6060" applyNumberFormat="1" applyFont="1" applyBorder="1" applyAlignment="1" applyProtection="1">
      <alignment horizontal="center" vertical="top"/>
      <protection hidden="1"/>
    </xf>
    <xf numFmtId="0" fontId="65" fillId="0" borderId="8" xfId="6060" applyFont="1" applyBorder="1" applyProtection="1">
      <protection hidden="1"/>
    </xf>
    <xf numFmtId="0" fontId="66" fillId="0" borderId="8" xfId="6060" applyFont="1" applyAlignment="1" applyProtection="1">
      <alignment horizontal="right" vertical="top"/>
      <protection hidden="1"/>
    </xf>
    <xf numFmtId="0" fontId="66" fillId="0" borderId="8" xfId="6060" applyFont="1" applyAlignment="1" applyProtection="1">
      <alignment horizontal="justify" vertical="top" wrapText="1"/>
      <protection hidden="1"/>
    </xf>
    <xf numFmtId="166" fontId="65" fillId="0" borderId="8" xfId="6060" applyNumberFormat="1" applyFont="1" applyAlignment="1" applyProtection="1">
      <alignment horizontal="center"/>
      <protection hidden="1"/>
    </xf>
    <xf numFmtId="0" fontId="65" fillId="0" borderId="8" xfId="6060" applyFont="1" applyAlignment="1" applyProtection="1">
      <alignment horizontal="center"/>
      <protection hidden="1"/>
    </xf>
    <xf numFmtId="166" fontId="66" fillId="0" borderId="8" xfId="6060" applyNumberFormat="1" applyFont="1" applyAlignment="1" applyProtection="1">
      <alignment horizontal="right"/>
      <protection hidden="1"/>
    </xf>
    <xf numFmtId="166" fontId="65" fillId="0" borderId="8" xfId="6060" applyNumberFormat="1" applyFont="1" applyAlignment="1" applyProtection="1">
      <alignment horizontal="right"/>
      <protection hidden="1"/>
    </xf>
    <xf numFmtId="166" fontId="65" fillId="0" borderId="8" xfId="6060" applyNumberFormat="1" applyFont="1" applyProtection="1">
      <protection hidden="1"/>
    </xf>
    <xf numFmtId="166" fontId="249" fillId="0" borderId="8" xfId="6060" applyNumberFormat="1" applyFont="1" applyProtection="1">
      <protection hidden="1"/>
    </xf>
    <xf numFmtId="0" fontId="65" fillId="0" borderId="8" xfId="6060" applyFont="1" applyAlignment="1" applyProtection="1">
      <alignment horizontal="justify" vertical="top" wrapText="1"/>
      <protection hidden="1"/>
    </xf>
    <xf numFmtId="166" fontId="66" fillId="0" borderId="8" xfId="6060" applyNumberFormat="1" applyFont="1" applyAlignment="1" applyProtection="1">
      <alignment horizontal="center"/>
      <protection hidden="1"/>
    </xf>
    <xf numFmtId="0" fontId="66" fillId="0" borderId="8" xfId="6060" applyFont="1" applyAlignment="1" applyProtection="1">
      <alignment horizontal="right"/>
      <protection hidden="1"/>
    </xf>
    <xf numFmtId="0" fontId="66" fillId="0" borderId="8" xfId="6060" applyFont="1" applyAlignment="1" applyProtection="1">
      <alignment vertical="top" wrapText="1"/>
      <protection hidden="1"/>
    </xf>
    <xf numFmtId="3" fontId="66" fillId="0" borderId="8" xfId="6060" applyNumberFormat="1" applyFont="1" applyAlignment="1" applyProtection="1">
      <alignment horizontal="right"/>
      <protection hidden="1"/>
    </xf>
    <xf numFmtId="0" fontId="66" fillId="0" borderId="8" xfId="6060" applyFont="1" applyAlignment="1" applyProtection="1">
      <alignment horizontal="justify" vertical="top" wrapText="1" shrinkToFit="1"/>
      <protection hidden="1"/>
    </xf>
    <xf numFmtId="0" fontId="83" fillId="0" borderId="8" xfId="6060" applyFont="1" applyProtection="1">
      <protection hidden="1"/>
    </xf>
    <xf numFmtId="0" fontId="83" fillId="0" borderId="12" xfId="6060" applyFont="1" applyBorder="1" applyProtection="1">
      <protection hidden="1"/>
    </xf>
    <xf numFmtId="0" fontId="66" fillId="0" borderId="8" xfId="6050" applyFont="1" applyAlignment="1" applyProtection="1">
      <alignment horizontal="right" vertical="top" wrapText="1"/>
      <protection hidden="1"/>
    </xf>
    <xf numFmtId="0" fontId="66" fillId="0" borderId="36" xfId="6050" applyFont="1" applyBorder="1" applyAlignment="1" applyProtection="1">
      <alignment vertical="top" wrapText="1"/>
      <protection hidden="1"/>
    </xf>
    <xf numFmtId="0" fontId="66" fillId="0" borderId="36" xfId="6050" applyFont="1" applyBorder="1" applyAlignment="1" applyProtection="1">
      <alignment horizontal="center" wrapText="1"/>
      <protection hidden="1"/>
    </xf>
    <xf numFmtId="0" fontId="66" fillId="0" borderId="36" xfId="6050" applyFont="1" applyBorder="1" applyAlignment="1" applyProtection="1">
      <alignment wrapText="1"/>
      <protection hidden="1"/>
    </xf>
    <xf numFmtId="173" fontId="66" fillId="0" borderId="8" xfId="6061" applyNumberFormat="1" applyFont="1" applyAlignment="1" applyProtection="1">
      <alignment horizontal="right" wrapText="1"/>
      <protection hidden="1"/>
    </xf>
    <xf numFmtId="0" fontId="250" fillId="0" borderId="8" xfId="6050" applyFont="1" applyAlignment="1" applyProtection="1">
      <alignment horizontal="right" vertical="top" wrapText="1"/>
      <protection hidden="1"/>
    </xf>
    <xf numFmtId="0" fontId="250" fillId="0" borderId="8" xfId="6050" applyFont="1" applyAlignment="1" applyProtection="1">
      <alignment vertical="top" wrapText="1"/>
      <protection hidden="1"/>
    </xf>
    <xf numFmtId="0" fontId="250" fillId="0" borderId="8" xfId="6050" applyFont="1" applyAlignment="1" applyProtection="1">
      <alignment horizontal="center" wrapText="1"/>
      <protection hidden="1"/>
    </xf>
    <xf numFmtId="0" fontId="250" fillId="0" borderId="8" xfId="6050" applyFont="1" applyAlignment="1" applyProtection="1">
      <alignment wrapText="1"/>
      <protection hidden="1"/>
    </xf>
    <xf numFmtId="4" fontId="250" fillId="0" borderId="8" xfId="6061" applyNumberFormat="1" applyFont="1" applyAlignment="1" applyProtection="1">
      <alignment horizontal="right" wrapText="1"/>
      <protection hidden="1"/>
    </xf>
    <xf numFmtId="0" fontId="250" fillId="0" borderId="8" xfId="27" applyFont="1" applyProtection="1">
      <protection hidden="1"/>
    </xf>
    <xf numFmtId="0" fontId="97" fillId="0" borderId="8" xfId="6050" applyFont="1" applyAlignment="1" applyProtection="1">
      <alignment horizontal="right" vertical="top" wrapText="1"/>
      <protection hidden="1"/>
    </xf>
    <xf numFmtId="0" fontId="97" fillId="0" borderId="8" xfId="6050" applyFont="1" applyAlignment="1" applyProtection="1">
      <alignment vertical="top" wrapText="1"/>
      <protection hidden="1"/>
    </xf>
    <xf numFmtId="0" fontId="97" fillId="0" borderId="8" xfId="6050" applyFont="1" applyAlignment="1" applyProtection="1">
      <alignment horizontal="center" wrapText="1"/>
      <protection hidden="1"/>
    </xf>
    <xf numFmtId="0" fontId="97" fillId="0" borderId="8" xfId="6050" applyFont="1" applyAlignment="1" applyProtection="1">
      <alignment wrapText="1"/>
      <protection hidden="1"/>
    </xf>
    <xf numFmtId="173" fontId="97" fillId="0" borderId="8" xfId="6061" applyNumberFormat="1" applyFont="1" applyAlignment="1" applyProtection="1">
      <alignment horizontal="right" wrapText="1"/>
      <protection hidden="1"/>
    </xf>
    <xf numFmtId="173" fontId="250" fillId="0" borderId="8" xfId="6061" applyNumberFormat="1" applyFont="1" applyAlignment="1" applyProtection="1">
      <alignment horizontal="right" wrapText="1"/>
      <protection hidden="1"/>
    </xf>
    <xf numFmtId="166" fontId="65" fillId="0" borderId="8" xfId="6060" applyNumberFormat="1" applyFont="1" applyAlignment="1" applyProtection="1">
      <alignment horizontal="justify" vertical="top" wrapText="1"/>
      <protection hidden="1"/>
    </xf>
    <xf numFmtId="4" fontId="66" fillId="0" borderId="8" xfId="6061" applyNumberFormat="1" applyFont="1" applyAlignment="1" applyProtection="1">
      <alignment horizontal="right" wrapText="1"/>
      <protection hidden="1"/>
    </xf>
    <xf numFmtId="0" fontId="66" fillId="0" borderId="8" xfId="6060" applyFont="1" applyAlignment="1" applyProtection="1">
      <alignment horizontal="left" vertical="top" wrapText="1"/>
      <protection hidden="1"/>
    </xf>
    <xf numFmtId="0" fontId="66" fillId="0" borderId="8" xfId="6050" applyFont="1" applyAlignment="1" applyProtection="1">
      <alignment vertical="top" wrapText="1"/>
      <protection hidden="1"/>
    </xf>
    <xf numFmtId="0" fontId="66" fillId="0" borderId="8" xfId="6050" applyFont="1" applyAlignment="1" applyProtection="1">
      <alignment horizontal="center" wrapText="1"/>
      <protection hidden="1"/>
    </xf>
    <xf numFmtId="0" fontId="66" fillId="0" borderId="8" xfId="6050" applyFont="1" applyAlignment="1" applyProtection="1">
      <alignment wrapText="1"/>
      <protection hidden="1"/>
    </xf>
    <xf numFmtId="0" fontId="66" fillId="0" borderId="8" xfId="6060" applyFont="1" applyAlignment="1" applyProtection="1">
      <alignment horizontal="justify" vertical="top"/>
      <protection hidden="1"/>
    </xf>
    <xf numFmtId="0" fontId="66" fillId="0" borderId="8" xfId="6060" applyFont="1" applyAlignment="1" applyProtection="1">
      <alignment vertical="top"/>
      <protection hidden="1"/>
    </xf>
    <xf numFmtId="169" fontId="65" fillId="5" borderId="42" xfId="6060" applyNumberFormat="1" applyFont="1" applyFill="1" applyBorder="1" applyAlignment="1" applyProtection="1">
      <alignment horizontal="right" vertical="center"/>
      <protection hidden="1"/>
    </xf>
    <xf numFmtId="0" fontId="65" fillId="12" borderId="14" xfId="27" applyFont="1" applyFill="1" applyBorder="1" applyAlignment="1" applyProtection="1">
      <alignment vertical="center"/>
      <protection hidden="1"/>
    </xf>
    <xf numFmtId="0" fontId="66" fillId="12" borderId="14" xfId="27" applyFont="1" applyFill="1" applyBorder="1" applyAlignment="1" applyProtection="1">
      <alignment horizontal="center" vertical="center" wrapText="1"/>
      <protection hidden="1"/>
    </xf>
    <xf numFmtId="208" fontId="65" fillId="12" borderId="14" xfId="27" applyNumberFormat="1" applyFont="1" applyFill="1" applyBorder="1" applyAlignment="1" applyProtection="1">
      <alignment vertical="center"/>
      <protection hidden="1"/>
    </xf>
    <xf numFmtId="0" fontId="66" fillId="0" borderId="8" xfId="27" applyFont="1" applyAlignment="1" applyProtection="1">
      <alignment vertical="center"/>
      <protection hidden="1"/>
    </xf>
    <xf numFmtId="169" fontId="65" fillId="0" borderId="8" xfId="6060" applyNumberFormat="1" applyFont="1" applyFill="1" applyBorder="1" applyAlignment="1" applyProtection="1">
      <alignment horizontal="right" vertical="center"/>
      <protection hidden="1"/>
    </xf>
    <xf numFmtId="0" fontId="65" fillId="0" borderId="8" xfId="27" applyFont="1" applyFill="1" applyBorder="1" applyAlignment="1" applyProtection="1">
      <alignment vertical="center"/>
      <protection hidden="1"/>
    </xf>
    <xf numFmtId="0" fontId="66" fillId="0" borderId="8" xfId="27" applyFont="1" applyFill="1" applyBorder="1" applyAlignment="1" applyProtection="1">
      <alignment horizontal="center" vertical="center" wrapText="1"/>
      <protection hidden="1"/>
    </xf>
    <xf numFmtId="208" fontId="65" fillId="0" borderId="8" xfId="27" applyNumberFormat="1" applyFont="1" applyFill="1" applyBorder="1" applyAlignment="1" applyProtection="1">
      <alignment vertical="center"/>
      <protection hidden="1"/>
    </xf>
    <xf numFmtId="0" fontId="66" fillId="0" borderId="8" xfId="27" applyFont="1" applyFill="1" applyAlignment="1" applyProtection="1">
      <alignment vertical="center"/>
      <protection hidden="1"/>
    </xf>
    <xf numFmtId="0" fontId="97" fillId="0" borderId="8" xfId="6050" applyFont="1" applyFill="1" applyAlignment="1" applyProtection="1">
      <alignment horizontal="right" vertical="top" wrapText="1"/>
      <protection hidden="1"/>
    </xf>
    <xf numFmtId="0" fontId="97" fillId="0" borderId="8" xfId="6050" applyFont="1" applyFill="1" applyAlignment="1" applyProtection="1">
      <alignment vertical="top" wrapText="1"/>
      <protection hidden="1"/>
    </xf>
    <xf numFmtId="0" fontId="97" fillId="0" borderId="8" xfId="6050" applyFont="1" applyFill="1" applyAlignment="1" applyProtection="1">
      <alignment horizontal="center" wrapText="1"/>
      <protection hidden="1"/>
    </xf>
    <xf numFmtId="0" fontId="97" fillId="0" borderId="8" xfId="6050" applyFont="1" applyFill="1" applyAlignment="1" applyProtection="1">
      <alignment wrapText="1"/>
      <protection hidden="1"/>
    </xf>
    <xf numFmtId="4" fontId="97" fillId="0" borderId="8" xfId="6061" applyNumberFormat="1" applyFont="1" applyFill="1" applyAlignment="1" applyProtection="1">
      <alignment horizontal="right" wrapText="1"/>
      <protection hidden="1"/>
    </xf>
    <xf numFmtId="0" fontId="97" fillId="0" borderId="8" xfId="27" applyFont="1" applyFill="1" applyProtection="1">
      <protection hidden="1"/>
    </xf>
    <xf numFmtId="0" fontId="65" fillId="12" borderId="8" xfId="27" applyFont="1" applyFill="1" applyAlignment="1" applyProtection="1">
      <alignment horizontal="right" vertical="center"/>
      <protection hidden="1"/>
    </xf>
    <xf numFmtId="0" fontId="65" fillId="12" borderId="8" xfId="27" applyFont="1" applyFill="1" applyAlignment="1" applyProtection="1">
      <alignment vertical="center"/>
      <protection hidden="1"/>
    </xf>
    <xf numFmtId="0" fontId="66" fillId="12" borderId="8" xfId="27" applyFont="1" applyFill="1" applyAlignment="1" applyProtection="1">
      <alignment horizontal="center" vertical="center"/>
      <protection hidden="1"/>
    </xf>
    <xf numFmtId="165" fontId="66" fillId="12" borderId="8" xfId="27" applyNumberFormat="1" applyFont="1" applyFill="1" applyAlignment="1" applyProtection="1">
      <alignment vertical="center"/>
      <protection hidden="1"/>
    </xf>
    <xf numFmtId="165" fontId="66" fillId="12" borderId="8" xfId="27" applyNumberFormat="1" applyFont="1" applyFill="1" applyAlignment="1" applyProtection="1">
      <alignment horizontal="right" vertical="center"/>
      <protection hidden="1"/>
    </xf>
    <xf numFmtId="165" fontId="65" fillId="12" borderId="8" xfId="27" applyNumberFormat="1" applyFont="1" applyFill="1" applyAlignment="1" applyProtection="1">
      <alignment horizontal="right" vertical="center"/>
      <protection hidden="1"/>
    </xf>
    <xf numFmtId="49" fontId="137" fillId="0" borderId="8" xfId="6060" applyNumberFormat="1" applyFont="1" applyAlignment="1" applyProtection="1">
      <alignment horizontal="justify" vertical="top" wrapText="1"/>
      <protection hidden="1"/>
    </xf>
    <xf numFmtId="0" fontId="137" fillId="0" borderId="8" xfId="6060" applyFont="1" applyAlignment="1" applyProtection="1">
      <alignment vertical="top"/>
      <protection hidden="1"/>
    </xf>
    <xf numFmtId="0" fontId="97" fillId="0" borderId="8" xfId="6060" applyFont="1" applyAlignment="1" applyProtection="1">
      <alignment horizontal="center"/>
      <protection hidden="1"/>
    </xf>
    <xf numFmtId="0" fontId="97" fillId="0" borderId="8" xfId="6060" applyFont="1" applyAlignment="1" applyProtection="1">
      <alignment horizontal="right"/>
      <protection hidden="1"/>
    </xf>
    <xf numFmtId="0" fontId="97" fillId="0" borderId="8" xfId="6060" applyFont="1" applyAlignment="1" applyProtection="1">
      <alignment vertical="top"/>
      <protection hidden="1"/>
    </xf>
    <xf numFmtId="0" fontId="14" fillId="0" borderId="8" xfId="6060" applyFont="1" applyAlignment="1" applyProtection="1">
      <alignment horizontal="right" vertical="top"/>
      <protection hidden="1"/>
    </xf>
    <xf numFmtId="0" fontId="14" fillId="0" borderId="8" xfId="6060" applyFont="1" applyAlignment="1" applyProtection="1">
      <alignment horizontal="justify" vertical="top"/>
      <protection hidden="1"/>
    </xf>
    <xf numFmtId="0" fontId="14" fillId="0" borderId="8" xfId="6060" applyFont="1" applyAlignment="1" applyProtection="1">
      <alignment horizontal="center"/>
      <protection hidden="1"/>
    </xf>
    <xf numFmtId="0" fontId="14" fillId="0" borderId="8" xfId="6060" applyFont="1" applyAlignment="1" applyProtection="1">
      <alignment horizontal="right"/>
      <protection hidden="1"/>
    </xf>
    <xf numFmtId="173" fontId="14" fillId="0" borderId="8" xfId="6061" applyNumberFormat="1" applyFont="1" applyAlignment="1" applyProtection="1">
      <alignment horizontal="right" wrapText="1"/>
      <protection hidden="1"/>
    </xf>
    <xf numFmtId="4" fontId="14" fillId="0" borderId="8" xfId="6060" applyNumberFormat="1" applyFont="1" applyProtection="1">
      <protection hidden="1"/>
    </xf>
    <xf numFmtId="4" fontId="14" fillId="0" borderId="8" xfId="6060" applyNumberFormat="1" applyFont="1" applyAlignment="1" applyProtection="1">
      <alignment horizontal="right"/>
      <protection hidden="1"/>
    </xf>
    <xf numFmtId="0" fontId="14" fillId="0" borderId="8" xfId="6060" applyFont="1" applyAlignment="1" applyProtection="1">
      <alignment vertical="top"/>
      <protection hidden="1"/>
    </xf>
    <xf numFmtId="209" fontId="45" fillId="0" borderId="8" xfId="6060" applyNumberFormat="1" applyFont="1" applyAlignment="1" applyProtection="1">
      <alignment horizontal="justify" vertical="top" wrapText="1"/>
      <protection hidden="1"/>
    </xf>
    <xf numFmtId="0" fontId="14" fillId="0" borderId="8" xfId="6060" applyFont="1" applyProtection="1">
      <protection hidden="1"/>
    </xf>
    <xf numFmtId="4" fontId="14" fillId="0" borderId="8" xfId="6062" applyNumberFormat="1" applyFont="1" applyAlignment="1" applyProtection="1">
      <alignment horizontal="right" wrapText="1"/>
      <protection hidden="1"/>
    </xf>
    <xf numFmtId="4" fontId="14" fillId="0" borderId="8" xfId="6063" applyNumberFormat="1" applyFont="1" applyAlignment="1" applyProtection="1">
      <alignment horizontal="right" wrapText="1"/>
      <protection hidden="1"/>
    </xf>
    <xf numFmtId="0" fontId="14" fillId="0" borderId="8" xfId="6060" applyFont="1" applyAlignment="1" applyProtection="1">
      <alignment horizontal="left" vertical="top" wrapText="1"/>
      <protection hidden="1"/>
    </xf>
    <xf numFmtId="49" fontId="45" fillId="0" borderId="8" xfId="6060" applyNumberFormat="1" applyFont="1" applyAlignment="1" applyProtection="1">
      <alignment horizontal="justify" vertical="top" wrapText="1"/>
      <protection hidden="1"/>
    </xf>
    <xf numFmtId="0" fontId="97" fillId="0" borderId="8" xfId="6060" applyFont="1" applyAlignment="1" applyProtection="1">
      <alignment horizontal="right" vertical="top"/>
      <protection hidden="1"/>
    </xf>
    <xf numFmtId="0" fontId="97" fillId="0" borderId="8" xfId="6060" applyFont="1" applyAlignment="1" applyProtection="1">
      <alignment horizontal="left" vertical="top" wrapText="1"/>
      <protection hidden="1"/>
    </xf>
    <xf numFmtId="4" fontId="97" fillId="0" borderId="8" xfId="6062" applyNumberFormat="1" applyFont="1" applyAlignment="1" applyProtection="1">
      <alignment horizontal="right" wrapText="1"/>
      <protection hidden="1"/>
    </xf>
    <xf numFmtId="4" fontId="97" fillId="0" borderId="8" xfId="6063" applyNumberFormat="1" applyFont="1" applyAlignment="1" applyProtection="1">
      <alignment horizontal="right" wrapText="1"/>
      <protection hidden="1"/>
    </xf>
    <xf numFmtId="4" fontId="97" fillId="0" borderId="8" xfId="6060" applyNumberFormat="1" applyFont="1" applyProtection="1">
      <protection hidden="1"/>
    </xf>
    <xf numFmtId="4" fontId="97" fillId="0" borderId="8" xfId="6060" applyNumberFormat="1" applyFont="1" applyAlignment="1" applyProtection="1">
      <alignment horizontal="right"/>
      <protection hidden="1"/>
    </xf>
    <xf numFmtId="4" fontId="66" fillId="0" borderId="8" xfId="6060" applyNumberFormat="1" applyFont="1" applyAlignment="1" applyProtection="1">
      <alignment horizontal="right"/>
      <protection hidden="1"/>
    </xf>
    <xf numFmtId="49" fontId="97" fillId="0" borderId="8" xfId="6060" applyNumberFormat="1" applyFont="1" applyAlignment="1" applyProtection="1">
      <alignment vertical="top"/>
      <protection hidden="1"/>
    </xf>
    <xf numFmtId="0" fontId="97" fillId="0" borderId="8" xfId="6060" applyFont="1" applyAlignment="1" applyProtection="1">
      <alignment horizontal="justify" vertical="top" wrapText="1"/>
      <protection hidden="1"/>
    </xf>
    <xf numFmtId="0" fontId="66" fillId="0" borderId="8" xfId="6060" applyFont="1" applyAlignment="1" applyProtection="1">
      <alignment horizontal="center" vertical="top" wrapText="1"/>
      <protection hidden="1"/>
    </xf>
    <xf numFmtId="3" fontId="66" fillId="0" borderId="8" xfId="6060" applyNumberFormat="1" applyFont="1" applyAlignment="1" applyProtection="1">
      <alignment horizontal="right" vertical="top" wrapText="1"/>
      <protection hidden="1"/>
    </xf>
    <xf numFmtId="49" fontId="66" fillId="0" borderId="8" xfId="6060" applyNumberFormat="1" applyFont="1" applyAlignment="1" applyProtection="1">
      <alignment horizontal="right" vertical="top"/>
      <protection hidden="1"/>
    </xf>
    <xf numFmtId="0" fontId="66" fillId="0" borderId="8" xfId="6060" applyFont="1" applyAlignment="1" applyProtection="1">
      <alignment horizontal="center" vertical="top"/>
      <protection hidden="1"/>
    </xf>
    <xf numFmtId="49" fontId="66" fillId="0" borderId="8" xfId="6060" applyNumberFormat="1" applyFont="1" applyAlignment="1" applyProtection="1">
      <alignment vertical="top" wrapText="1"/>
      <protection hidden="1"/>
    </xf>
    <xf numFmtId="49" fontId="66" fillId="0" borderId="8" xfId="6060" applyNumberFormat="1" applyFont="1" applyAlignment="1" applyProtection="1">
      <alignment vertical="top"/>
      <protection hidden="1"/>
    </xf>
    <xf numFmtId="49" fontId="97" fillId="0" borderId="8" xfId="6060" applyNumberFormat="1" applyFont="1" applyAlignment="1" applyProtection="1">
      <alignment horizontal="right" vertical="top"/>
      <protection hidden="1"/>
    </xf>
    <xf numFmtId="49" fontId="97" fillId="0" borderId="8" xfId="6060" applyNumberFormat="1" applyFont="1" applyAlignment="1" applyProtection="1">
      <alignment vertical="top" wrapText="1"/>
      <protection hidden="1"/>
    </xf>
    <xf numFmtId="0" fontId="97" fillId="0" borderId="8" xfId="6060" applyFont="1" applyAlignment="1" applyProtection="1">
      <alignment horizontal="center" vertical="top"/>
      <protection hidden="1"/>
    </xf>
    <xf numFmtId="49" fontId="66" fillId="0" borderId="8" xfId="6060" applyNumberFormat="1" applyFont="1" applyAlignment="1" applyProtection="1">
      <alignment horizontal="center" vertical="top"/>
      <protection hidden="1"/>
    </xf>
    <xf numFmtId="0" fontId="97" fillId="0" borderId="8" xfId="6060" applyFont="1" applyAlignment="1" applyProtection="1">
      <alignment horizontal="justify" vertical="top"/>
      <protection hidden="1"/>
    </xf>
    <xf numFmtId="0" fontId="97" fillId="0" borderId="8" xfId="6060" applyFont="1" applyAlignment="1" applyProtection="1">
      <alignment horizontal="justify"/>
      <protection hidden="1"/>
    </xf>
    <xf numFmtId="49" fontId="14" fillId="0" borderId="8" xfId="6060" applyNumberFormat="1" applyFont="1" applyAlignment="1" applyProtection="1">
      <alignment horizontal="right" vertical="top"/>
      <protection hidden="1"/>
    </xf>
    <xf numFmtId="3" fontId="14" fillId="0" borderId="8" xfId="6060" applyNumberFormat="1" applyFont="1" applyAlignment="1" applyProtection="1">
      <alignment horizontal="right"/>
      <protection hidden="1"/>
    </xf>
    <xf numFmtId="3" fontId="97" fillId="0" borderId="8" xfId="6060" applyNumberFormat="1" applyFont="1" applyAlignment="1" applyProtection="1">
      <alignment horizontal="right"/>
      <protection hidden="1"/>
    </xf>
    <xf numFmtId="0" fontId="66" fillId="0" borderId="8" xfId="6060" applyFont="1" applyAlignment="1" applyProtection="1">
      <alignment horizontal="center" wrapText="1"/>
      <protection hidden="1"/>
    </xf>
    <xf numFmtId="3" fontId="66" fillId="0" borderId="8" xfId="6060" applyNumberFormat="1" applyFont="1" applyAlignment="1" applyProtection="1">
      <alignment horizontal="right" wrapText="1"/>
      <protection hidden="1"/>
    </xf>
    <xf numFmtId="4" fontId="66" fillId="0" borderId="8" xfId="6062" applyNumberFormat="1" applyFont="1" applyAlignment="1" applyProtection="1">
      <alignment horizontal="right" wrapText="1"/>
      <protection hidden="1"/>
    </xf>
    <xf numFmtId="49" fontId="252" fillId="0" borderId="8" xfId="6060" applyNumberFormat="1" applyFont="1" applyAlignment="1" applyProtection="1">
      <alignment horizontal="right" vertical="top"/>
      <protection hidden="1"/>
    </xf>
    <xf numFmtId="49" fontId="252" fillId="0" borderId="8" xfId="6060" applyNumberFormat="1" applyFont="1" applyAlignment="1" applyProtection="1">
      <alignment vertical="top" wrapText="1"/>
      <protection hidden="1"/>
    </xf>
    <xf numFmtId="0" fontId="253" fillId="0" borderId="8" xfId="6060" applyFont="1" applyAlignment="1" applyProtection="1">
      <alignment horizontal="center"/>
      <protection hidden="1"/>
    </xf>
    <xf numFmtId="0" fontId="253" fillId="0" borderId="8" xfId="6060" applyFont="1" applyAlignment="1" applyProtection="1">
      <alignment horizontal="right"/>
      <protection hidden="1"/>
    </xf>
    <xf numFmtId="0" fontId="253" fillId="0" borderId="8" xfId="6060" applyFont="1" applyProtection="1">
      <protection hidden="1"/>
    </xf>
    <xf numFmtId="0" fontId="253" fillId="0" borderId="8" xfId="6060" applyFont="1" applyAlignment="1" applyProtection="1">
      <alignment vertical="top"/>
      <protection hidden="1"/>
    </xf>
    <xf numFmtId="4" fontId="66" fillId="0" borderId="8" xfId="6063" applyNumberFormat="1" applyFont="1" applyAlignment="1" applyProtection="1">
      <alignment horizontal="right" wrapText="1"/>
      <protection hidden="1"/>
    </xf>
    <xf numFmtId="0" fontId="97" fillId="0" borderId="8" xfId="91" applyFont="1" applyAlignment="1" applyProtection="1">
      <alignment horizontal="center" vertical="top"/>
      <protection hidden="1"/>
    </xf>
    <xf numFmtId="0" fontId="97" fillId="0" borderId="8" xfId="91" applyFont="1" applyAlignment="1" applyProtection="1">
      <alignment vertical="top" wrapText="1"/>
      <protection hidden="1"/>
    </xf>
    <xf numFmtId="0" fontId="97" fillId="0" borderId="8" xfId="91" applyFont="1" applyAlignment="1" applyProtection="1">
      <alignment horizontal="center"/>
      <protection hidden="1"/>
    </xf>
    <xf numFmtId="4" fontId="97" fillId="0" borderId="8" xfId="6060" applyNumberFormat="1" applyFont="1" applyAlignment="1" applyProtection="1">
      <alignment horizontal="center"/>
      <protection hidden="1"/>
    </xf>
    <xf numFmtId="4" fontId="66" fillId="0" borderId="8" xfId="6060" applyNumberFormat="1" applyFont="1" applyAlignment="1" applyProtection="1">
      <alignment horizontal="right" wrapText="1"/>
      <protection hidden="1"/>
    </xf>
    <xf numFmtId="49" fontId="254" fillId="0" borderId="8" xfId="6060" applyNumberFormat="1" applyFont="1" applyAlignment="1" applyProtection="1">
      <alignment horizontal="justify" vertical="top" wrapText="1"/>
      <protection hidden="1"/>
    </xf>
    <xf numFmtId="0" fontId="254" fillId="0" borderId="8" xfId="6060" applyFont="1" applyAlignment="1" applyProtection="1">
      <alignment vertical="top"/>
      <protection hidden="1"/>
    </xf>
    <xf numFmtId="0" fontId="250" fillId="0" borderId="8" xfId="6060" applyFont="1" applyAlignment="1" applyProtection="1">
      <alignment horizontal="center"/>
      <protection hidden="1"/>
    </xf>
    <xf numFmtId="0" fontId="250" fillId="0" borderId="8" xfId="6060" applyFont="1" applyAlignment="1" applyProtection="1">
      <alignment horizontal="right"/>
      <protection hidden="1"/>
    </xf>
    <xf numFmtId="0" fontId="250" fillId="0" borderId="8" xfId="6060" applyFont="1" applyProtection="1">
      <protection hidden="1"/>
    </xf>
    <xf numFmtId="0" fontId="250" fillId="0" borderId="8" xfId="6060" applyFont="1" applyAlignment="1" applyProtection="1">
      <alignment vertical="top"/>
      <protection hidden="1"/>
    </xf>
    <xf numFmtId="210" fontId="97" fillId="0" borderId="8" xfId="6060" applyNumberFormat="1" applyFont="1" applyAlignment="1" applyProtection="1">
      <alignment vertical="top"/>
      <protection hidden="1"/>
    </xf>
    <xf numFmtId="0" fontId="97" fillId="0" borderId="8" xfId="6060" applyFont="1" applyBorder="1" applyProtection="1">
      <protection hidden="1"/>
    </xf>
    <xf numFmtId="0" fontId="97" fillId="0" borderId="8" xfId="6060" applyFont="1" applyBorder="1" applyAlignment="1" applyProtection="1">
      <alignment vertical="top"/>
      <protection hidden="1"/>
    </xf>
    <xf numFmtId="0" fontId="66" fillId="0" borderId="8" xfId="6060" applyFont="1" applyBorder="1" applyAlignment="1" applyProtection="1">
      <alignment vertical="top"/>
      <protection hidden="1"/>
    </xf>
    <xf numFmtId="49" fontId="65" fillId="0" borderId="8" xfId="6060" applyNumberFormat="1" applyFont="1" applyBorder="1" applyAlignment="1" applyProtection="1">
      <alignment horizontal="right" vertical="top"/>
      <protection hidden="1"/>
    </xf>
    <xf numFmtId="49" fontId="65" fillId="0" borderId="8" xfId="6060" applyNumberFormat="1" applyFont="1" applyBorder="1" applyAlignment="1" applyProtection="1">
      <alignment horizontal="justify" vertical="top" wrapText="1"/>
      <protection hidden="1"/>
    </xf>
    <xf numFmtId="0" fontId="66" fillId="0" borderId="8" xfId="6060" applyFont="1" applyAlignment="1" applyProtection="1">
      <alignment horizontal="left"/>
      <protection hidden="1"/>
    </xf>
    <xf numFmtId="0" fontId="66" fillId="0" borderId="8" xfId="6060" applyFont="1" applyBorder="1" applyProtection="1">
      <protection hidden="1"/>
    </xf>
    <xf numFmtId="49" fontId="66" fillId="0" borderId="8" xfId="6060" applyNumberFormat="1" applyFont="1" applyAlignment="1" applyProtection="1">
      <alignment horizontal="left" vertical="top" wrapText="1"/>
      <protection hidden="1"/>
    </xf>
    <xf numFmtId="0" fontId="97" fillId="0" borderId="8" xfId="6050" applyFont="1" applyAlignment="1" applyProtection="1">
      <alignment horizontal="center" vertical="top" wrapText="1"/>
      <protection hidden="1"/>
    </xf>
    <xf numFmtId="211" fontId="97" fillId="0" borderId="8" xfId="6050" applyNumberFormat="1" applyFont="1" applyAlignment="1" applyProtection="1">
      <alignment horizontal="right" wrapText="1"/>
      <protection hidden="1"/>
    </xf>
    <xf numFmtId="211" fontId="97" fillId="0" borderId="8" xfId="6050" applyNumberFormat="1" applyFont="1" applyAlignment="1" applyProtection="1">
      <alignment horizontal="center"/>
      <protection hidden="1"/>
    </xf>
    <xf numFmtId="49" fontId="65" fillId="12" borderId="14" xfId="27" applyNumberFormat="1" applyFont="1" applyFill="1" applyBorder="1" applyAlignment="1" applyProtection="1">
      <alignment horizontal="right" vertical="center"/>
      <protection hidden="1"/>
    </xf>
    <xf numFmtId="49" fontId="65" fillId="0" borderId="8" xfId="27" applyNumberFormat="1" applyFont="1" applyFill="1" applyBorder="1" applyAlignment="1" applyProtection="1">
      <alignment horizontal="right" vertical="top"/>
      <protection hidden="1"/>
    </xf>
    <xf numFmtId="0" fontId="65" fillId="0" borderId="8" xfId="27" applyFont="1" applyFill="1" applyBorder="1" applyAlignment="1" applyProtection="1">
      <alignment vertical="top"/>
      <protection hidden="1"/>
    </xf>
    <xf numFmtId="0" fontId="66" fillId="0" borderId="8" xfId="27" applyFont="1" applyFill="1" applyBorder="1" applyAlignment="1" applyProtection="1">
      <alignment horizontal="center" wrapText="1"/>
      <protection hidden="1"/>
    </xf>
    <xf numFmtId="173" fontId="65" fillId="0" borderId="8" xfId="27" applyNumberFormat="1" applyFont="1" applyFill="1" applyBorder="1" applyAlignment="1" applyProtection="1">
      <alignment horizontal="right"/>
      <protection hidden="1"/>
    </xf>
    <xf numFmtId="0" fontId="66" fillId="0" borderId="8" xfId="27" applyFont="1" applyFill="1" applyProtection="1">
      <protection hidden="1"/>
    </xf>
    <xf numFmtId="49" fontId="137" fillId="0" borderId="8" xfId="27" applyNumberFormat="1" applyFont="1" applyAlignment="1" applyProtection="1">
      <alignment horizontal="right" vertical="top"/>
      <protection hidden="1"/>
    </xf>
    <xf numFmtId="0" fontId="137" fillId="0" borderId="8" xfId="27" applyFont="1" applyAlignment="1" applyProtection="1">
      <alignment vertical="top"/>
      <protection hidden="1"/>
    </xf>
    <xf numFmtId="0" fontId="97" fillId="0" borderId="8" xfId="27" applyFont="1" applyAlignment="1" applyProtection="1">
      <alignment horizontal="center" wrapText="1"/>
      <protection hidden="1"/>
    </xf>
    <xf numFmtId="8" fontId="137" fillId="0" borderId="8" xfId="27" applyNumberFormat="1" applyFont="1" applyProtection="1">
      <protection hidden="1"/>
    </xf>
    <xf numFmtId="173" fontId="65" fillId="12" borderId="8" xfId="27" applyNumberFormat="1" applyFont="1" applyFill="1" applyAlignment="1" applyProtection="1">
      <alignment horizontal="right" vertical="center"/>
      <protection hidden="1"/>
    </xf>
    <xf numFmtId="49" fontId="65" fillId="0" borderId="8" xfId="27" applyNumberFormat="1" applyFont="1" applyAlignment="1" applyProtection="1">
      <alignment horizontal="right" vertical="top"/>
      <protection hidden="1"/>
    </xf>
    <xf numFmtId="8" fontId="65" fillId="0" borderId="8" xfId="27" applyNumberFormat="1" applyFont="1" applyProtection="1">
      <protection hidden="1"/>
    </xf>
    <xf numFmtId="49" fontId="65" fillId="0" borderId="8" xfId="6060" applyNumberFormat="1" applyFont="1" applyAlignment="1" applyProtection="1">
      <alignment horizontal="left" vertical="top" wrapText="1"/>
      <protection hidden="1"/>
    </xf>
    <xf numFmtId="1" fontId="66" fillId="0" borderId="8" xfId="6060" applyNumberFormat="1" applyFont="1" applyAlignment="1" applyProtection="1">
      <alignment horizontal="center"/>
      <protection hidden="1"/>
    </xf>
    <xf numFmtId="175" fontId="66" fillId="0" borderId="8" xfId="6060" applyNumberFormat="1" applyFont="1" applyProtection="1">
      <protection hidden="1"/>
    </xf>
    <xf numFmtId="49" fontId="66" fillId="0" borderId="8" xfId="6060" quotePrefix="1" applyNumberFormat="1" applyFont="1" applyAlignment="1" applyProtection="1">
      <alignment horizontal="left" vertical="top" wrapText="1"/>
      <protection hidden="1"/>
    </xf>
    <xf numFmtId="173" fontId="66" fillId="0" borderId="8" xfId="6060" applyNumberFormat="1" applyFont="1" applyProtection="1">
      <protection hidden="1"/>
    </xf>
    <xf numFmtId="0" fontId="66" fillId="0" borderId="8" xfId="6060" applyFont="1" applyAlignment="1" applyProtection="1">
      <alignment horizontal="right" vertical="center"/>
      <protection hidden="1"/>
    </xf>
    <xf numFmtId="0" fontId="66" fillId="0" borderId="8" xfId="6060" applyFont="1" applyAlignment="1" applyProtection="1">
      <alignment wrapText="1"/>
      <protection hidden="1"/>
    </xf>
    <xf numFmtId="16" fontId="66" fillId="0" borderId="8" xfId="6060" applyNumberFormat="1" applyFont="1" applyProtection="1">
      <protection hidden="1"/>
    </xf>
    <xf numFmtId="16" fontId="66" fillId="0" borderId="8" xfId="6060" applyNumberFormat="1" applyFont="1" applyAlignment="1" applyProtection="1">
      <alignment horizontal="center"/>
      <protection hidden="1"/>
    </xf>
    <xf numFmtId="0" fontId="245" fillId="0" borderId="8" xfId="6060" applyProtection="1">
      <protection hidden="1"/>
    </xf>
    <xf numFmtId="169" fontId="66" fillId="0" borderId="12" xfId="6060" applyNumberFormat="1" applyFont="1" applyBorder="1" applyAlignment="1" applyProtection="1">
      <alignment horizontal="center" vertical="top"/>
      <protection hidden="1"/>
    </xf>
    <xf numFmtId="49" fontId="66" fillId="0" borderId="12" xfId="6060" quotePrefix="1" applyNumberFormat="1" applyFont="1" applyBorder="1" applyAlignment="1" applyProtection="1">
      <alignment horizontal="left" vertical="top" wrapText="1"/>
      <protection hidden="1"/>
    </xf>
    <xf numFmtId="0" fontId="66" fillId="0" borderId="12" xfId="6060" applyFont="1" applyBorder="1" applyAlignment="1" applyProtection="1">
      <alignment horizontal="center"/>
      <protection hidden="1"/>
    </xf>
    <xf numFmtId="1" fontId="66" fillId="0" borderId="12" xfId="6060" applyNumberFormat="1" applyFont="1" applyBorder="1" applyAlignment="1" applyProtection="1">
      <alignment horizontal="center"/>
      <protection hidden="1"/>
    </xf>
    <xf numFmtId="219" fontId="66" fillId="0" borderId="12" xfId="6060" applyNumberFormat="1" applyFont="1" applyBorder="1" applyProtection="1">
      <protection hidden="1"/>
    </xf>
    <xf numFmtId="169" fontId="250" fillId="0" borderId="8" xfId="6060" applyNumberFormat="1" applyFont="1" applyBorder="1" applyAlignment="1" applyProtection="1">
      <alignment horizontal="center" vertical="top"/>
      <protection hidden="1"/>
    </xf>
    <xf numFmtId="49" fontId="250" fillId="0" borderId="8" xfId="6060" quotePrefix="1" applyNumberFormat="1" applyFont="1" applyBorder="1" applyAlignment="1" applyProtection="1">
      <alignment horizontal="left" vertical="top" wrapText="1"/>
      <protection hidden="1"/>
    </xf>
    <xf numFmtId="0" fontId="250" fillId="0" borderId="8" xfId="6060" applyFont="1" applyBorder="1" applyAlignment="1" applyProtection="1">
      <alignment horizontal="center"/>
      <protection hidden="1"/>
    </xf>
    <xf numFmtId="1" fontId="250" fillId="0" borderId="8" xfId="6060" applyNumberFormat="1" applyFont="1" applyBorder="1" applyAlignment="1" applyProtection="1">
      <alignment horizontal="center"/>
      <protection hidden="1"/>
    </xf>
    <xf numFmtId="175" fontId="250" fillId="0" borderId="8" xfId="6060" applyNumberFormat="1" applyFont="1" applyBorder="1" applyProtection="1">
      <protection hidden="1"/>
    </xf>
    <xf numFmtId="49" fontId="65" fillId="0" borderId="8" xfId="6060" applyNumberFormat="1" applyFont="1" applyAlignment="1" applyProtection="1">
      <alignment horizontal="left" vertical="top"/>
      <protection hidden="1"/>
    </xf>
    <xf numFmtId="0" fontId="67" fillId="0" borderId="8" xfId="6060" applyFont="1" applyProtection="1">
      <protection hidden="1"/>
    </xf>
    <xf numFmtId="219" fontId="66" fillId="0" borderId="8" xfId="6060" applyNumberFormat="1" applyFont="1" applyBorder="1" applyProtection="1">
      <protection hidden="1"/>
    </xf>
    <xf numFmtId="0" fontId="67" fillId="0" borderId="12" xfId="6060" applyFont="1" applyBorder="1" applyAlignment="1" applyProtection="1">
      <alignment wrapText="1"/>
      <protection hidden="1"/>
    </xf>
    <xf numFmtId="0" fontId="67" fillId="0" borderId="8" xfId="6060" applyFont="1" applyBorder="1" applyAlignment="1" applyProtection="1">
      <alignment wrapText="1"/>
      <protection hidden="1"/>
    </xf>
    <xf numFmtId="0" fontId="66" fillId="0" borderId="8" xfId="6060" applyFont="1" applyBorder="1" applyAlignment="1" applyProtection="1">
      <alignment horizontal="center"/>
      <protection hidden="1"/>
    </xf>
    <xf numFmtId="1" fontId="66" fillId="0" borderId="8" xfId="6060" applyNumberFormat="1" applyFont="1" applyBorder="1" applyAlignment="1" applyProtection="1">
      <alignment horizontal="center"/>
      <protection hidden="1"/>
    </xf>
    <xf numFmtId="175" fontId="66" fillId="0" borderId="8" xfId="6060" applyNumberFormat="1" applyFont="1" applyBorder="1" applyProtection="1">
      <protection hidden="1"/>
    </xf>
    <xf numFmtId="0" fontId="64" fillId="0" borderId="8" xfId="6060" applyFont="1" applyProtection="1">
      <protection hidden="1"/>
    </xf>
    <xf numFmtId="49" fontId="64" fillId="0" borderId="8" xfId="6060" applyNumberFormat="1" applyFont="1" applyProtection="1">
      <protection hidden="1"/>
    </xf>
    <xf numFmtId="175" fontId="64" fillId="0" borderId="8" xfId="6060" applyNumberFormat="1" applyFont="1" applyProtection="1">
      <protection hidden="1"/>
    </xf>
    <xf numFmtId="49" fontId="66" fillId="0" borderId="8" xfId="23" applyNumberFormat="1" applyFont="1" applyAlignment="1" applyProtection="1">
      <alignment horizontal="justify" vertical="top" wrapText="1"/>
      <protection hidden="1"/>
    </xf>
    <xf numFmtId="49" fontId="66" fillId="0" borderId="8" xfId="6060" applyNumberFormat="1" applyFont="1" applyProtection="1">
      <protection hidden="1"/>
    </xf>
    <xf numFmtId="49" fontId="66" fillId="0" borderId="8" xfId="6060" applyNumberFormat="1" applyFont="1" applyAlignment="1" applyProtection="1">
      <alignment horizontal="justify" vertical="top" wrapText="1"/>
      <protection hidden="1"/>
    </xf>
    <xf numFmtId="0" fontId="67" fillId="0" borderId="8" xfId="6065" applyFont="1" applyProtection="1">
      <protection hidden="1"/>
    </xf>
    <xf numFmtId="0" fontId="64" fillId="0" borderId="8" xfId="6060" applyFont="1" applyAlignment="1" applyProtection="1">
      <alignment horizontal="center" vertical="center"/>
      <protection hidden="1"/>
    </xf>
    <xf numFmtId="0" fontId="64" fillId="0" borderId="8" xfId="6060" applyFont="1" applyAlignment="1" applyProtection="1">
      <alignment horizontal="center"/>
      <protection hidden="1"/>
    </xf>
    <xf numFmtId="49" fontId="66" fillId="0" borderId="8" xfId="23" quotePrefix="1" applyNumberFormat="1" applyFont="1" applyAlignment="1" applyProtection="1">
      <alignment horizontal="justify" vertical="top" wrapText="1"/>
      <protection hidden="1"/>
    </xf>
    <xf numFmtId="219" fontId="64" fillId="0" borderId="8" xfId="6060" applyNumberFormat="1" applyFont="1" applyProtection="1">
      <protection hidden="1"/>
    </xf>
    <xf numFmtId="49" fontId="65" fillId="0" borderId="8" xfId="6064" applyNumberFormat="1" applyFont="1" applyAlignment="1" applyProtection="1">
      <alignment vertical="top" wrapText="1"/>
      <protection hidden="1"/>
    </xf>
    <xf numFmtId="49" fontId="64" fillId="0" borderId="12" xfId="6060" applyNumberFormat="1" applyFont="1" applyBorder="1" applyProtection="1">
      <protection hidden="1"/>
    </xf>
    <xf numFmtId="0" fontId="64" fillId="0" borderId="12" xfId="6060" applyFont="1" applyBorder="1" applyProtection="1">
      <protection hidden="1"/>
    </xf>
    <xf numFmtId="0" fontId="64" fillId="0" borderId="8" xfId="6060" applyFont="1" applyAlignment="1" applyProtection="1">
      <alignment horizontal="center" vertical="top"/>
      <protection hidden="1"/>
    </xf>
    <xf numFmtId="0" fontId="64" fillId="0" borderId="8" xfId="6060" applyFont="1" applyAlignment="1" applyProtection="1">
      <alignment horizontal="left"/>
      <protection hidden="1"/>
    </xf>
    <xf numFmtId="49" fontId="67" fillId="0" borderId="8" xfId="6060" applyNumberFormat="1" applyFont="1" applyProtection="1">
      <protection hidden="1"/>
    </xf>
    <xf numFmtId="208" fontId="65" fillId="0" borderId="8" xfId="27" applyNumberFormat="1" applyFont="1" applyFill="1" applyBorder="1" applyProtection="1">
      <protection hidden="1"/>
    </xf>
    <xf numFmtId="49" fontId="137" fillId="0" borderId="8" xfId="27" applyNumberFormat="1" applyFont="1" applyFill="1" applyAlignment="1" applyProtection="1">
      <alignment horizontal="right" vertical="top"/>
      <protection hidden="1"/>
    </xf>
    <xf numFmtId="0" fontId="137" fillId="0" borderId="8" xfId="27" applyFont="1" applyFill="1" applyAlignment="1" applyProtection="1">
      <alignment vertical="top"/>
      <protection hidden="1"/>
    </xf>
    <xf numFmtId="0" fontId="97" fillId="0" borderId="8" xfId="27" applyFont="1" applyFill="1" applyAlignment="1" applyProtection="1">
      <alignment horizontal="center" wrapText="1"/>
      <protection hidden="1"/>
    </xf>
    <xf numFmtId="8" fontId="137" fillId="0" borderId="8" xfId="27" applyNumberFormat="1" applyFont="1" applyFill="1" applyProtection="1">
      <protection hidden="1"/>
    </xf>
    <xf numFmtId="0" fontId="66" fillId="0" borderId="8" xfId="27" applyFont="1" applyAlignment="1" applyProtection="1">
      <alignment horizontal="right" vertical="top"/>
      <protection hidden="1"/>
    </xf>
    <xf numFmtId="166" fontId="66" fillId="0" borderId="8" xfId="27" applyNumberFormat="1" applyFont="1" applyProtection="1">
      <protection hidden="1"/>
    </xf>
    <xf numFmtId="166" fontId="66" fillId="0" borderId="8" xfId="27" applyNumberFormat="1" applyFont="1" applyAlignment="1" applyProtection="1">
      <alignment horizontal="right"/>
      <protection hidden="1"/>
    </xf>
    <xf numFmtId="165" fontId="66" fillId="0" borderId="8" xfId="27" applyNumberFormat="1" applyFont="1" applyAlignment="1" applyProtection="1">
      <alignment horizontal="right" wrapText="1"/>
      <protection hidden="1"/>
    </xf>
    <xf numFmtId="4" fontId="66" fillId="0" borderId="8" xfId="6060" applyNumberFormat="1" applyFont="1" applyAlignment="1" applyProtection="1">
      <alignment horizontal="center" wrapText="1"/>
      <protection hidden="1"/>
    </xf>
    <xf numFmtId="0" fontId="66" fillId="0" borderId="8" xfId="6060" applyFont="1" applyAlignment="1" applyProtection="1">
      <alignment horizontal="right" wrapText="1"/>
      <protection hidden="1"/>
    </xf>
    <xf numFmtId="173" fontId="66" fillId="0" borderId="8" xfId="6062" applyNumberFormat="1" applyFont="1" applyAlignment="1" applyProtection="1">
      <alignment horizontal="right" wrapText="1"/>
      <protection hidden="1"/>
    </xf>
    <xf numFmtId="0" fontId="252" fillId="0" borderId="8" xfId="6060" applyFont="1" applyAlignment="1" applyProtection="1">
      <alignment horizontal="left" vertical="top" wrapText="1"/>
      <protection hidden="1"/>
    </xf>
    <xf numFmtId="4" fontId="252" fillId="0" borderId="8" xfId="6060" applyNumberFormat="1" applyFont="1" applyAlignment="1" applyProtection="1">
      <alignment horizontal="center" wrapText="1"/>
      <protection hidden="1"/>
    </xf>
    <xf numFmtId="0" fontId="252" fillId="0" borderId="8" xfId="6060" applyFont="1" applyAlignment="1" applyProtection="1">
      <alignment horizontal="right" wrapText="1"/>
      <protection hidden="1"/>
    </xf>
    <xf numFmtId="4" fontId="252" fillId="0" borderId="8" xfId="6060" applyNumberFormat="1" applyFont="1" applyAlignment="1" applyProtection="1">
      <alignment horizontal="right" wrapText="1"/>
      <protection hidden="1"/>
    </xf>
    <xf numFmtId="0" fontId="252" fillId="0" borderId="8" xfId="6060" applyFont="1" applyProtection="1">
      <protection hidden="1"/>
    </xf>
    <xf numFmtId="49" fontId="97" fillId="0" borderId="8" xfId="27" applyNumberFormat="1" applyFont="1" applyAlignment="1" applyProtection="1">
      <alignment horizontal="right" vertical="top"/>
      <protection hidden="1"/>
    </xf>
    <xf numFmtId="49" fontId="97" fillId="0" borderId="8" xfId="6060" applyNumberFormat="1" applyFont="1" applyAlignment="1" applyProtection="1">
      <alignment horizontal="left" vertical="top" wrapText="1"/>
      <protection hidden="1"/>
    </xf>
    <xf numFmtId="168" fontId="97" fillId="0" borderId="8" xfId="27" applyNumberFormat="1" applyFont="1" applyProtection="1">
      <protection hidden="1"/>
    </xf>
    <xf numFmtId="173" fontId="97" fillId="0" borderId="8" xfId="6062" applyNumberFormat="1" applyFont="1" applyAlignment="1" applyProtection="1">
      <alignment horizontal="right" wrapText="1"/>
      <protection hidden="1"/>
    </xf>
    <xf numFmtId="49" fontId="118" fillId="0" borderId="8" xfId="6060" applyNumberFormat="1" applyFont="1" applyAlignment="1" applyProtection="1">
      <alignment horizontal="justify" vertical="justify" wrapText="1"/>
      <protection hidden="1"/>
    </xf>
    <xf numFmtId="49" fontId="66" fillId="0" borderId="8" xfId="27" applyNumberFormat="1" applyFont="1" applyAlignment="1" applyProtection="1">
      <alignment horizontal="right" vertical="top"/>
      <protection hidden="1"/>
    </xf>
    <xf numFmtId="168" fontId="66" fillId="0" borderId="8" xfId="27" applyNumberFormat="1" applyFont="1" applyProtection="1">
      <protection hidden="1"/>
    </xf>
    <xf numFmtId="4" fontId="66" fillId="0" borderId="8" xfId="6060" applyNumberFormat="1" applyFont="1" applyAlignment="1" applyProtection="1">
      <alignment horizontal="center"/>
      <protection hidden="1"/>
    </xf>
    <xf numFmtId="49" fontId="98" fillId="0" borderId="8" xfId="6060" applyNumberFormat="1" applyFont="1" applyAlignment="1" applyProtection="1">
      <alignment horizontal="justify" vertical="justify" wrapText="1"/>
      <protection hidden="1"/>
    </xf>
    <xf numFmtId="49" fontId="65" fillId="0" borderId="8" xfId="6060" applyNumberFormat="1" applyFont="1" applyAlignment="1" applyProtection="1">
      <alignment vertical="top"/>
      <protection hidden="1"/>
    </xf>
    <xf numFmtId="0" fontId="66" fillId="0" borderId="8" xfId="6050" applyFont="1" applyAlignment="1" applyProtection="1">
      <alignment horizontal="center" vertical="top" wrapText="1"/>
      <protection hidden="1"/>
    </xf>
    <xf numFmtId="211" fontId="66" fillId="0" borderId="8" xfId="6050" applyNumberFormat="1" applyFont="1" applyAlignment="1" applyProtection="1">
      <alignment horizontal="right" wrapText="1"/>
      <protection hidden="1"/>
    </xf>
    <xf numFmtId="211" fontId="66" fillId="0" borderId="8" xfId="6050" applyNumberFormat="1" applyFont="1" applyAlignment="1" applyProtection="1">
      <alignment horizontal="center"/>
      <protection hidden="1"/>
    </xf>
    <xf numFmtId="49" fontId="65" fillId="12" borderId="8" xfId="6060" applyNumberFormat="1" applyFont="1" applyFill="1" applyBorder="1" applyAlignment="1" applyProtection="1">
      <alignment horizontal="right" vertical="center"/>
      <protection hidden="1"/>
    </xf>
    <xf numFmtId="0" fontId="65" fillId="12" borderId="8" xfId="6060" applyFont="1" applyFill="1" applyBorder="1" applyAlignment="1" applyProtection="1">
      <alignment horizontal="left" vertical="center" wrapText="1"/>
      <protection hidden="1"/>
    </xf>
    <xf numFmtId="0" fontId="66" fillId="12" borderId="8" xfId="6060" applyFont="1" applyFill="1" applyBorder="1" applyAlignment="1" applyProtection="1">
      <alignment horizontal="left" vertical="center"/>
      <protection hidden="1"/>
    </xf>
    <xf numFmtId="3" fontId="66" fillId="12" borderId="8" xfId="6060" applyNumberFormat="1" applyFont="1" applyFill="1" applyBorder="1" applyAlignment="1" applyProtection="1">
      <alignment horizontal="right" vertical="center"/>
      <protection hidden="1"/>
    </xf>
    <xf numFmtId="4" fontId="66" fillId="12" borderId="8" xfId="6060" applyNumberFormat="1" applyFont="1" applyFill="1" applyBorder="1" applyAlignment="1" applyProtection="1">
      <alignment horizontal="right" vertical="center"/>
      <protection hidden="1"/>
    </xf>
    <xf numFmtId="212" fontId="66" fillId="12" borderId="8" xfId="6060" applyNumberFormat="1" applyFont="1" applyFill="1" applyBorder="1" applyAlignment="1" applyProtection="1">
      <alignment horizontal="right" vertical="center"/>
      <protection hidden="1"/>
    </xf>
    <xf numFmtId="0" fontId="66" fillId="0" borderId="8" xfId="6060" applyFont="1" applyBorder="1" applyAlignment="1" applyProtection="1">
      <alignment vertical="center"/>
      <protection hidden="1"/>
    </xf>
    <xf numFmtId="49" fontId="65" fillId="0" borderId="8" xfId="6060" applyNumberFormat="1" applyFont="1" applyFill="1" applyBorder="1" applyAlignment="1" applyProtection="1">
      <alignment horizontal="right" vertical="center"/>
      <protection hidden="1"/>
    </xf>
    <xf numFmtId="0" fontId="65" fillId="0" borderId="8" xfId="6060" applyFont="1" applyFill="1" applyBorder="1" applyAlignment="1" applyProtection="1">
      <alignment horizontal="left" vertical="center" wrapText="1"/>
      <protection hidden="1"/>
    </xf>
    <xf numFmtId="0" fontId="66" fillId="0" borderId="8" xfId="6060" applyFont="1" applyFill="1" applyBorder="1" applyAlignment="1" applyProtection="1">
      <alignment horizontal="left" vertical="center"/>
      <protection hidden="1"/>
    </xf>
    <xf numFmtId="3" fontId="66" fillId="0" borderId="8" xfId="6060" applyNumberFormat="1" applyFont="1" applyFill="1" applyBorder="1" applyAlignment="1" applyProtection="1">
      <alignment horizontal="right" vertical="center"/>
      <protection hidden="1"/>
    </xf>
    <xf numFmtId="4" fontId="66" fillId="0" borderId="8" xfId="6060" applyNumberFormat="1" applyFont="1" applyFill="1" applyBorder="1" applyAlignment="1" applyProtection="1">
      <alignment horizontal="right" vertical="center"/>
      <protection hidden="1"/>
    </xf>
    <xf numFmtId="212" fontId="66" fillId="0" borderId="8" xfId="6060" applyNumberFormat="1" applyFont="1" applyFill="1" applyBorder="1" applyAlignment="1" applyProtection="1">
      <alignment horizontal="right" vertical="center"/>
      <protection hidden="1"/>
    </xf>
    <xf numFmtId="0" fontId="66" fillId="0" borderId="8" xfId="6060" applyFont="1" applyFill="1" applyBorder="1" applyAlignment="1" applyProtection="1">
      <alignment vertical="center"/>
      <protection hidden="1"/>
    </xf>
    <xf numFmtId="0" fontId="65" fillId="0" borderId="8" xfId="6060" applyFont="1" applyBorder="1" applyAlignment="1" applyProtection="1">
      <alignment horizontal="left" vertical="top" wrapText="1"/>
      <protection hidden="1"/>
    </xf>
    <xf numFmtId="0" fontId="66" fillId="0" borderId="8" xfId="6060" applyFont="1" applyBorder="1" applyAlignment="1" applyProtection="1">
      <alignment horizontal="left"/>
      <protection hidden="1"/>
    </xf>
    <xf numFmtId="3" fontId="66" fillId="0" borderId="8" xfId="6060" applyNumberFormat="1" applyFont="1" applyBorder="1" applyAlignment="1" applyProtection="1">
      <alignment horizontal="right"/>
      <protection hidden="1"/>
    </xf>
    <xf numFmtId="4" fontId="66" fillId="0" borderId="8" xfId="6060" applyNumberFormat="1" applyFont="1" applyBorder="1" applyAlignment="1" applyProtection="1">
      <alignment horizontal="right"/>
      <protection hidden="1"/>
    </xf>
    <xf numFmtId="212" fontId="66" fillId="0" borderId="8" xfId="6060" applyNumberFormat="1" applyFont="1" applyBorder="1" applyAlignment="1" applyProtection="1">
      <alignment horizontal="right"/>
      <protection hidden="1"/>
    </xf>
    <xf numFmtId="0" fontId="65" fillId="0" borderId="8" xfId="6060" applyFont="1" applyBorder="1" applyAlignment="1" applyProtection="1">
      <alignment horizontal="center" vertical="top" wrapText="1"/>
      <protection hidden="1"/>
    </xf>
    <xf numFmtId="0" fontId="253" fillId="0" borderId="8" xfId="6060" applyFont="1" applyBorder="1" applyAlignment="1" applyProtection="1">
      <alignment horizontal="left"/>
      <protection hidden="1"/>
    </xf>
    <xf numFmtId="3" fontId="253" fillId="0" borderId="8" xfId="6060" applyNumberFormat="1" applyFont="1" applyBorder="1" applyAlignment="1" applyProtection="1">
      <alignment horizontal="right"/>
      <protection hidden="1"/>
    </xf>
    <xf numFmtId="4" fontId="253" fillId="0" borderId="8" xfId="6060" applyNumberFormat="1" applyFont="1" applyBorder="1" applyAlignment="1" applyProtection="1">
      <alignment horizontal="right"/>
      <protection hidden="1"/>
    </xf>
    <xf numFmtId="212" fontId="253" fillId="0" borderId="8" xfId="6060" applyNumberFormat="1" applyFont="1" applyBorder="1" applyAlignment="1" applyProtection="1">
      <alignment horizontal="right"/>
      <protection hidden="1"/>
    </xf>
    <xf numFmtId="0" fontId="253" fillId="0" borderId="8" xfId="6060" applyFont="1" applyBorder="1" applyProtection="1">
      <protection hidden="1"/>
    </xf>
    <xf numFmtId="0" fontId="66" fillId="0" borderId="8" xfId="6060" applyFont="1" applyBorder="1" applyAlignment="1" applyProtection="1">
      <alignment horizontal="center" vertical="top"/>
      <protection hidden="1"/>
    </xf>
    <xf numFmtId="166" fontId="65" fillId="0" borderId="8" xfId="6060" applyNumberFormat="1" applyFont="1" applyBorder="1" applyAlignment="1" applyProtection="1">
      <alignment horizontal="justify" wrapText="1"/>
      <protection hidden="1"/>
    </xf>
    <xf numFmtId="166" fontId="65" fillId="0" borderId="8" xfId="6060" applyNumberFormat="1" applyFont="1" applyBorder="1" applyAlignment="1" applyProtection="1">
      <alignment horizontal="center"/>
      <protection hidden="1"/>
    </xf>
    <xf numFmtId="0" fontId="65" fillId="0" borderId="8" xfId="6060" applyFont="1" applyBorder="1" applyAlignment="1" applyProtection="1">
      <alignment horizontal="center"/>
      <protection hidden="1"/>
    </xf>
    <xf numFmtId="166" fontId="66" fillId="0" borderId="8" xfId="6060" applyNumberFormat="1" applyFont="1" applyBorder="1" applyAlignment="1" applyProtection="1">
      <alignment horizontal="right" vertical="center"/>
      <protection hidden="1"/>
    </xf>
    <xf numFmtId="166" fontId="65" fillId="0" borderId="8" xfId="6060" applyNumberFormat="1" applyFont="1" applyBorder="1" applyAlignment="1" applyProtection="1">
      <alignment horizontal="right"/>
      <protection hidden="1"/>
    </xf>
    <xf numFmtId="166" fontId="255" fillId="0" borderId="8" xfId="6060" applyNumberFormat="1" applyFont="1" applyBorder="1" applyAlignment="1" applyProtection="1">
      <alignment horizontal="right"/>
      <protection hidden="1"/>
    </xf>
    <xf numFmtId="166" fontId="66" fillId="0" borderId="8" xfId="6060" applyNumberFormat="1" applyFont="1" applyBorder="1" applyProtection="1">
      <protection hidden="1"/>
    </xf>
    <xf numFmtId="166" fontId="255" fillId="0" borderId="8" xfId="6060" applyNumberFormat="1" applyFont="1" applyBorder="1" applyProtection="1">
      <protection hidden="1"/>
    </xf>
    <xf numFmtId="0" fontId="66" fillId="0" borderId="8" xfId="6060" applyFont="1" applyBorder="1" applyAlignment="1" applyProtection="1">
      <alignment horizontal="center" vertical="center"/>
      <protection hidden="1"/>
    </xf>
    <xf numFmtId="0" fontId="66" fillId="0" borderId="8" xfId="6060" applyFont="1" applyBorder="1" applyAlignment="1" applyProtection="1">
      <alignment horizontal="justify" vertical="top" wrapText="1"/>
      <protection hidden="1"/>
    </xf>
    <xf numFmtId="166" fontId="66" fillId="0" borderId="8" xfId="6060" applyNumberFormat="1" applyFont="1" applyBorder="1" applyAlignment="1" applyProtection="1">
      <alignment horizontal="right" vertical="top"/>
      <protection hidden="1"/>
    </xf>
    <xf numFmtId="0" fontId="65" fillId="0" borderId="8" xfId="6060" applyFont="1" applyBorder="1" applyAlignment="1" applyProtection="1">
      <alignment horizontal="justify" vertical="top" wrapText="1"/>
      <protection hidden="1"/>
    </xf>
    <xf numFmtId="166" fontId="66" fillId="0" borderId="8" xfId="6060" applyNumberFormat="1" applyFont="1" applyBorder="1" applyAlignment="1" applyProtection="1">
      <alignment horizontal="center"/>
      <protection hidden="1"/>
    </xf>
    <xf numFmtId="0" fontId="66" fillId="0" borderId="8" xfId="6060" applyFont="1" applyBorder="1" applyAlignment="1" applyProtection="1">
      <alignment vertical="top" wrapText="1"/>
      <protection hidden="1"/>
    </xf>
    <xf numFmtId="3" fontId="66" fillId="0" borderId="8" xfId="6060" applyNumberFormat="1" applyFont="1" applyBorder="1" applyAlignment="1" applyProtection="1">
      <alignment horizontal="center" vertical="center"/>
      <protection hidden="1"/>
    </xf>
    <xf numFmtId="166" fontId="66" fillId="0" borderId="8" xfId="6060" applyNumberFormat="1" applyFont="1" applyBorder="1" applyAlignment="1" applyProtection="1">
      <alignment horizontal="center" vertical="center"/>
      <protection hidden="1"/>
    </xf>
    <xf numFmtId="0" fontId="83" fillId="0" borderId="8" xfId="6060" applyFont="1" applyBorder="1" applyProtection="1">
      <protection hidden="1"/>
    </xf>
    <xf numFmtId="0" fontId="83" fillId="0" borderId="8" xfId="6060" applyFont="1" applyBorder="1" applyAlignment="1" applyProtection="1">
      <alignment horizontal="center" vertical="center"/>
      <protection hidden="1"/>
    </xf>
    <xf numFmtId="0" fontId="65" fillId="0" borderId="36" xfId="6060" applyFont="1" applyBorder="1" applyAlignment="1" applyProtection="1">
      <alignment horizontal="justify" vertical="top" wrapText="1"/>
      <protection hidden="1"/>
    </xf>
    <xf numFmtId="0" fontId="65" fillId="0" borderId="36" xfId="6060" applyFont="1" applyBorder="1" applyAlignment="1" applyProtection="1">
      <alignment horizontal="center" vertical="top"/>
      <protection hidden="1"/>
    </xf>
    <xf numFmtId="0" fontId="65" fillId="0" borderId="36" xfId="6060" applyFont="1" applyBorder="1" applyAlignment="1" applyProtection="1">
      <alignment horizontal="center" vertical="center"/>
      <protection hidden="1"/>
    </xf>
    <xf numFmtId="173" fontId="66" fillId="0" borderId="36" xfId="6062" applyNumberFormat="1" applyFont="1" applyBorder="1" applyAlignment="1" applyProtection="1">
      <alignment horizontal="right" wrapText="1"/>
      <protection hidden="1"/>
    </xf>
    <xf numFmtId="0" fontId="65" fillId="0" borderId="8" xfId="6060" applyFont="1" applyBorder="1" applyAlignment="1" applyProtection="1">
      <alignment horizontal="center" vertical="top"/>
      <protection hidden="1"/>
    </xf>
    <xf numFmtId="0" fontId="65" fillId="0" borderId="8" xfId="6060" applyFont="1" applyBorder="1" applyAlignment="1" applyProtection="1">
      <alignment horizontal="center" vertical="center"/>
      <protection hidden="1"/>
    </xf>
    <xf numFmtId="173" fontId="66" fillId="0" borderId="8" xfId="6062" applyNumberFormat="1" applyFont="1" applyBorder="1" applyAlignment="1" applyProtection="1">
      <alignment horizontal="right" wrapText="1"/>
      <protection hidden="1"/>
    </xf>
    <xf numFmtId="173" fontId="83" fillId="0" borderId="8" xfId="6060" applyNumberFormat="1" applyFont="1" applyBorder="1" applyAlignment="1" applyProtection="1">
      <alignment horizontal="right" vertical="center"/>
      <protection hidden="1"/>
    </xf>
    <xf numFmtId="173" fontId="83" fillId="0" borderId="8" xfId="6060" applyNumberFormat="1" applyFont="1" applyBorder="1" applyAlignment="1" applyProtection="1">
      <alignment horizontal="right"/>
      <protection hidden="1"/>
    </xf>
    <xf numFmtId="173" fontId="66" fillId="0" borderId="8" xfId="6060" applyNumberFormat="1" applyFont="1" applyAlignment="1" applyProtection="1">
      <alignment horizontal="justify" vertical="top" wrapText="1"/>
      <protection hidden="1"/>
    </xf>
    <xf numFmtId="0" fontId="83" fillId="0" borderId="8" xfId="6060" applyFont="1" applyBorder="1" applyAlignment="1" applyProtection="1">
      <alignment vertical="top"/>
      <protection hidden="1"/>
    </xf>
    <xf numFmtId="0" fontId="256" fillId="0" borderId="8" xfId="6060" applyFont="1" applyBorder="1" applyProtection="1">
      <protection hidden="1"/>
    </xf>
    <xf numFmtId="173" fontId="66" fillId="0" borderId="8" xfId="6060" applyNumberFormat="1" applyFont="1" applyBorder="1" applyAlignment="1" applyProtection="1">
      <alignment horizontal="right" wrapText="1"/>
      <protection hidden="1"/>
    </xf>
    <xf numFmtId="0" fontId="256" fillId="0" borderId="8" xfId="6060" applyFont="1" applyBorder="1" applyAlignment="1" applyProtection="1">
      <alignment horizontal="center" vertical="top"/>
      <protection hidden="1"/>
    </xf>
    <xf numFmtId="0" fontId="66" fillId="0" borderId="12" xfId="6060" applyFont="1" applyBorder="1" applyAlignment="1" applyProtection="1">
      <alignment vertical="top" wrapText="1"/>
      <protection hidden="1"/>
    </xf>
    <xf numFmtId="173" fontId="66" fillId="0" borderId="12" xfId="6060" applyNumberFormat="1" applyFont="1" applyBorder="1" applyAlignment="1" applyProtection="1">
      <alignment horizontal="right" wrapText="1"/>
      <protection hidden="1"/>
    </xf>
    <xf numFmtId="0" fontId="66" fillId="0" borderId="8" xfId="6056" applyNumberFormat="1" applyAlignment="1" applyProtection="1">
      <alignment horizontal="center" wrapText="1"/>
      <protection hidden="1"/>
    </xf>
    <xf numFmtId="3" fontId="66" fillId="0" borderId="8" xfId="6056" applyNumberFormat="1" applyAlignment="1" applyProtection="1">
      <alignment horizontal="center"/>
      <protection hidden="1"/>
    </xf>
    <xf numFmtId="0" fontId="97" fillId="0" borderId="8" xfId="6060" applyFont="1" applyBorder="1" applyAlignment="1" applyProtection="1">
      <alignment horizontal="center" vertical="top"/>
      <protection hidden="1"/>
    </xf>
    <xf numFmtId="0" fontId="97" fillId="0" borderId="8" xfId="6060" applyFont="1" applyBorder="1" applyAlignment="1" applyProtection="1">
      <alignment horizontal="justify" vertical="top" wrapText="1"/>
      <protection hidden="1"/>
    </xf>
    <xf numFmtId="0" fontId="97" fillId="0" borderId="8" xfId="6060" applyFont="1" applyBorder="1" applyAlignment="1" applyProtection="1">
      <alignment horizontal="center"/>
      <protection hidden="1"/>
    </xf>
    <xf numFmtId="173" fontId="138" fillId="0" borderId="8" xfId="6060" applyNumberFormat="1" applyFont="1" applyBorder="1" applyProtection="1">
      <protection hidden="1"/>
    </xf>
    <xf numFmtId="0" fontId="138" fillId="0" borderId="8" xfId="6060" applyFont="1" applyBorder="1" applyProtection="1">
      <protection hidden="1"/>
    </xf>
    <xf numFmtId="0" fontId="97" fillId="0" borderId="8" xfId="6056" applyNumberFormat="1" applyFont="1" applyAlignment="1" applyProtection="1">
      <alignment horizontal="center" wrapText="1"/>
      <protection hidden="1"/>
    </xf>
    <xf numFmtId="173" fontId="97" fillId="0" borderId="8" xfId="5977" applyNumberFormat="1" applyFont="1" applyProtection="1">
      <protection hidden="1"/>
    </xf>
    <xf numFmtId="173" fontId="97" fillId="0" borderId="8" xfId="6060" applyNumberFormat="1" applyFont="1" applyBorder="1" applyAlignment="1" applyProtection="1">
      <alignment horizontal="right" wrapText="1"/>
      <protection hidden="1"/>
    </xf>
    <xf numFmtId="0" fontId="250" fillId="0" borderId="8" xfId="6060" applyFont="1" applyBorder="1" applyAlignment="1" applyProtection="1">
      <alignment horizontal="center" vertical="top"/>
      <protection hidden="1"/>
    </xf>
    <xf numFmtId="0" fontId="250" fillId="0" borderId="8" xfId="6060" applyFont="1" applyBorder="1" applyAlignment="1" applyProtection="1">
      <alignment horizontal="justify" vertical="top" wrapText="1"/>
      <protection hidden="1"/>
    </xf>
    <xf numFmtId="173" fontId="257" fillId="0" borderId="8" xfId="6060" applyNumberFormat="1" applyFont="1" applyBorder="1" applyProtection="1">
      <protection hidden="1"/>
    </xf>
    <xf numFmtId="0" fontId="257" fillId="0" borderId="8" xfId="6060" applyFont="1" applyBorder="1" applyProtection="1">
      <protection hidden="1"/>
    </xf>
    <xf numFmtId="0" fontId="250" fillId="0" borderId="8" xfId="6060" applyFont="1" applyBorder="1" applyProtection="1">
      <protection hidden="1"/>
    </xf>
    <xf numFmtId="173" fontId="97" fillId="0" borderId="8" xfId="6060" applyNumberFormat="1" applyFont="1" applyBorder="1" applyProtection="1">
      <protection hidden="1"/>
    </xf>
    <xf numFmtId="1" fontId="250" fillId="0" borderId="8" xfId="6060" applyNumberFormat="1" applyFont="1" applyBorder="1" applyAlignment="1" applyProtection="1">
      <alignment horizontal="center" vertical="top"/>
      <protection hidden="1"/>
    </xf>
    <xf numFmtId="0" fontId="250" fillId="0" borderId="8" xfId="6060" applyFont="1" applyBorder="1" applyAlignment="1" applyProtection="1">
      <alignment horizontal="right" vertical="top"/>
      <protection hidden="1"/>
    </xf>
    <xf numFmtId="1" fontId="250" fillId="0" borderId="8" xfId="6060" applyNumberFormat="1" applyFont="1" applyBorder="1" applyProtection="1">
      <protection hidden="1"/>
    </xf>
    <xf numFmtId="173" fontId="250" fillId="0" borderId="8" xfId="6060" applyNumberFormat="1" applyFont="1" applyBorder="1" applyAlignment="1" applyProtection="1">
      <alignment horizontal="right"/>
      <protection hidden="1"/>
    </xf>
    <xf numFmtId="173" fontId="250" fillId="0" borderId="8" xfId="6060" applyNumberFormat="1" applyFont="1" applyBorder="1" applyAlignment="1" applyProtection="1">
      <alignment horizontal="right" wrapText="1"/>
      <protection hidden="1"/>
    </xf>
    <xf numFmtId="49" fontId="66" fillId="0" borderId="8" xfId="6060" applyNumberFormat="1" applyFont="1" applyBorder="1" applyAlignment="1" applyProtection="1">
      <alignment horizontal="right"/>
      <protection hidden="1"/>
    </xf>
    <xf numFmtId="1" fontId="66" fillId="0" borderId="8" xfId="6060" applyNumberFormat="1" applyFont="1" applyBorder="1" applyProtection="1">
      <protection hidden="1"/>
    </xf>
    <xf numFmtId="173" fontId="66" fillId="0" borderId="8" xfId="6060" applyNumberFormat="1" applyFont="1" applyBorder="1" applyProtection="1">
      <protection hidden="1"/>
    </xf>
    <xf numFmtId="1" fontId="66" fillId="0" borderId="8" xfId="6060" applyNumberFormat="1" applyFont="1" applyBorder="1" applyAlignment="1" applyProtection="1">
      <alignment horizontal="center" vertical="top" wrapText="1"/>
      <protection hidden="1"/>
    </xf>
    <xf numFmtId="0" fontId="66" fillId="0" borderId="8" xfId="6060" applyFont="1" applyBorder="1" applyAlignment="1" applyProtection="1">
      <alignment horizontal="justify"/>
      <protection hidden="1"/>
    </xf>
    <xf numFmtId="49" fontId="66" fillId="0" borderId="8" xfId="6060" applyNumberFormat="1" applyFont="1" applyBorder="1" applyAlignment="1" applyProtection="1">
      <alignment horizontal="justify" vertical="top" wrapText="1"/>
      <protection hidden="1"/>
    </xf>
    <xf numFmtId="173" fontId="66" fillId="0" borderId="8" xfId="6060" applyNumberFormat="1" applyFont="1" applyBorder="1" applyAlignment="1" applyProtection="1">
      <alignment horizontal="right"/>
      <protection hidden="1"/>
    </xf>
    <xf numFmtId="0" fontId="66" fillId="0" borderId="8" xfId="6060" applyFont="1" applyBorder="1" applyAlignment="1" applyProtection="1">
      <alignment horizontal="right" vertical="top"/>
      <protection hidden="1"/>
    </xf>
    <xf numFmtId="0" fontId="95" fillId="0" borderId="8" xfId="6060" applyFont="1" applyBorder="1" applyAlignment="1" applyProtection="1">
      <alignment horizontal="left"/>
      <protection hidden="1"/>
    </xf>
    <xf numFmtId="0" fontId="66" fillId="0" borderId="8" xfId="6060" applyFont="1" applyBorder="1" applyAlignment="1" applyProtection="1">
      <alignment horizontal="center" vertical="top" wrapText="1"/>
      <protection hidden="1"/>
    </xf>
    <xf numFmtId="1" fontId="66" fillId="0" borderId="8" xfId="6060" applyNumberFormat="1" applyFont="1" applyBorder="1" applyAlignment="1" applyProtection="1">
      <alignment horizontal="center" vertical="top"/>
      <protection hidden="1"/>
    </xf>
    <xf numFmtId="0" fontId="66" fillId="0" borderId="8" xfId="6060" applyFont="1" applyBorder="1" applyAlignment="1" applyProtection="1">
      <alignment horizontal="left" wrapText="1"/>
      <protection hidden="1"/>
    </xf>
    <xf numFmtId="0" fontId="66" fillId="0" borderId="8" xfId="6060" applyFont="1" applyBorder="1" applyAlignment="1" applyProtection="1">
      <alignment horizontal="right"/>
      <protection hidden="1"/>
    </xf>
    <xf numFmtId="0" fontId="66" fillId="0" borderId="8" xfId="6060" applyFont="1" applyBorder="1" applyAlignment="1" applyProtection="1">
      <alignment wrapText="1"/>
      <protection hidden="1"/>
    </xf>
    <xf numFmtId="49" fontId="250" fillId="0" borderId="8" xfId="6060" applyNumberFormat="1" applyFont="1" applyBorder="1" applyAlignment="1" applyProtection="1">
      <alignment horizontal="right"/>
      <protection hidden="1"/>
    </xf>
    <xf numFmtId="173" fontId="250" fillId="0" borderId="8" xfId="6060" applyNumberFormat="1" applyFont="1" applyBorder="1" applyProtection="1">
      <protection hidden="1"/>
    </xf>
    <xf numFmtId="0" fontId="250" fillId="0" borderId="8" xfId="6060" applyFont="1" applyBorder="1" applyAlignment="1" applyProtection="1">
      <alignment horizontal="left"/>
      <protection hidden="1"/>
    </xf>
    <xf numFmtId="1" fontId="250" fillId="0" borderId="8" xfId="6060" applyNumberFormat="1" applyFont="1" applyBorder="1" applyAlignment="1" applyProtection="1">
      <alignment horizontal="center" vertical="top" wrapText="1"/>
      <protection hidden="1"/>
    </xf>
    <xf numFmtId="0" fontId="250" fillId="0" borderId="8" xfId="6060" applyFont="1" applyBorder="1" applyAlignment="1" applyProtection="1">
      <alignment horizontal="center" vertical="top" wrapText="1"/>
      <protection hidden="1"/>
    </xf>
    <xf numFmtId="49" fontId="250" fillId="0" borderId="8" xfId="6060" applyNumberFormat="1" applyFont="1" applyBorder="1" applyAlignment="1" applyProtection="1">
      <alignment horizontal="justify" vertical="top" wrapText="1"/>
      <protection hidden="1"/>
    </xf>
    <xf numFmtId="49" fontId="65" fillId="0" borderId="8" xfId="6060" applyNumberFormat="1" applyFont="1" applyBorder="1" applyAlignment="1" applyProtection="1">
      <alignment horizontal="left" vertical="top"/>
      <protection hidden="1"/>
    </xf>
    <xf numFmtId="0" fontId="250" fillId="0" borderId="8" xfId="6060" applyFont="1" applyBorder="1" applyAlignment="1" applyProtection="1">
      <alignment horizontal="right"/>
      <protection hidden="1"/>
    </xf>
    <xf numFmtId="0" fontId="250" fillId="0" borderId="8" xfId="6060" applyFont="1" applyBorder="1" applyAlignment="1" applyProtection="1">
      <alignment wrapText="1"/>
      <protection hidden="1"/>
    </xf>
    <xf numFmtId="1" fontId="258" fillId="0" borderId="8" xfId="6060" applyNumberFormat="1" applyFont="1" applyBorder="1" applyAlignment="1" applyProtection="1">
      <alignment horizontal="center" vertical="top"/>
      <protection hidden="1"/>
    </xf>
    <xf numFmtId="0" fontId="258" fillId="0" borderId="8" xfId="6060" applyFont="1" applyBorder="1" applyAlignment="1" applyProtection="1">
      <alignment horizontal="left"/>
      <protection hidden="1"/>
    </xf>
    <xf numFmtId="0" fontId="258" fillId="0" borderId="8" xfId="6060" applyFont="1" applyBorder="1" applyAlignment="1" applyProtection="1">
      <alignment horizontal="right"/>
      <protection hidden="1"/>
    </xf>
    <xf numFmtId="1" fontId="258" fillId="0" borderId="8" xfId="6060" applyNumberFormat="1" applyFont="1" applyBorder="1" applyAlignment="1" applyProtection="1">
      <alignment horizontal="right"/>
      <protection hidden="1"/>
    </xf>
    <xf numFmtId="173" fontId="258" fillId="0" borderId="8" xfId="6060" applyNumberFormat="1" applyFont="1" applyBorder="1" applyAlignment="1" applyProtection="1">
      <alignment horizontal="right"/>
      <protection hidden="1"/>
    </xf>
    <xf numFmtId="0" fontId="258" fillId="0" borderId="8" xfId="6060" applyFont="1" applyBorder="1" applyAlignment="1" applyProtection="1">
      <alignment wrapText="1"/>
      <protection hidden="1"/>
    </xf>
    <xf numFmtId="0" fontId="138" fillId="0" borderId="8" xfId="6060" applyFont="1" applyBorder="1" applyAlignment="1" applyProtection="1">
      <alignment horizontal="center"/>
      <protection hidden="1"/>
    </xf>
    <xf numFmtId="0" fontId="83" fillId="0" borderId="8" xfId="6060" applyFont="1" applyBorder="1" applyAlignment="1" applyProtection="1">
      <alignment horizontal="left" vertical="top" wrapText="1"/>
      <protection hidden="1"/>
    </xf>
    <xf numFmtId="0" fontId="66" fillId="0" borderId="12" xfId="6060" applyFont="1" applyBorder="1" applyAlignment="1" applyProtection="1">
      <alignment horizontal="center" vertical="top"/>
      <protection hidden="1"/>
    </xf>
    <xf numFmtId="0" fontId="65" fillId="0" borderId="8" xfId="6056" applyNumberFormat="1" applyFont="1" applyAlignment="1" applyProtection="1">
      <alignment horizontal="center" wrapText="1"/>
      <protection hidden="1"/>
    </xf>
    <xf numFmtId="3" fontId="65" fillId="0" borderId="8" xfId="6056" applyNumberFormat="1" applyFont="1" applyAlignment="1" applyProtection="1">
      <alignment horizontal="center"/>
      <protection hidden="1"/>
    </xf>
    <xf numFmtId="173" fontId="66" fillId="0" borderId="8" xfId="6050" applyNumberFormat="1" applyFont="1" applyAlignment="1" applyProtection="1">
      <alignment horizontal="right" wrapText="1"/>
      <protection hidden="1"/>
    </xf>
    <xf numFmtId="49" fontId="65" fillId="0" borderId="14" xfId="27" applyNumberFormat="1" applyFont="1" applyBorder="1" applyAlignment="1" applyProtection="1">
      <alignment horizontal="right" vertical="center"/>
      <protection hidden="1"/>
    </xf>
    <xf numFmtId="0" fontId="65" fillId="0" borderId="14" xfId="27" applyFont="1" applyBorder="1" applyAlignment="1" applyProtection="1">
      <alignment vertical="center"/>
      <protection hidden="1"/>
    </xf>
    <xf numFmtId="0" fontId="66" fillId="0" borderId="14" xfId="27" applyFont="1" applyBorder="1" applyAlignment="1" applyProtection="1">
      <alignment horizontal="center" vertical="center" wrapText="1"/>
      <protection hidden="1"/>
    </xf>
    <xf numFmtId="173" fontId="66" fillId="0" borderId="14" xfId="27" applyNumberFormat="1" applyFont="1" applyBorder="1" applyAlignment="1" applyProtection="1">
      <alignment horizontal="center" vertical="center" wrapText="1"/>
      <protection hidden="1"/>
    </xf>
    <xf numFmtId="173" fontId="65" fillId="0" borderId="14" xfId="27" applyNumberFormat="1" applyFont="1" applyBorder="1" applyAlignment="1" applyProtection="1">
      <alignment vertical="center"/>
      <protection hidden="1"/>
    </xf>
    <xf numFmtId="49" fontId="65" fillId="0" borderId="8" xfId="27" applyNumberFormat="1" applyFont="1" applyBorder="1" applyAlignment="1" applyProtection="1">
      <alignment horizontal="right" vertical="top"/>
      <protection hidden="1"/>
    </xf>
    <xf numFmtId="0" fontId="65" fillId="0" borderId="8" xfId="27" applyFont="1" applyBorder="1" applyAlignment="1" applyProtection="1">
      <alignment vertical="top"/>
      <protection hidden="1"/>
    </xf>
    <xf numFmtId="0" fontId="66" fillId="0" borderId="8" xfId="27" applyFont="1" applyBorder="1" applyAlignment="1" applyProtection="1">
      <alignment horizontal="center" wrapText="1"/>
      <protection hidden="1"/>
    </xf>
    <xf numFmtId="208" fontId="65" fillId="0" borderId="8" xfId="27" applyNumberFormat="1" applyFont="1" applyBorder="1" applyProtection="1">
      <protection hidden="1"/>
    </xf>
    <xf numFmtId="208" fontId="65" fillId="0" borderId="8" xfId="27" applyNumberFormat="1" applyFont="1" applyProtection="1">
      <protection hidden="1"/>
    </xf>
    <xf numFmtId="211" fontId="83" fillId="0" borderId="8" xfId="6060" applyNumberFormat="1" applyFont="1" applyBorder="1" applyAlignment="1" applyProtection="1">
      <alignment horizontal="right" vertical="center"/>
      <protection hidden="1"/>
    </xf>
    <xf numFmtId="211" fontId="83" fillId="0" borderId="8" xfId="6060" applyNumberFormat="1" applyFont="1" applyBorder="1" applyAlignment="1" applyProtection="1">
      <alignment horizontal="right"/>
      <protection hidden="1"/>
    </xf>
    <xf numFmtId="0" fontId="65" fillId="0" borderId="8" xfId="6060" applyFont="1" applyAlignment="1" applyProtection="1">
      <alignment horizontal="left" vertical="top" wrapText="1"/>
      <protection hidden="1"/>
    </xf>
    <xf numFmtId="4" fontId="83" fillId="0" borderId="8" xfId="6060" applyNumberFormat="1" applyFont="1" applyBorder="1" applyProtection="1">
      <protection hidden="1"/>
    </xf>
    <xf numFmtId="4" fontId="83" fillId="0" borderId="8" xfId="6060" applyNumberFormat="1" applyFont="1" applyBorder="1" applyAlignment="1" applyProtection="1">
      <alignment horizontal="right" wrapText="1"/>
      <protection hidden="1"/>
    </xf>
    <xf numFmtId="0" fontId="259" fillId="0" borderId="8" xfId="6060" applyFont="1" applyBorder="1" applyAlignment="1" applyProtection="1">
      <alignment horizontal="left"/>
      <protection hidden="1"/>
    </xf>
    <xf numFmtId="4" fontId="138" fillId="0" borderId="8" xfId="6060" applyNumberFormat="1" applyFont="1" applyBorder="1" applyProtection="1">
      <protection hidden="1"/>
    </xf>
    <xf numFmtId="208" fontId="66" fillId="0" borderId="8" xfId="27" applyNumberFormat="1" applyFont="1" applyProtection="1">
      <protection hidden="1"/>
    </xf>
    <xf numFmtId="208" fontId="65" fillId="0" borderId="14" xfId="27" applyNumberFormat="1" applyFont="1" applyBorder="1" applyAlignment="1" applyProtection="1">
      <alignment vertical="center"/>
      <protection hidden="1"/>
    </xf>
    <xf numFmtId="173" fontId="65" fillId="12" borderId="8" xfId="6060" applyNumberFormat="1" applyFont="1" applyFill="1" applyBorder="1" applyAlignment="1" applyProtection="1">
      <alignment horizontal="right" vertical="center"/>
      <protection hidden="1"/>
    </xf>
    <xf numFmtId="49" fontId="65" fillId="0" borderId="8" xfId="6060" applyNumberFormat="1" applyFont="1" applyFill="1" applyBorder="1" applyAlignment="1" applyProtection="1">
      <alignment horizontal="right" vertical="top"/>
      <protection hidden="1"/>
    </xf>
    <xf numFmtId="0" fontId="65" fillId="0" borderId="8" xfId="6060" applyFont="1" applyFill="1" applyBorder="1" applyAlignment="1" applyProtection="1">
      <alignment horizontal="left" vertical="top" wrapText="1"/>
      <protection hidden="1"/>
    </xf>
    <xf numFmtId="0" fontId="66" fillId="0" borderId="8" xfId="6060" applyFont="1" applyFill="1" applyBorder="1" applyAlignment="1" applyProtection="1">
      <alignment horizontal="left"/>
      <protection hidden="1"/>
    </xf>
    <xf numFmtId="3" fontId="66" fillId="0" borderId="8" xfId="6060" applyNumberFormat="1" applyFont="1" applyFill="1" applyBorder="1" applyAlignment="1" applyProtection="1">
      <alignment horizontal="right"/>
      <protection hidden="1"/>
    </xf>
    <xf numFmtId="4" fontId="66" fillId="0" borderId="8" xfId="6060" applyNumberFormat="1" applyFont="1" applyFill="1" applyBorder="1" applyAlignment="1" applyProtection="1">
      <alignment horizontal="right"/>
      <protection hidden="1"/>
    </xf>
    <xf numFmtId="212" fontId="66" fillId="0" borderId="8" xfId="6060" applyNumberFormat="1" applyFont="1" applyFill="1" applyBorder="1" applyAlignment="1" applyProtection="1">
      <alignment horizontal="right"/>
      <protection hidden="1"/>
    </xf>
    <xf numFmtId="0" fontId="66" fillId="0" borderId="8" xfId="6060" applyFont="1" applyFill="1" applyBorder="1" applyProtection="1">
      <protection hidden="1"/>
    </xf>
    <xf numFmtId="0" fontId="97" fillId="0" borderId="8" xfId="27" applyFont="1" applyAlignment="1" applyProtection="1">
      <alignment vertical="top" wrapText="1"/>
      <protection hidden="1"/>
    </xf>
    <xf numFmtId="4" fontId="97" fillId="0" borderId="8" xfId="27" applyNumberFormat="1" applyFont="1" applyAlignment="1" applyProtection="1">
      <alignment wrapText="1"/>
      <protection hidden="1"/>
    </xf>
    <xf numFmtId="0" fontId="45" fillId="0" borderId="8" xfId="27" applyFont="1" applyAlignment="1" applyProtection="1">
      <alignment horizontal="right" vertical="center"/>
      <protection hidden="1"/>
    </xf>
    <xf numFmtId="0" fontId="45" fillId="0" borderId="8" xfId="27" applyFont="1" applyAlignment="1" applyProtection="1">
      <alignment vertical="top"/>
      <protection hidden="1"/>
    </xf>
    <xf numFmtId="165" fontId="14" fillId="0" borderId="8" xfId="27" applyNumberFormat="1" applyAlignment="1" applyProtection="1">
      <alignment vertical="center"/>
      <protection hidden="1"/>
    </xf>
    <xf numFmtId="165" fontId="14" fillId="0" borderId="8" xfId="27" applyNumberFormat="1" applyAlignment="1" applyProtection="1">
      <alignment horizontal="right"/>
      <protection hidden="1"/>
    </xf>
    <xf numFmtId="165" fontId="45" fillId="0" borderId="8" xfId="27" applyNumberFormat="1" applyFont="1" applyAlignment="1" applyProtection="1">
      <alignment horizontal="right"/>
      <protection hidden="1"/>
    </xf>
    <xf numFmtId="0" fontId="14" fillId="0" borderId="8" xfId="6060" applyFont="1" applyAlignment="1" applyProtection="1">
      <alignment horizontal="right" wrapText="1"/>
      <protection hidden="1"/>
    </xf>
    <xf numFmtId="0" fontId="14" fillId="0" borderId="8" xfId="6060" applyFont="1" applyAlignment="1" applyProtection="1">
      <alignment wrapText="1"/>
      <protection hidden="1"/>
    </xf>
    <xf numFmtId="0" fontId="14" fillId="0" borderId="8" xfId="5977" applyNumberFormat="1" applyFont="1" applyAlignment="1" applyProtection="1">
      <alignment vertical="top" wrapText="1"/>
      <protection hidden="1"/>
    </xf>
    <xf numFmtId="174" fontId="14" fillId="0" borderId="8" xfId="6060" applyNumberFormat="1" applyFont="1" applyAlignment="1" applyProtection="1">
      <alignment horizontal="right" wrapText="1"/>
      <protection hidden="1"/>
    </xf>
    <xf numFmtId="0" fontId="66" fillId="0" borderId="8" xfId="5977" applyNumberFormat="1" applyAlignment="1" applyProtection="1">
      <alignment vertical="top" wrapText="1"/>
      <protection hidden="1"/>
    </xf>
    <xf numFmtId="174" fontId="66" fillId="0" borderId="8" xfId="6060" applyNumberFormat="1" applyFont="1" applyAlignment="1" applyProtection="1">
      <alignment horizontal="right" wrapText="1"/>
      <protection hidden="1"/>
    </xf>
    <xf numFmtId="49" fontId="66" fillId="0" borderId="8" xfId="6060" applyNumberFormat="1" applyFont="1" applyAlignment="1" applyProtection="1">
      <alignment horizontal="right"/>
      <protection hidden="1"/>
    </xf>
    <xf numFmtId="0" fontId="66" fillId="0" borderId="8" xfId="5977" applyNumberFormat="1" applyAlignment="1" applyProtection="1">
      <alignment vertical="top"/>
      <protection hidden="1"/>
    </xf>
    <xf numFmtId="0" fontId="148" fillId="0" borderId="8" xfId="6060" applyFont="1" applyProtection="1">
      <protection hidden="1"/>
    </xf>
    <xf numFmtId="49" fontId="208" fillId="0" borderId="8" xfId="6060" applyNumberFormat="1" applyFont="1" applyAlignment="1" applyProtection="1">
      <alignment horizontal="right" vertical="top"/>
      <protection hidden="1"/>
    </xf>
    <xf numFmtId="4" fontId="208" fillId="0" borderId="8" xfId="6060" applyNumberFormat="1" applyFont="1" applyAlignment="1" applyProtection="1">
      <alignment horizontal="right" wrapText="1"/>
      <protection hidden="1"/>
    </xf>
    <xf numFmtId="4" fontId="208" fillId="0" borderId="8" xfId="6060" applyNumberFormat="1" applyFont="1" applyAlignment="1" applyProtection="1">
      <alignment horizontal="right"/>
      <protection hidden="1"/>
    </xf>
    <xf numFmtId="0" fontId="208" fillId="0" borderId="8" xfId="6060" applyFont="1" applyProtection="1">
      <protection hidden="1"/>
    </xf>
    <xf numFmtId="0" fontId="208" fillId="0" borderId="8" xfId="6060" applyFont="1" applyBorder="1" applyProtection="1">
      <protection hidden="1"/>
    </xf>
    <xf numFmtId="0" fontId="66" fillId="0" borderId="8" xfId="6060" applyFont="1" applyAlignment="1" applyProtection="1">
      <alignment horizontal="left" vertical="top"/>
      <protection hidden="1"/>
    </xf>
    <xf numFmtId="0" fontId="66" fillId="0" borderId="8" xfId="6060" applyFont="1" applyAlignment="1" applyProtection="1">
      <alignment horizontal="right" vertical="top" wrapText="1"/>
      <protection hidden="1"/>
    </xf>
    <xf numFmtId="174" fontId="66" fillId="0" borderId="12" xfId="6060" applyNumberFormat="1" applyFont="1" applyBorder="1" applyAlignment="1" applyProtection="1">
      <alignment horizontal="right" wrapText="1"/>
      <protection hidden="1"/>
    </xf>
    <xf numFmtId="0" fontId="65" fillId="0" borderId="36" xfId="6050" applyFont="1" applyBorder="1" applyAlignment="1" applyProtection="1">
      <alignment vertical="top" wrapText="1"/>
      <protection hidden="1"/>
    </xf>
    <xf numFmtId="0" fontId="65" fillId="0" borderId="36" xfId="6050" applyFont="1" applyBorder="1" applyAlignment="1" applyProtection="1">
      <alignment horizontal="center" wrapText="1"/>
      <protection hidden="1"/>
    </xf>
    <xf numFmtId="0" fontId="65" fillId="0" borderId="36" xfId="6050" applyFont="1" applyBorder="1" applyAlignment="1" applyProtection="1">
      <alignment wrapText="1"/>
      <protection hidden="1"/>
    </xf>
    <xf numFmtId="213" fontId="66" fillId="0" borderId="8" xfId="6060" applyNumberFormat="1" applyFont="1" applyAlignment="1" applyProtection="1">
      <alignment horizontal="right" wrapText="1"/>
      <protection hidden="1"/>
    </xf>
    <xf numFmtId="49" fontId="66" fillId="0" borderId="8" xfId="97" applyNumberFormat="1" applyFont="1" applyAlignment="1" applyProtection="1">
      <alignment horizontal="justify" vertical="top" wrapText="1"/>
      <protection hidden="1"/>
    </xf>
    <xf numFmtId="0" fontId="66" fillId="0" borderId="8" xfId="97" applyFont="1" applyAlignment="1" applyProtection="1">
      <alignment horizontal="center" vertical="top" wrapText="1"/>
      <protection hidden="1"/>
    </xf>
    <xf numFmtId="3" fontId="66" fillId="0" borderId="8" xfId="97" applyNumberFormat="1" applyFont="1" applyAlignment="1" applyProtection="1">
      <alignment horizontal="right" vertical="top" wrapText="1"/>
      <protection hidden="1"/>
    </xf>
    <xf numFmtId="4" fontId="66" fillId="0" borderId="8" xfId="97" applyNumberFormat="1" applyFont="1" applyAlignment="1" applyProtection="1">
      <alignment horizontal="right"/>
      <protection hidden="1"/>
    </xf>
    <xf numFmtId="49" fontId="66" fillId="0" borderId="8" xfId="97" applyNumberFormat="1" applyFont="1" applyAlignment="1" applyProtection="1">
      <alignment horizontal="right" vertical="top"/>
      <protection hidden="1"/>
    </xf>
    <xf numFmtId="0" fontId="66" fillId="0" borderId="8" xfId="97" applyFont="1" applyAlignment="1" applyProtection="1">
      <alignment horizontal="center" wrapText="1"/>
      <protection hidden="1"/>
    </xf>
    <xf numFmtId="3" fontId="66" fillId="0" borderId="8" xfId="97" applyNumberFormat="1" applyFont="1" applyAlignment="1" applyProtection="1">
      <alignment horizontal="right" wrapText="1"/>
      <protection hidden="1"/>
    </xf>
    <xf numFmtId="0" fontId="66" fillId="0" borderId="8" xfId="97" applyFont="1" applyAlignment="1" applyProtection="1">
      <alignment horizontal="justify" vertical="top"/>
      <protection hidden="1"/>
    </xf>
    <xf numFmtId="49" fontId="97" fillId="0" borderId="8" xfId="97" applyNumberFormat="1" applyFont="1" applyAlignment="1" applyProtection="1">
      <alignment horizontal="right" vertical="top"/>
      <protection hidden="1"/>
    </xf>
    <xf numFmtId="49" fontId="97" fillId="0" borderId="8" xfId="97" applyNumberFormat="1" applyFont="1" applyAlignment="1" applyProtection="1">
      <alignment horizontal="justify" vertical="top" wrapText="1"/>
      <protection hidden="1"/>
    </xf>
    <xf numFmtId="0" fontId="97" fillId="0" borderId="8" xfId="97" applyFont="1" applyAlignment="1" applyProtection="1">
      <alignment horizontal="center" vertical="top" wrapText="1"/>
      <protection hidden="1"/>
    </xf>
    <xf numFmtId="3" fontId="97" fillId="0" borderId="8" xfId="97" applyNumberFormat="1" applyFont="1" applyAlignment="1" applyProtection="1">
      <alignment horizontal="right" vertical="top" wrapText="1"/>
      <protection hidden="1"/>
    </xf>
    <xf numFmtId="4" fontId="97" fillId="0" borderId="8" xfId="97" applyNumberFormat="1" applyFont="1" applyAlignment="1" applyProtection="1">
      <alignment horizontal="right"/>
      <protection hidden="1"/>
    </xf>
    <xf numFmtId="0" fontId="97" fillId="0" borderId="8" xfId="97" applyFont="1" applyAlignment="1" applyProtection="1">
      <alignment horizontal="center" wrapText="1"/>
      <protection hidden="1"/>
    </xf>
    <xf numFmtId="3" fontId="97" fillId="0" borderId="8" xfId="97" applyNumberFormat="1" applyFont="1" applyAlignment="1" applyProtection="1">
      <alignment horizontal="right" wrapText="1"/>
      <protection hidden="1"/>
    </xf>
    <xf numFmtId="0" fontId="66" fillId="0" borderId="8" xfId="97" applyFont="1" applyAlignment="1" applyProtection="1">
      <alignment horizontal="justify" vertical="top" wrapText="1"/>
      <protection hidden="1"/>
    </xf>
    <xf numFmtId="0" fontId="97" fillId="0" borderId="8" xfId="97" applyFont="1" applyAlignment="1" applyProtection="1">
      <alignment horizontal="justify" vertical="top" wrapText="1"/>
      <protection hidden="1"/>
    </xf>
    <xf numFmtId="0" fontId="65" fillId="0" borderId="8" xfId="27" applyFont="1" applyAlignment="1" applyProtection="1">
      <alignment horizontal="right" vertical="center"/>
      <protection hidden="1"/>
    </xf>
    <xf numFmtId="0" fontId="66" fillId="0" borderId="8" xfId="27" applyFont="1" applyAlignment="1" applyProtection="1">
      <alignment horizontal="center" vertical="center"/>
      <protection hidden="1"/>
    </xf>
    <xf numFmtId="165" fontId="66" fillId="0" borderId="8" xfId="27" applyNumberFormat="1" applyFont="1" applyAlignment="1" applyProtection="1">
      <alignment vertical="center"/>
      <protection hidden="1"/>
    </xf>
    <xf numFmtId="165" fontId="66" fillId="0" borderId="8" xfId="27" applyNumberFormat="1" applyFont="1" applyAlignment="1" applyProtection="1">
      <alignment horizontal="right"/>
      <protection hidden="1"/>
    </xf>
    <xf numFmtId="165" fontId="65" fillId="0" borderId="8" xfId="27" applyNumberFormat="1" applyFont="1" applyAlignment="1" applyProtection="1">
      <alignment horizontal="right"/>
      <protection hidden="1"/>
    </xf>
    <xf numFmtId="214" fontId="97" fillId="0" borderId="8" xfId="6060" applyNumberFormat="1" applyFont="1" applyAlignment="1" applyProtection="1">
      <alignment vertical="top"/>
      <protection hidden="1"/>
    </xf>
    <xf numFmtId="214" fontId="66" fillId="0" borderId="8" xfId="6060" applyNumberFormat="1" applyFont="1" applyAlignment="1" applyProtection="1">
      <alignment vertical="top"/>
      <protection hidden="1"/>
    </xf>
    <xf numFmtId="49" fontId="65" fillId="12" borderId="14" xfId="27" applyNumberFormat="1" applyFont="1" applyFill="1" applyBorder="1" applyAlignment="1" applyProtection="1">
      <alignment horizontal="right"/>
      <protection hidden="1"/>
    </xf>
    <xf numFmtId="0" fontId="65" fillId="12" borderId="14" xfId="27" applyFont="1" applyFill="1" applyBorder="1" applyAlignment="1" applyProtection="1">
      <protection hidden="1"/>
    </xf>
    <xf numFmtId="0" fontId="66" fillId="12" borderId="14" xfId="27" applyFont="1" applyFill="1" applyBorder="1" applyAlignment="1" applyProtection="1">
      <alignment horizontal="center" wrapText="1"/>
      <protection hidden="1"/>
    </xf>
    <xf numFmtId="208" fontId="65" fillId="12" borderId="14" xfId="27" applyNumberFormat="1" applyFont="1" applyFill="1" applyBorder="1" applyAlignment="1" applyProtection="1">
      <protection hidden="1"/>
    </xf>
    <xf numFmtId="0" fontId="66" fillId="0" borderId="8" xfId="27" applyFont="1" applyAlignment="1" applyProtection="1">
      <protection hidden="1"/>
    </xf>
    <xf numFmtId="0" fontId="65" fillId="12" borderId="8" xfId="27" applyFont="1" applyFill="1" applyAlignment="1" applyProtection="1">
      <alignment horizontal="right"/>
      <protection hidden="1"/>
    </xf>
    <xf numFmtId="0" fontId="65" fillId="12" borderId="8" xfId="27" applyFont="1" applyFill="1" applyAlignment="1" applyProtection="1">
      <protection hidden="1"/>
    </xf>
    <xf numFmtId="0" fontId="66" fillId="12" borderId="8" xfId="27" applyFont="1" applyFill="1" applyAlignment="1" applyProtection="1">
      <alignment horizontal="center"/>
      <protection hidden="1"/>
    </xf>
    <xf numFmtId="165" fontId="66" fillId="12" borderId="8" xfId="27" applyNumberFormat="1" applyFont="1" applyFill="1" applyAlignment="1" applyProtection="1">
      <protection hidden="1"/>
    </xf>
    <xf numFmtId="165" fontId="66" fillId="12" borderId="8" xfId="27" applyNumberFormat="1" applyFont="1" applyFill="1" applyAlignment="1" applyProtection="1">
      <alignment horizontal="right"/>
      <protection hidden="1"/>
    </xf>
    <xf numFmtId="165" fontId="65" fillId="12" borderId="8" xfId="27" applyNumberFormat="1" applyFont="1" applyFill="1" applyAlignment="1" applyProtection="1">
      <alignment horizontal="right"/>
      <protection hidden="1"/>
    </xf>
    <xf numFmtId="0" fontId="66" fillId="0" borderId="8" xfId="6060" applyFont="1" applyBorder="1" applyAlignment="1" applyProtection="1">
      <alignment horizontal="left" vertical="top" wrapText="1"/>
      <protection hidden="1"/>
    </xf>
    <xf numFmtId="0" fontId="97" fillId="0" borderId="8" xfId="6060" applyFont="1" applyBorder="1" applyAlignment="1" applyProtection="1">
      <alignment horizontal="left" vertical="top" wrapText="1"/>
      <protection hidden="1"/>
    </xf>
    <xf numFmtId="49" fontId="97" fillId="0" borderId="8" xfId="6060" applyNumberFormat="1" applyFont="1" applyBorder="1" applyAlignment="1" applyProtection="1">
      <alignment horizontal="center" vertical="center"/>
      <protection hidden="1"/>
    </xf>
    <xf numFmtId="173" fontId="97" fillId="0" borderId="8" xfId="6060" applyNumberFormat="1" applyFont="1" applyBorder="1" applyAlignment="1" applyProtection="1">
      <alignment horizontal="right"/>
      <protection hidden="1"/>
    </xf>
    <xf numFmtId="49" fontId="66" fillId="0" borderId="8" xfId="6060" applyNumberFormat="1" applyFont="1" applyBorder="1" applyAlignment="1" applyProtection="1">
      <alignment horizontal="center" vertical="center"/>
      <protection hidden="1"/>
    </xf>
    <xf numFmtId="49" fontId="66" fillId="0" borderId="8" xfId="6060" applyNumberFormat="1" applyFont="1" applyBorder="1" applyAlignment="1" applyProtection="1">
      <alignment horizontal="center" vertical="top"/>
      <protection hidden="1"/>
    </xf>
    <xf numFmtId="0" fontId="106" fillId="0" borderId="8" xfId="6060" applyFont="1" applyBorder="1" applyProtection="1">
      <protection hidden="1"/>
    </xf>
    <xf numFmtId="49" fontId="97" fillId="0" borderId="8" xfId="6060" applyNumberFormat="1" applyFont="1" applyBorder="1" applyAlignment="1" applyProtection="1">
      <alignment horizontal="center" vertical="top"/>
      <protection hidden="1"/>
    </xf>
    <xf numFmtId="0" fontId="97" fillId="0" borderId="8" xfId="6060" applyFont="1" applyBorder="1" applyAlignment="1" applyProtection="1">
      <alignment vertical="top" wrapText="1"/>
      <protection hidden="1"/>
    </xf>
    <xf numFmtId="0" fontId="66" fillId="0" borderId="8" xfId="366" applyFont="1" applyAlignment="1" applyProtection="1">
      <alignment horizontal="left" vertical="top" wrapText="1"/>
      <protection hidden="1"/>
    </xf>
    <xf numFmtId="0" fontId="137" fillId="0" borderId="8" xfId="27" applyFont="1" applyAlignment="1" applyProtection="1">
      <alignment horizontal="right" vertical="center"/>
      <protection hidden="1"/>
    </xf>
    <xf numFmtId="0" fontId="97" fillId="0" borderId="8" xfId="27" applyFont="1" applyAlignment="1" applyProtection="1">
      <alignment horizontal="center" vertical="center"/>
      <protection hidden="1"/>
    </xf>
    <xf numFmtId="165" fontId="97" fillId="0" borderId="8" xfId="27" applyNumberFormat="1" applyFont="1" applyAlignment="1" applyProtection="1">
      <alignment vertical="center"/>
      <protection hidden="1"/>
    </xf>
    <xf numFmtId="165" fontId="97" fillId="0" borderId="8" xfId="27" applyNumberFormat="1" applyFont="1" applyAlignment="1" applyProtection="1">
      <alignment horizontal="right"/>
      <protection hidden="1"/>
    </xf>
    <xf numFmtId="165" fontId="137" fillId="0" borderId="8" xfId="27" applyNumberFormat="1" applyFont="1" applyAlignment="1" applyProtection="1">
      <alignment horizontal="right"/>
      <protection hidden="1"/>
    </xf>
    <xf numFmtId="1" fontId="66" fillId="0" borderId="8" xfId="97" applyNumberFormat="1" applyFont="1" applyAlignment="1" applyProtection="1">
      <alignment horizontal="right" vertical="top" wrapText="1"/>
      <protection hidden="1"/>
    </xf>
    <xf numFmtId="213" fontId="66" fillId="0" borderId="8" xfId="6060" applyNumberFormat="1" applyFont="1" applyBorder="1" applyAlignment="1" applyProtection="1">
      <alignment horizontal="right" wrapText="1"/>
      <protection hidden="1"/>
    </xf>
    <xf numFmtId="4" fontId="66" fillId="0" borderId="8" xfId="6060" applyNumberFormat="1" applyFont="1" applyBorder="1" applyAlignment="1" applyProtection="1">
      <alignment horizontal="center"/>
      <protection hidden="1"/>
    </xf>
    <xf numFmtId="208" fontId="137" fillId="0" borderId="8" xfId="27" applyNumberFormat="1" applyFont="1" applyProtection="1">
      <protection hidden="1"/>
    </xf>
    <xf numFmtId="208" fontId="137" fillId="0" borderId="8" xfId="27" applyNumberFormat="1" applyFont="1" applyFill="1" applyProtection="1">
      <protection hidden="1"/>
    </xf>
    <xf numFmtId="0" fontId="65" fillId="0" borderId="8" xfId="27" applyFont="1" applyFill="1" applyAlignment="1" applyProtection="1">
      <alignment horizontal="right" vertical="center"/>
      <protection hidden="1"/>
    </xf>
    <xf numFmtId="0" fontId="65" fillId="0" borderId="8" xfId="27" applyFont="1" applyFill="1" applyAlignment="1" applyProtection="1">
      <alignment vertical="center"/>
      <protection hidden="1"/>
    </xf>
    <xf numFmtId="0" fontId="66" fillId="0" borderId="8" xfId="27" applyFont="1" applyFill="1" applyAlignment="1" applyProtection="1">
      <alignment horizontal="center" vertical="center"/>
      <protection hidden="1"/>
    </xf>
    <xf numFmtId="165" fontId="66" fillId="0" borderId="8" xfId="27" applyNumberFormat="1" applyFont="1" applyFill="1" applyAlignment="1" applyProtection="1">
      <alignment vertical="center"/>
      <protection hidden="1"/>
    </xf>
    <xf numFmtId="165" fontId="66" fillId="0" borderId="8" xfId="27" applyNumberFormat="1" applyFont="1" applyFill="1" applyAlignment="1" applyProtection="1">
      <alignment horizontal="right" vertical="center"/>
      <protection hidden="1"/>
    </xf>
    <xf numFmtId="165" fontId="65" fillId="0" borderId="8" xfId="27" applyNumberFormat="1" applyFont="1" applyFill="1" applyAlignment="1" applyProtection="1">
      <alignment horizontal="right" vertical="center"/>
      <protection hidden="1"/>
    </xf>
    <xf numFmtId="169" fontId="6" fillId="0" borderId="8" xfId="6060" applyNumberFormat="1" applyFont="1" applyAlignment="1" applyProtection="1">
      <alignment horizontal="center" vertical="top"/>
      <protection hidden="1"/>
    </xf>
    <xf numFmtId="49" fontId="6" fillId="0" borderId="8" xfId="6060" applyNumberFormat="1" applyFont="1" applyAlignment="1" applyProtection="1">
      <alignment horizontal="left" vertical="top" wrapText="1"/>
      <protection hidden="1"/>
    </xf>
    <xf numFmtId="0" fontId="6" fillId="0" borderId="8" xfId="6060" applyFont="1" applyAlignment="1" applyProtection="1">
      <alignment horizontal="center"/>
      <protection hidden="1"/>
    </xf>
    <xf numFmtId="1" fontId="6" fillId="0" borderId="8" xfId="6060" applyNumberFormat="1" applyFont="1" applyAlignment="1" applyProtection="1">
      <alignment horizontal="center"/>
      <protection hidden="1"/>
    </xf>
    <xf numFmtId="173" fontId="14" fillId="0" borderId="8" xfId="6062" applyNumberFormat="1" applyFont="1" applyAlignment="1" applyProtection="1">
      <alignment horizontal="right" wrapText="1"/>
      <protection hidden="1"/>
    </xf>
    <xf numFmtId="213" fontId="14" fillId="0" borderId="8" xfId="6060" applyNumberFormat="1" applyFont="1" applyAlignment="1" applyProtection="1">
      <alignment horizontal="right" wrapText="1"/>
      <protection hidden="1"/>
    </xf>
    <xf numFmtId="0" fontId="6" fillId="0" borderId="8" xfId="6060" applyFont="1" applyProtection="1">
      <protection hidden="1"/>
    </xf>
    <xf numFmtId="2" fontId="6" fillId="0" borderId="8" xfId="6060" applyNumberFormat="1" applyFont="1" applyAlignment="1" applyProtection="1">
      <alignment horizontal="center"/>
      <protection hidden="1"/>
    </xf>
    <xf numFmtId="49" fontId="6" fillId="0" borderId="8" xfId="6060" applyNumberFormat="1" applyFont="1" applyAlignment="1" applyProtection="1">
      <alignment horizontal="left" vertical="top"/>
      <protection hidden="1"/>
    </xf>
    <xf numFmtId="2" fontId="6" fillId="0" borderId="8" xfId="6060" applyNumberFormat="1" applyFont="1" applyAlignment="1" applyProtection="1">
      <alignment horizontal="right"/>
      <protection hidden="1"/>
    </xf>
    <xf numFmtId="49" fontId="67" fillId="0" borderId="8" xfId="6060" applyNumberFormat="1" applyFont="1" applyAlignment="1" applyProtection="1">
      <alignment horizontal="left" vertical="top" wrapText="1"/>
      <protection hidden="1"/>
    </xf>
    <xf numFmtId="49" fontId="9" fillId="0" borderId="8" xfId="6060" applyNumberFormat="1" applyFont="1" applyAlignment="1" applyProtection="1">
      <alignment horizontal="left" vertical="top"/>
      <protection hidden="1"/>
    </xf>
    <xf numFmtId="4" fontId="14" fillId="0" borderId="8" xfId="6060" applyNumberFormat="1" applyFont="1" applyBorder="1" applyProtection="1">
      <protection hidden="1"/>
    </xf>
    <xf numFmtId="0" fontId="64" fillId="0" borderId="8" xfId="6060" applyFont="1" applyAlignment="1" applyProtection="1">
      <alignment wrapText="1"/>
      <protection hidden="1"/>
    </xf>
    <xf numFmtId="213" fontId="14" fillId="0" borderId="8" xfId="6060" applyNumberFormat="1" applyFont="1" applyBorder="1" applyAlignment="1" applyProtection="1">
      <alignment horizontal="right" wrapText="1"/>
      <protection hidden="1"/>
    </xf>
    <xf numFmtId="0" fontId="66" fillId="0" borderId="8" xfId="5978" applyFont="1" applyAlignment="1" applyProtection="1">
      <alignment horizontal="center" vertical="top"/>
      <protection hidden="1"/>
    </xf>
    <xf numFmtId="49" fontId="66" fillId="0" borderId="8" xfId="6060" quotePrefix="1" applyNumberFormat="1" applyFont="1" applyAlignment="1" applyProtection="1">
      <alignment vertical="top" wrapText="1"/>
      <protection hidden="1"/>
    </xf>
    <xf numFmtId="173" fontId="66" fillId="0" borderId="8" xfId="6060" applyNumberFormat="1" applyFont="1" applyAlignment="1" applyProtection="1">
      <alignment horizontal="right"/>
      <protection hidden="1"/>
    </xf>
    <xf numFmtId="165" fontId="256" fillId="0" borderId="8" xfId="27" applyNumberFormat="1" applyFont="1" applyAlignment="1" applyProtection="1">
      <alignment wrapText="1"/>
      <protection hidden="1"/>
    </xf>
    <xf numFmtId="0" fontId="256" fillId="0" borderId="8" xfId="27" applyFont="1" applyProtection="1">
      <protection hidden="1"/>
    </xf>
    <xf numFmtId="0" fontId="65" fillId="0" borderId="8" xfId="6060" quotePrefix="1" applyFont="1" applyAlignment="1" applyProtection="1">
      <alignment vertical="top" wrapText="1"/>
      <protection hidden="1"/>
    </xf>
    <xf numFmtId="165" fontId="66" fillId="0" borderId="8" xfId="27" applyNumberFormat="1" applyFont="1" applyAlignment="1" applyProtection="1">
      <alignment wrapText="1"/>
      <protection hidden="1"/>
    </xf>
    <xf numFmtId="8" fontId="65" fillId="0" borderId="8" xfId="27" applyNumberFormat="1" applyFont="1" applyAlignment="1" applyProtection="1">
      <alignment horizontal="right"/>
      <protection hidden="1"/>
    </xf>
    <xf numFmtId="3" fontId="97" fillId="0" borderId="8" xfId="6060" applyNumberFormat="1" applyFont="1" applyAlignment="1" applyProtection="1">
      <alignment horizontal="right" wrapText="1"/>
      <protection hidden="1"/>
    </xf>
    <xf numFmtId="173" fontId="97" fillId="0" borderId="8" xfId="6060" applyNumberFormat="1" applyFont="1" applyAlignment="1" applyProtection="1">
      <alignment horizontal="center"/>
      <protection hidden="1"/>
    </xf>
    <xf numFmtId="0" fontId="66" fillId="0" borderId="8" xfId="6060" quotePrefix="1" applyFont="1" applyAlignment="1" applyProtection="1">
      <alignment vertical="top" wrapText="1"/>
      <protection hidden="1"/>
    </xf>
    <xf numFmtId="49" fontId="65" fillId="0" borderId="8" xfId="6060" applyNumberFormat="1" applyFont="1" applyAlignment="1" applyProtection="1">
      <alignment horizontal="justify" vertical="top" wrapText="1"/>
      <protection hidden="1"/>
    </xf>
    <xf numFmtId="0" fontId="65" fillId="0" borderId="8" xfId="6060" applyFont="1" applyAlignment="1" applyProtection="1">
      <alignment vertical="top"/>
      <protection hidden="1"/>
    </xf>
    <xf numFmtId="215" fontId="66" fillId="0" borderId="8" xfId="6060" applyNumberFormat="1" applyFont="1" applyAlignment="1" applyProtection="1">
      <alignment vertical="top"/>
      <protection hidden="1"/>
    </xf>
    <xf numFmtId="209" fontId="137" fillId="0" borderId="8" xfId="6060" applyNumberFormat="1" applyFont="1" applyAlignment="1" applyProtection="1">
      <alignment horizontal="justify" vertical="top" wrapText="1"/>
      <protection hidden="1"/>
    </xf>
    <xf numFmtId="3" fontId="97" fillId="0" borderId="8" xfId="6060" applyNumberFormat="1" applyFont="1" applyAlignment="1" applyProtection="1">
      <alignment horizontal="justify" vertical="top"/>
      <protection hidden="1"/>
    </xf>
    <xf numFmtId="3" fontId="97" fillId="0" borderId="8" xfId="6060" applyNumberFormat="1" applyFont="1" applyProtection="1">
      <protection hidden="1"/>
    </xf>
    <xf numFmtId="3" fontId="97" fillId="0" borderId="8" xfId="6060" applyNumberFormat="1" applyFont="1" applyAlignment="1" applyProtection="1">
      <alignment vertical="top"/>
      <protection hidden="1"/>
    </xf>
    <xf numFmtId="3" fontId="66" fillId="0" borderId="8" xfId="6060" applyNumberFormat="1" applyFont="1" applyAlignment="1" applyProtection="1">
      <alignment horizontal="justify" vertical="top"/>
      <protection hidden="1"/>
    </xf>
    <xf numFmtId="3" fontId="66" fillId="0" borderId="8" xfId="6060" applyNumberFormat="1" applyFont="1" applyAlignment="1" applyProtection="1">
      <alignment horizontal="center"/>
      <protection hidden="1"/>
    </xf>
    <xf numFmtId="3" fontId="66" fillId="0" borderId="8" xfId="6060" applyNumberFormat="1" applyFont="1" applyProtection="1">
      <protection hidden="1"/>
    </xf>
    <xf numFmtId="3" fontId="66" fillId="0" borderId="8" xfId="6060" applyNumberFormat="1" applyFont="1" applyAlignment="1" applyProtection="1">
      <alignment vertical="top"/>
      <protection hidden="1"/>
    </xf>
    <xf numFmtId="209" fontId="65" fillId="0" borderId="8" xfId="6060" applyNumberFormat="1" applyFont="1" applyAlignment="1" applyProtection="1">
      <alignment horizontal="justify" vertical="top" wrapText="1"/>
      <protection hidden="1"/>
    </xf>
    <xf numFmtId="3" fontId="97" fillId="0" borderId="8" xfId="6060" applyNumberFormat="1" applyFont="1" applyAlignment="1" applyProtection="1">
      <alignment horizontal="center"/>
      <protection hidden="1"/>
    </xf>
    <xf numFmtId="209" fontId="66" fillId="0" borderId="8" xfId="6060" applyNumberFormat="1" applyFont="1" applyAlignment="1" applyProtection="1">
      <alignment horizontal="justify" vertical="top" wrapText="1"/>
      <protection hidden="1"/>
    </xf>
    <xf numFmtId="216" fontId="97" fillId="0" borderId="8" xfId="6060" applyNumberFormat="1" applyFont="1" applyAlignment="1" applyProtection="1">
      <alignment vertical="top"/>
      <protection hidden="1"/>
    </xf>
    <xf numFmtId="1" fontId="66" fillId="0" borderId="8" xfId="6060" applyNumberFormat="1" applyFont="1" applyAlignment="1" applyProtection="1">
      <alignment horizontal="right" wrapText="1"/>
      <protection hidden="1"/>
    </xf>
    <xf numFmtId="49" fontId="66" fillId="0" borderId="8" xfId="6060" applyNumberFormat="1" applyFont="1" applyAlignment="1" applyProtection="1">
      <alignment horizontal="justify" vertical="justify" wrapText="1"/>
      <protection hidden="1"/>
    </xf>
    <xf numFmtId="216" fontId="66" fillId="0" borderId="8" xfId="6060" applyNumberFormat="1" applyFont="1" applyAlignment="1" applyProtection="1">
      <alignment vertical="top"/>
      <protection hidden="1"/>
    </xf>
    <xf numFmtId="217" fontId="97" fillId="0" borderId="8" xfId="6060" applyNumberFormat="1" applyFont="1" applyAlignment="1" applyProtection="1">
      <alignment vertical="top"/>
      <protection hidden="1"/>
    </xf>
    <xf numFmtId="1" fontId="97" fillId="0" borderId="8" xfId="6060" applyNumberFormat="1" applyFont="1" applyAlignment="1" applyProtection="1">
      <alignment horizontal="right" wrapText="1"/>
      <protection hidden="1"/>
    </xf>
    <xf numFmtId="49" fontId="97" fillId="0" borderId="8" xfId="6060" applyNumberFormat="1" applyFont="1" applyAlignment="1" applyProtection="1">
      <alignment horizontal="justify" vertical="justify" wrapText="1"/>
      <protection hidden="1"/>
    </xf>
    <xf numFmtId="49" fontId="252" fillId="0" borderId="8" xfId="6060" applyNumberFormat="1" applyFont="1" applyAlignment="1" applyProtection="1">
      <alignment horizontal="justify" vertical="top" wrapText="1"/>
      <protection hidden="1"/>
    </xf>
    <xf numFmtId="49" fontId="260" fillId="0" borderId="8" xfId="6060" applyNumberFormat="1" applyFont="1" applyAlignment="1" applyProtection="1">
      <alignment horizontal="center" vertical="justify" wrapText="1"/>
      <protection hidden="1"/>
    </xf>
    <xf numFmtId="49" fontId="260" fillId="0" borderId="8" xfId="6060" applyNumberFormat="1" applyFont="1" applyAlignment="1" applyProtection="1">
      <alignment horizontal="right" vertical="justify" wrapText="1"/>
      <protection hidden="1"/>
    </xf>
    <xf numFmtId="49" fontId="260" fillId="0" borderId="8" xfId="6060" applyNumberFormat="1" applyFont="1" applyAlignment="1" applyProtection="1">
      <alignment horizontal="justify" wrapText="1"/>
      <protection hidden="1"/>
    </xf>
    <xf numFmtId="49" fontId="260" fillId="0" borderId="8" xfId="6060" applyNumberFormat="1" applyFont="1" applyAlignment="1" applyProtection="1">
      <alignment horizontal="justify" vertical="justify" wrapText="1"/>
      <protection hidden="1"/>
    </xf>
    <xf numFmtId="217" fontId="66" fillId="0" borderId="8" xfId="6060" applyNumberFormat="1" applyFont="1" applyAlignment="1" applyProtection="1">
      <alignment vertical="top"/>
      <protection hidden="1"/>
    </xf>
    <xf numFmtId="4" fontId="66" fillId="0" borderId="8" xfId="27" applyNumberFormat="1" applyFont="1" applyAlignment="1" applyProtection="1">
      <alignment wrapText="1"/>
      <protection hidden="1"/>
    </xf>
    <xf numFmtId="0" fontId="65" fillId="12" borderId="14" xfId="27" applyFont="1" applyFill="1" applyBorder="1" applyAlignment="1" applyProtection="1">
      <alignment vertical="center" wrapText="1"/>
      <protection hidden="1"/>
    </xf>
    <xf numFmtId="0" fontId="65" fillId="0" borderId="8" xfId="27" applyFont="1" applyFill="1" applyBorder="1" applyAlignment="1" applyProtection="1">
      <alignment vertical="top" wrapText="1"/>
      <protection hidden="1"/>
    </xf>
    <xf numFmtId="0" fontId="137" fillId="0" borderId="8" xfId="27" applyFont="1" applyAlignment="1" applyProtection="1">
      <alignment vertical="top" wrapText="1"/>
      <protection hidden="1"/>
    </xf>
    <xf numFmtId="0" fontId="58" fillId="0" borderId="8" xfId="6060" applyFont="1" applyAlignment="1" applyProtection="1">
      <alignment horizontal="justify" vertical="top" wrapText="1"/>
      <protection hidden="1"/>
    </xf>
    <xf numFmtId="0" fontId="14" fillId="0" borderId="8" xfId="6060" applyFont="1" applyAlignment="1" applyProtection="1">
      <alignment horizontal="justify" vertical="top" wrapText="1"/>
      <protection hidden="1"/>
    </xf>
    <xf numFmtId="0" fontId="261" fillId="0" borderId="8" xfId="6060" applyFont="1" applyAlignment="1" applyProtection="1">
      <alignment horizontal="justify" vertical="top" wrapText="1"/>
      <protection hidden="1"/>
    </xf>
    <xf numFmtId="4" fontId="66" fillId="0" borderId="8" xfId="6060" applyNumberFormat="1" applyFont="1" applyBorder="1" applyProtection="1">
      <protection hidden="1"/>
    </xf>
    <xf numFmtId="4" fontId="14" fillId="0" borderId="8" xfId="6060" applyNumberFormat="1" applyFont="1" applyBorder="1" applyAlignment="1" applyProtection="1">
      <alignment horizontal="right"/>
      <protection hidden="1"/>
    </xf>
    <xf numFmtId="0" fontId="14" fillId="0" borderId="8" xfId="6060" applyFont="1" applyBorder="1" applyAlignment="1" applyProtection="1">
      <alignment vertical="top"/>
      <protection hidden="1"/>
    </xf>
    <xf numFmtId="210" fontId="14" fillId="0" borderId="8" xfId="6060" applyNumberFormat="1" applyFont="1" applyAlignment="1" applyProtection="1">
      <alignment vertical="top"/>
      <protection hidden="1"/>
    </xf>
    <xf numFmtId="0" fontId="14" fillId="0" borderId="8" xfId="6060" applyFont="1" applyBorder="1" applyProtection="1">
      <protection hidden="1"/>
    </xf>
    <xf numFmtId="4" fontId="97" fillId="0" borderId="8" xfId="6060" applyNumberFormat="1" applyFont="1" applyBorder="1" applyAlignment="1" applyProtection="1">
      <alignment horizontal="right"/>
      <protection hidden="1"/>
    </xf>
    <xf numFmtId="0" fontId="66" fillId="0" borderId="12" xfId="6060" applyFont="1" applyBorder="1" applyAlignment="1" applyProtection="1">
      <alignment horizontal="justify" vertical="top"/>
      <protection hidden="1"/>
    </xf>
    <xf numFmtId="0" fontId="66" fillId="0" borderId="12" xfId="6060" applyFont="1" applyBorder="1" applyAlignment="1" applyProtection="1">
      <alignment horizontal="right"/>
      <protection hidden="1"/>
    </xf>
    <xf numFmtId="0" fontId="66" fillId="0" borderId="12" xfId="6060" applyFont="1" applyBorder="1" applyProtection="1">
      <protection hidden="1"/>
    </xf>
    <xf numFmtId="0" fontId="97" fillId="0" borderId="8" xfId="6060" applyFont="1" applyBorder="1" applyAlignment="1" applyProtection="1">
      <alignment horizontal="right"/>
      <protection hidden="1"/>
    </xf>
    <xf numFmtId="0" fontId="14" fillId="0" borderId="8" xfId="6060" applyFont="1" applyBorder="1" applyAlignment="1" applyProtection="1">
      <alignment horizontal="right"/>
      <protection hidden="1"/>
    </xf>
    <xf numFmtId="0" fontId="14" fillId="0" borderId="8" xfId="6050" applyFont="1" applyAlignment="1" applyProtection="1">
      <alignment horizontal="center" vertical="top" wrapText="1"/>
      <protection hidden="1"/>
    </xf>
    <xf numFmtId="211" fontId="14" fillId="0" borderId="8" xfId="6050" applyNumberFormat="1" applyFont="1" applyAlignment="1" applyProtection="1">
      <alignment horizontal="right" wrapText="1"/>
      <protection hidden="1"/>
    </xf>
    <xf numFmtId="4" fontId="14" fillId="0" borderId="8" xfId="27" applyNumberFormat="1" applyAlignment="1" applyProtection="1">
      <alignment wrapText="1"/>
      <protection hidden="1"/>
    </xf>
    <xf numFmtId="49" fontId="45" fillId="12" borderId="14" xfId="27" applyNumberFormat="1" applyFont="1" applyFill="1" applyBorder="1" applyAlignment="1" applyProtection="1">
      <alignment horizontal="right" vertical="center"/>
      <protection hidden="1"/>
    </xf>
    <xf numFmtId="0" fontId="45" fillId="12" borderId="14" xfId="27" applyFont="1" applyFill="1" applyBorder="1" applyAlignment="1" applyProtection="1">
      <alignment vertical="center" wrapText="1"/>
      <protection hidden="1"/>
    </xf>
    <xf numFmtId="0" fontId="14" fillId="12" borderId="14" xfId="27" applyFill="1" applyBorder="1" applyAlignment="1" applyProtection="1">
      <alignment horizontal="center" vertical="center" wrapText="1"/>
      <protection hidden="1"/>
    </xf>
    <xf numFmtId="208" fontId="45" fillId="12" borderId="14" xfId="27" applyNumberFormat="1" applyFont="1" applyFill="1" applyBorder="1" applyAlignment="1" applyProtection="1">
      <alignment vertical="center"/>
      <protection hidden="1"/>
    </xf>
    <xf numFmtId="49" fontId="45" fillId="0" borderId="8" xfId="27" applyNumberFormat="1" applyFont="1" applyFill="1" applyBorder="1" applyAlignment="1" applyProtection="1">
      <alignment horizontal="right" vertical="center"/>
      <protection hidden="1"/>
    </xf>
    <xf numFmtId="0" fontId="45" fillId="0" borderId="8" xfId="27" applyFont="1" applyFill="1" applyBorder="1" applyAlignment="1" applyProtection="1">
      <alignment vertical="center" wrapText="1"/>
      <protection hidden="1"/>
    </xf>
    <xf numFmtId="0" fontId="14" fillId="0" borderId="8" xfId="27" applyFill="1" applyBorder="1" applyAlignment="1" applyProtection="1">
      <alignment horizontal="center" vertical="center" wrapText="1"/>
      <protection hidden="1"/>
    </xf>
    <xf numFmtId="208" fontId="45" fillId="0" borderId="8" xfId="27" applyNumberFormat="1" applyFont="1" applyFill="1" applyBorder="1" applyAlignment="1" applyProtection="1">
      <alignment vertical="center"/>
      <protection hidden="1"/>
    </xf>
    <xf numFmtId="0" fontId="14" fillId="0" borderId="8" xfId="27" applyFill="1" applyAlignment="1" applyProtection="1">
      <alignment vertical="center"/>
      <protection hidden="1"/>
    </xf>
    <xf numFmtId="14" fontId="65" fillId="0" borderId="8" xfId="6060" applyNumberFormat="1" applyFont="1" applyAlignment="1" applyProtection="1">
      <alignment horizontal="center" vertical="top" wrapText="1"/>
      <protection hidden="1"/>
    </xf>
    <xf numFmtId="0" fontId="65" fillId="0" borderId="8" xfId="6060" applyFont="1" applyAlignment="1" applyProtection="1">
      <alignment vertical="top" wrapText="1"/>
      <protection hidden="1"/>
    </xf>
    <xf numFmtId="0" fontId="66" fillId="0" borderId="8" xfId="21" applyFont="1" applyAlignment="1" applyProtection="1">
      <alignment horizontal="center"/>
      <protection hidden="1"/>
    </xf>
    <xf numFmtId="0" fontId="98" fillId="0" borderId="8" xfId="6060" applyFont="1" applyAlignment="1" applyProtection="1">
      <alignment vertical="top"/>
      <protection hidden="1"/>
    </xf>
    <xf numFmtId="0" fontId="65" fillId="0" borderId="14" xfId="6060" applyFont="1" applyBorder="1" applyAlignment="1" applyProtection="1">
      <alignment horizontal="center" vertical="top" wrapText="1"/>
      <protection hidden="1"/>
    </xf>
    <xf numFmtId="0" fontId="65" fillId="0" borderId="14" xfId="6060" applyFont="1" applyBorder="1" applyAlignment="1" applyProtection="1">
      <alignment vertical="top" wrapText="1"/>
      <protection hidden="1"/>
    </xf>
    <xf numFmtId="0" fontId="66" fillId="0" borderId="14" xfId="6060" applyFont="1" applyBorder="1" applyAlignment="1" applyProtection="1">
      <alignment horizontal="right" vertical="top"/>
      <protection hidden="1"/>
    </xf>
    <xf numFmtId="0" fontId="66" fillId="0" borderId="14" xfId="6060" applyFont="1" applyBorder="1" applyAlignment="1" applyProtection="1">
      <alignment horizontal="center" vertical="top"/>
      <protection hidden="1"/>
    </xf>
    <xf numFmtId="0" fontId="66" fillId="0" borderId="14" xfId="6060" applyFont="1" applyBorder="1" applyAlignment="1" applyProtection="1">
      <alignment vertical="top"/>
      <protection hidden="1"/>
    </xf>
    <xf numFmtId="0" fontId="98" fillId="0" borderId="8" xfId="6060" applyFont="1" applyBorder="1" applyAlignment="1" applyProtection="1">
      <alignment vertical="top"/>
      <protection hidden="1"/>
    </xf>
    <xf numFmtId="0" fontId="137" fillId="0" borderId="8" xfId="6060" applyFont="1" applyAlignment="1" applyProtection="1">
      <alignment horizontal="center" vertical="top" wrapText="1"/>
      <protection hidden="1"/>
    </xf>
    <xf numFmtId="0" fontId="137" fillId="0" borderId="8" xfId="6060" applyFont="1" applyAlignment="1" applyProtection="1">
      <alignment vertical="top" wrapText="1"/>
      <protection hidden="1"/>
    </xf>
    <xf numFmtId="0" fontId="118" fillId="0" borderId="8" xfId="6060" applyFont="1" applyAlignment="1" applyProtection="1">
      <alignment vertical="top"/>
      <protection hidden="1"/>
    </xf>
    <xf numFmtId="0" fontId="65" fillId="0" borderId="8" xfId="6060" applyFont="1" applyAlignment="1" applyProtection="1">
      <alignment horizontal="right" vertical="top" wrapText="1"/>
      <protection hidden="1"/>
    </xf>
    <xf numFmtId="219" fontId="66" fillId="0" borderId="8" xfId="6060" applyNumberFormat="1" applyFont="1" applyBorder="1" applyAlignment="1" applyProtection="1">
      <alignment wrapText="1"/>
      <protection hidden="1"/>
    </xf>
    <xf numFmtId="0" fontId="98" fillId="0" borderId="8" xfId="6060" applyFont="1" applyAlignment="1" applyProtection="1">
      <alignment vertical="top" wrapText="1"/>
      <protection hidden="1"/>
    </xf>
    <xf numFmtId="0" fontId="66" fillId="0" borderId="12" xfId="6060" applyFont="1" applyBorder="1" applyAlignment="1" applyProtection="1">
      <alignment horizontal="center" vertical="top" wrapText="1"/>
      <protection hidden="1"/>
    </xf>
    <xf numFmtId="0" fontId="65" fillId="0" borderId="12" xfId="6060" applyFont="1" applyBorder="1" applyAlignment="1" applyProtection="1">
      <alignment vertical="top" wrapText="1"/>
      <protection hidden="1"/>
    </xf>
    <xf numFmtId="0" fontId="66" fillId="0" borderId="12" xfId="6060" applyFont="1" applyBorder="1" applyAlignment="1" applyProtection="1">
      <alignment horizontal="right" vertical="top" wrapText="1"/>
      <protection hidden="1"/>
    </xf>
    <xf numFmtId="0" fontId="98" fillId="0" borderId="8" xfId="6060" applyFont="1" applyBorder="1" applyAlignment="1" applyProtection="1">
      <alignment vertical="top" wrapText="1"/>
      <protection hidden="1"/>
    </xf>
    <xf numFmtId="4" fontId="66" fillId="0" borderId="8" xfId="6060" applyNumberFormat="1" applyFont="1" applyBorder="1" applyAlignment="1" applyProtection="1">
      <alignment horizontal="right" vertical="top" wrapText="1"/>
      <protection hidden="1"/>
    </xf>
    <xf numFmtId="173" fontId="66" fillId="0" borderId="8" xfId="6060" applyNumberFormat="1" applyFont="1" applyBorder="1" applyAlignment="1" applyProtection="1">
      <alignment horizontal="right" vertical="top" wrapText="1"/>
      <protection hidden="1"/>
    </xf>
    <xf numFmtId="14" fontId="65" fillId="0" borderId="8" xfId="6060" quotePrefix="1" applyNumberFormat="1" applyFont="1" applyAlignment="1" applyProtection="1">
      <alignment horizontal="center" vertical="top" wrapText="1"/>
      <protection hidden="1"/>
    </xf>
    <xf numFmtId="173" fontId="66" fillId="0" borderId="8" xfId="6060" applyNumberFormat="1" applyFont="1" applyAlignment="1" applyProtection="1">
      <alignment vertical="top"/>
      <protection hidden="1"/>
    </xf>
    <xf numFmtId="49" fontId="66" fillId="0" borderId="8" xfId="148" applyNumberFormat="1" applyAlignment="1" applyProtection="1">
      <alignment horizontal="center" vertical="top" wrapText="1"/>
      <protection hidden="1"/>
    </xf>
    <xf numFmtId="2" fontId="66" fillId="0" borderId="8" xfId="148" applyNumberFormat="1" applyAlignment="1" applyProtection="1">
      <alignment horizontal="left" vertical="top" wrapText="1"/>
      <protection hidden="1"/>
    </xf>
    <xf numFmtId="0" fontId="66" fillId="0" borderId="8" xfId="148" applyAlignment="1" applyProtection="1">
      <alignment vertical="top" wrapText="1"/>
      <protection hidden="1"/>
    </xf>
    <xf numFmtId="173" fontId="66" fillId="0" borderId="12" xfId="6060" applyNumberFormat="1" applyFont="1" applyBorder="1" applyAlignment="1" applyProtection="1">
      <alignment horizontal="right" vertical="top" wrapText="1"/>
      <protection hidden="1"/>
    </xf>
    <xf numFmtId="173" fontId="98" fillId="0" borderId="8" xfId="6060" applyNumberFormat="1" applyFont="1" applyAlignment="1" applyProtection="1">
      <alignment vertical="top" wrapText="1"/>
      <protection hidden="1"/>
    </xf>
    <xf numFmtId="218" fontId="65" fillId="0" borderId="8" xfId="5979" applyNumberFormat="1" applyFont="1" applyAlignment="1" applyProtection="1">
      <alignment horizontal="center" vertical="top"/>
      <protection hidden="1"/>
    </xf>
    <xf numFmtId="4" fontId="65" fillId="0" borderId="8" xfId="21" applyNumberFormat="1" applyFont="1" applyAlignment="1" applyProtection="1">
      <alignment horizontal="left" wrapText="1"/>
      <protection hidden="1"/>
    </xf>
    <xf numFmtId="4" fontId="65" fillId="0" borderId="8" xfId="21" applyNumberFormat="1" applyFont="1" applyAlignment="1" applyProtection="1">
      <alignment horizontal="center"/>
      <protection hidden="1"/>
    </xf>
    <xf numFmtId="1" fontId="65" fillId="0" borderId="8" xfId="21" applyNumberFormat="1" applyFont="1" applyAlignment="1" applyProtection="1">
      <alignment horizontal="center"/>
      <protection hidden="1"/>
    </xf>
    <xf numFmtId="173" fontId="65" fillId="0" borderId="8" xfId="21" applyNumberFormat="1" applyFont="1" applyAlignment="1" applyProtection="1">
      <alignment horizontal="right"/>
      <protection hidden="1"/>
    </xf>
    <xf numFmtId="173" fontId="65" fillId="0" borderId="8" xfId="6060" applyNumberFormat="1" applyFont="1" applyBorder="1" applyProtection="1">
      <protection hidden="1"/>
    </xf>
    <xf numFmtId="0" fontId="66" fillId="0" borderId="8" xfId="21" applyFont="1" applyAlignment="1" applyProtection="1">
      <alignment horizontal="left" vertical="top" wrapText="1"/>
      <protection hidden="1"/>
    </xf>
    <xf numFmtId="175" fontId="66" fillId="0" borderId="8" xfId="6060" applyNumberFormat="1" applyFont="1" applyBorder="1" applyAlignment="1" applyProtection="1">
      <alignment wrapText="1"/>
      <protection hidden="1"/>
    </xf>
    <xf numFmtId="0" fontId="65" fillId="0" borderId="8" xfId="6060" applyFont="1" applyBorder="1" applyAlignment="1" applyProtection="1">
      <alignment horizontal="right" vertical="top" wrapText="1"/>
      <protection hidden="1"/>
    </xf>
    <xf numFmtId="0" fontId="66" fillId="0" borderId="8" xfId="6060" applyFont="1" applyBorder="1" applyAlignment="1" applyProtection="1">
      <alignment horizontal="right" wrapText="1"/>
      <protection hidden="1"/>
    </xf>
    <xf numFmtId="0" fontId="66" fillId="0" borderId="8" xfId="6060" applyFont="1" applyBorder="1" applyAlignment="1" applyProtection="1">
      <alignment horizontal="center" wrapText="1"/>
      <protection hidden="1"/>
    </xf>
    <xf numFmtId="0" fontId="97" fillId="0" borderId="8" xfId="6060" applyFont="1" applyAlignment="1" applyProtection="1">
      <alignment horizontal="center" vertical="top" wrapText="1"/>
      <protection hidden="1"/>
    </xf>
    <xf numFmtId="0" fontId="97" fillId="0" borderId="8" xfId="6060" applyFont="1" applyAlignment="1" applyProtection="1">
      <alignment horizontal="right" vertical="top" wrapText="1"/>
      <protection hidden="1"/>
    </xf>
    <xf numFmtId="173" fontId="97" fillId="0" borderId="8" xfId="6060" applyNumberFormat="1" applyFont="1" applyBorder="1" applyAlignment="1" applyProtection="1">
      <alignment horizontal="right" vertical="top" wrapText="1"/>
      <protection hidden="1"/>
    </xf>
    <xf numFmtId="0" fontId="118" fillId="0" borderId="8" xfId="6060" applyFont="1" applyAlignment="1" applyProtection="1">
      <alignment vertical="top" wrapText="1"/>
      <protection hidden="1"/>
    </xf>
    <xf numFmtId="14" fontId="262" fillId="0" borderId="8" xfId="6060" applyNumberFormat="1" applyFont="1" applyAlignment="1" applyProtection="1">
      <alignment horizontal="center" vertical="top" wrapText="1"/>
      <protection hidden="1"/>
    </xf>
    <xf numFmtId="0" fontId="263" fillId="0" borderId="8" xfId="6060" applyFont="1" applyAlignment="1" applyProtection="1">
      <alignment horizontal="right" vertical="top" wrapText="1"/>
      <protection hidden="1"/>
    </xf>
    <xf numFmtId="1" fontId="263" fillId="0" borderId="8" xfId="6060" applyNumberFormat="1" applyFont="1" applyAlignment="1" applyProtection="1">
      <alignment horizontal="right" vertical="top" wrapText="1"/>
      <protection hidden="1"/>
    </xf>
    <xf numFmtId="173" fontId="100" fillId="0" borderId="8" xfId="6060" applyNumberFormat="1" applyFont="1" applyAlignment="1" applyProtection="1">
      <alignment horizontal="right" vertical="top" wrapText="1"/>
      <protection hidden="1"/>
    </xf>
    <xf numFmtId="0" fontId="264" fillId="0" borderId="8" xfId="6060" applyFont="1" applyAlignment="1" applyProtection="1">
      <alignment wrapText="1"/>
      <protection hidden="1"/>
    </xf>
    <xf numFmtId="2" fontId="65" fillId="0" borderId="8" xfId="6060" applyNumberFormat="1" applyFont="1" applyAlignment="1" applyProtection="1">
      <alignment horizontal="left" vertical="top"/>
      <protection hidden="1"/>
    </xf>
    <xf numFmtId="0" fontId="66" fillId="0" borderId="8" xfId="6060" quotePrefix="1" applyFont="1" applyAlignment="1" applyProtection="1">
      <alignment horizontal="left" vertical="top" wrapText="1"/>
      <protection hidden="1"/>
    </xf>
    <xf numFmtId="0" fontId="65" fillId="0" borderId="8" xfId="6060" applyFont="1" applyAlignment="1" applyProtection="1">
      <alignment horizontal="center" vertical="top"/>
      <protection hidden="1"/>
    </xf>
    <xf numFmtId="173" fontId="65" fillId="0" borderId="8" xfId="6060" applyNumberFormat="1" applyFont="1" applyAlignment="1" applyProtection="1">
      <alignment vertical="top"/>
      <protection hidden="1"/>
    </xf>
    <xf numFmtId="0" fontId="262" fillId="0" borderId="8" xfId="6060" applyFont="1" applyAlignment="1" applyProtection="1">
      <alignment vertical="top"/>
      <protection hidden="1"/>
    </xf>
    <xf numFmtId="0" fontId="98" fillId="0" borderId="8" xfId="6060" applyFont="1" applyAlignment="1" applyProtection="1">
      <alignment horizontal="left" vertical="top" wrapText="1"/>
      <protection hidden="1"/>
    </xf>
    <xf numFmtId="0" fontId="98" fillId="0" borderId="8" xfId="6060" applyFont="1" applyAlignment="1" applyProtection="1">
      <alignment horizontal="right" wrapText="1"/>
      <protection hidden="1"/>
    </xf>
    <xf numFmtId="1" fontId="98" fillId="0" borderId="8" xfId="6060" applyNumberFormat="1" applyFont="1" applyAlignment="1" applyProtection="1">
      <alignment horizontal="center" wrapText="1"/>
      <protection hidden="1"/>
    </xf>
    <xf numFmtId="0" fontId="265" fillId="0" borderId="8" xfId="6060" applyFont="1" applyProtection="1">
      <protection hidden="1"/>
    </xf>
    <xf numFmtId="0" fontId="98" fillId="0" borderId="8" xfId="6060" applyFont="1" applyProtection="1">
      <protection hidden="1"/>
    </xf>
    <xf numFmtId="0" fontId="98" fillId="0" borderId="8" xfId="6060" applyFont="1" applyAlignment="1" applyProtection="1">
      <alignment horizontal="center"/>
      <protection hidden="1"/>
    </xf>
    <xf numFmtId="0" fontId="98" fillId="0" borderId="8" xfId="6060" applyFont="1" applyBorder="1" applyAlignment="1" applyProtection="1">
      <alignment horizontal="left" vertical="top" wrapText="1"/>
      <protection hidden="1"/>
    </xf>
    <xf numFmtId="0" fontId="98" fillId="0" borderId="8" xfId="6060" applyFont="1" applyBorder="1" applyAlignment="1" applyProtection="1">
      <alignment horizontal="right" wrapText="1"/>
      <protection hidden="1"/>
    </xf>
    <xf numFmtId="0" fontId="98" fillId="0" borderId="8" xfId="6060" applyFont="1" applyBorder="1" applyAlignment="1" applyProtection="1">
      <alignment horizontal="center"/>
      <protection hidden="1"/>
    </xf>
    <xf numFmtId="0" fontId="98" fillId="0" borderId="8" xfId="6060" applyFont="1" applyBorder="1" applyProtection="1">
      <protection hidden="1"/>
    </xf>
    <xf numFmtId="0" fontId="98" fillId="0" borderId="12" xfId="6060" applyFont="1" applyBorder="1" applyAlignment="1" applyProtection="1">
      <alignment horizontal="left" vertical="top" wrapText="1"/>
      <protection hidden="1"/>
    </xf>
    <xf numFmtId="0" fontId="98" fillId="0" borderId="12" xfId="6060" applyFont="1" applyBorder="1" applyAlignment="1" applyProtection="1">
      <alignment horizontal="right" wrapText="1"/>
      <protection hidden="1"/>
    </xf>
    <xf numFmtId="1" fontId="98" fillId="0" borderId="12" xfId="6060" applyNumberFormat="1" applyFont="1" applyBorder="1" applyAlignment="1" applyProtection="1">
      <alignment horizontal="center" wrapText="1"/>
      <protection hidden="1"/>
    </xf>
    <xf numFmtId="219" fontId="66" fillId="0" borderId="12" xfId="6060" applyNumberFormat="1" applyFont="1" applyBorder="1" applyAlignment="1" applyProtection="1">
      <alignment wrapText="1"/>
      <protection hidden="1"/>
    </xf>
    <xf numFmtId="0" fontId="265" fillId="0" borderId="8" xfId="6060" applyFont="1" applyBorder="1" applyProtection="1">
      <protection hidden="1"/>
    </xf>
    <xf numFmtId="0" fontId="137" fillId="0" borderId="8" xfId="6060" applyFont="1" applyAlignment="1" applyProtection="1">
      <alignment horizontal="right" vertical="top" wrapText="1"/>
      <protection hidden="1"/>
    </xf>
    <xf numFmtId="0" fontId="97" fillId="0" borderId="8" xfId="6060" applyFont="1" applyAlignment="1" applyProtection="1">
      <alignment vertical="top" wrapText="1"/>
      <protection hidden="1"/>
    </xf>
    <xf numFmtId="173" fontId="97" fillId="0" borderId="8" xfId="6060" applyNumberFormat="1" applyFont="1" applyAlignment="1" applyProtection="1">
      <alignment horizontal="right" vertical="top" wrapText="1"/>
      <protection hidden="1"/>
    </xf>
    <xf numFmtId="173" fontId="118" fillId="0" borderId="8" xfId="6060" applyNumberFormat="1" applyFont="1" applyAlignment="1" applyProtection="1">
      <alignment vertical="top" wrapText="1"/>
      <protection hidden="1"/>
    </xf>
    <xf numFmtId="0" fontId="66" fillId="0" borderId="8" xfId="6060" applyFont="1" applyBorder="1" applyAlignment="1" applyProtection="1">
      <alignment horizontal="right" vertical="top" wrapText="1"/>
      <protection hidden="1"/>
    </xf>
    <xf numFmtId="0" fontId="66" fillId="0" borderId="12" xfId="6060" quotePrefix="1" applyFont="1" applyBorder="1" applyAlignment="1" applyProtection="1">
      <alignment vertical="top" wrapText="1"/>
      <protection hidden="1"/>
    </xf>
    <xf numFmtId="0" fontId="66" fillId="0" borderId="12" xfId="6060" applyFont="1" applyBorder="1" applyAlignment="1" applyProtection="1">
      <alignment horizontal="right" wrapText="1"/>
      <protection hidden="1"/>
    </xf>
    <xf numFmtId="0" fontId="66" fillId="0" borderId="12" xfId="6060" applyFont="1" applyBorder="1" applyAlignment="1" applyProtection="1">
      <alignment horizontal="center" wrapText="1"/>
      <protection hidden="1"/>
    </xf>
    <xf numFmtId="0" fontId="65" fillId="0" borderId="8" xfId="6060" applyFont="1" applyBorder="1" applyAlignment="1" applyProtection="1">
      <alignment vertical="top" wrapText="1"/>
      <protection hidden="1"/>
    </xf>
    <xf numFmtId="3" fontId="66" fillId="0" borderId="8" xfId="6060" applyNumberFormat="1" applyFont="1" applyBorder="1" applyAlignment="1" applyProtection="1">
      <alignment horizontal="center" vertical="top"/>
      <protection hidden="1"/>
    </xf>
    <xf numFmtId="173" fontId="98" fillId="0" borderId="8" xfId="6060" applyNumberFormat="1" applyFont="1" applyBorder="1" applyAlignment="1" applyProtection="1">
      <alignment vertical="top" wrapText="1"/>
      <protection hidden="1"/>
    </xf>
    <xf numFmtId="0" fontId="97" fillId="0" borderId="8" xfId="6060" applyFont="1" applyBorder="1" applyAlignment="1" applyProtection="1">
      <alignment horizontal="right" vertical="top" wrapText="1"/>
      <protection hidden="1"/>
    </xf>
    <xf numFmtId="0" fontId="137" fillId="0" borderId="8" xfId="6060" applyFont="1" applyBorder="1" applyAlignment="1" applyProtection="1">
      <alignment vertical="top" wrapText="1"/>
      <protection hidden="1"/>
    </xf>
    <xf numFmtId="0" fontId="97" fillId="0" borderId="8" xfId="6060" applyFont="1" applyBorder="1" applyAlignment="1" applyProtection="1">
      <alignment horizontal="right" vertical="top"/>
      <protection hidden="1"/>
    </xf>
    <xf numFmtId="3" fontId="97" fillId="0" borderId="8" xfId="6060" applyNumberFormat="1" applyFont="1" applyBorder="1" applyAlignment="1" applyProtection="1">
      <alignment horizontal="center" vertical="top"/>
      <protection hidden="1"/>
    </xf>
    <xf numFmtId="173" fontId="97" fillId="0" borderId="8" xfId="6060" applyNumberFormat="1" applyFont="1" applyBorder="1" applyAlignment="1" applyProtection="1">
      <alignment horizontal="right" vertical="top"/>
      <protection hidden="1"/>
    </xf>
    <xf numFmtId="0" fontId="118" fillId="0" borderId="8" xfId="6060" applyFont="1" applyBorder="1" applyAlignment="1" applyProtection="1">
      <alignment vertical="top" wrapText="1"/>
      <protection hidden="1"/>
    </xf>
    <xf numFmtId="0" fontId="137" fillId="0" borderId="8" xfId="6060" applyFont="1" applyBorder="1" applyAlignment="1" applyProtection="1">
      <alignment horizontal="right" vertical="top" wrapText="1"/>
      <protection hidden="1"/>
    </xf>
    <xf numFmtId="0" fontId="98" fillId="0" borderId="8" xfId="6060" applyFont="1" applyAlignment="1" applyProtection="1">
      <alignment horizontal="right" vertical="top" wrapText="1"/>
      <protection hidden="1"/>
    </xf>
    <xf numFmtId="0" fontId="98" fillId="0" borderId="8" xfId="6060" applyFont="1" applyBorder="1" applyAlignment="1" applyProtection="1">
      <alignment horizontal="center" vertical="top" wrapText="1"/>
      <protection hidden="1"/>
    </xf>
    <xf numFmtId="1" fontId="98" fillId="0" borderId="8" xfId="6060" applyNumberFormat="1" applyFont="1" applyAlignment="1" applyProtection="1">
      <alignment horizontal="center" vertical="top" wrapText="1"/>
      <protection hidden="1"/>
    </xf>
    <xf numFmtId="0" fontId="98" fillId="0" borderId="12" xfId="6060" applyFont="1" applyBorder="1" applyAlignment="1" applyProtection="1">
      <alignment horizontal="right" vertical="top" wrapText="1"/>
      <protection hidden="1"/>
    </xf>
    <xf numFmtId="1" fontId="98" fillId="0" borderId="12" xfId="6060" applyNumberFormat="1" applyFont="1" applyBorder="1" applyAlignment="1" applyProtection="1">
      <alignment horizontal="center" vertical="top" wrapText="1"/>
      <protection hidden="1"/>
    </xf>
    <xf numFmtId="0" fontId="65" fillId="0" borderId="8" xfId="6060" applyFont="1" applyAlignment="1" applyProtection="1">
      <alignment horizontal="center" vertical="top" wrapText="1"/>
      <protection hidden="1"/>
    </xf>
    <xf numFmtId="0" fontId="65" fillId="0" borderId="8" xfId="6060" applyFont="1" applyAlignment="1" applyProtection="1">
      <alignment horizontal="right" vertical="top"/>
      <protection hidden="1"/>
    </xf>
    <xf numFmtId="173" fontId="97" fillId="0" borderId="8" xfId="6060" applyNumberFormat="1" applyFont="1" applyAlignment="1" applyProtection="1">
      <alignment vertical="top"/>
      <protection hidden="1"/>
    </xf>
    <xf numFmtId="173" fontId="66" fillId="0" borderId="14" xfId="6060" applyNumberFormat="1" applyFont="1" applyBorder="1" applyAlignment="1" applyProtection="1">
      <alignment vertical="top"/>
      <protection hidden="1"/>
    </xf>
    <xf numFmtId="49" fontId="66" fillId="0" borderId="8" xfId="6060" applyNumberFormat="1" applyFont="1" applyAlignment="1" applyProtection="1">
      <alignment horizontal="center" vertical="top" wrapText="1"/>
      <protection hidden="1"/>
    </xf>
    <xf numFmtId="4" fontId="66" fillId="0" borderId="8" xfId="27" applyNumberFormat="1" applyFont="1" applyAlignment="1" applyProtection="1">
      <alignment horizontal="center" vertical="top" wrapText="1"/>
      <protection hidden="1"/>
    </xf>
    <xf numFmtId="1" fontId="66" fillId="0" borderId="8" xfId="6060" applyNumberFormat="1" applyFont="1" applyAlignment="1" applyProtection="1">
      <alignment horizontal="center" vertical="top"/>
      <protection hidden="1"/>
    </xf>
    <xf numFmtId="0" fontId="97" fillId="0" borderId="8" xfId="6060" applyFont="1" applyAlignment="1" applyProtection="1">
      <alignment wrapText="1"/>
      <protection hidden="1"/>
    </xf>
    <xf numFmtId="173" fontId="97" fillId="0" borderId="8" xfId="6060" applyNumberFormat="1" applyFont="1" applyProtection="1">
      <protection hidden="1"/>
    </xf>
    <xf numFmtId="0" fontId="65" fillId="0" borderId="8" xfId="148" applyFont="1" applyAlignment="1" applyProtection="1">
      <alignment horizontal="center" vertical="top"/>
      <protection hidden="1"/>
    </xf>
    <xf numFmtId="0" fontId="65" fillId="0" borderId="8" xfId="148" applyFont="1" applyAlignment="1" applyProtection="1">
      <alignment vertical="top"/>
      <protection hidden="1"/>
    </xf>
    <xf numFmtId="0" fontId="66" fillId="0" borderId="8" xfId="148" applyAlignment="1" applyProtection="1">
      <alignment horizontal="right"/>
      <protection hidden="1"/>
    </xf>
    <xf numFmtId="4" fontId="66" fillId="0" borderId="8" xfId="148" applyNumberFormat="1" applyAlignment="1" applyProtection="1">
      <alignment horizontal="center"/>
      <protection hidden="1"/>
    </xf>
    <xf numFmtId="4" fontId="65" fillId="0" borderId="8" xfId="148" applyNumberFormat="1" applyFont="1" applyAlignment="1" applyProtection="1">
      <alignment horizontal="right"/>
      <protection hidden="1"/>
    </xf>
    <xf numFmtId="49" fontId="66" fillId="0" borderId="8" xfId="6060" applyNumberFormat="1" applyFont="1" applyAlignment="1" applyProtection="1">
      <alignment vertical="center"/>
      <protection hidden="1"/>
    </xf>
    <xf numFmtId="49" fontId="66" fillId="0" borderId="8" xfId="71" applyNumberFormat="1" applyFont="1" applyAlignment="1" applyProtection="1">
      <alignment horizontal="justify" vertical="top" wrapText="1"/>
      <protection hidden="1"/>
    </xf>
    <xf numFmtId="0" fontId="65" fillId="0" borderId="8" xfId="71" applyFont="1" applyAlignment="1" applyProtection="1">
      <alignment horizontal="center" vertical="top"/>
      <protection hidden="1"/>
    </xf>
    <xf numFmtId="4" fontId="65" fillId="0" borderId="8" xfId="71" applyNumberFormat="1" applyFont="1" applyAlignment="1" applyProtection="1">
      <alignment horizontal="right" vertical="top"/>
      <protection hidden="1"/>
    </xf>
    <xf numFmtId="4" fontId="65" fillId="0" borderId="8" xfId="6057" applyNumberFormat="1" applyFont="1" applyAlignment="1" applyProtection="1">
      <alignment horizontal="right" vertical="top"/>
      <protection hidden="1"/>
    </xf>
    <xf numFmtId="0" fontId="66" fillId="0" borderId="8" xfId="71" applyFont="1" applyAlignment="1" applyProtection="1">
      <alignment vertical="top"/>
      <protection hidden="1"/>
    </xf>
    <xf numFmtId="49" fontId="65" fillId="0" borderId="8" xfId="71" applyNumberFormat="1" applyFont="1" applyAlignment="1" applyProtection="1">
      <alignment vertical="top"/>
      <protection hidden="1"/>
    </xf>
    <xf numFmtId="0" fontId="66" fillId="0" borderId="8" xfId="71" quotePrefix="1" applyFont="1" applyAlignment="1" applyProtection="1">
      <alignment horizontal="justify" vertical="top" wrapText="1"/>
      <protection hidden="1"/>
    </xf>
    <xf numFmtId="4" fontId="66" fillId="0" borderId="8" xfId="21" applyNumberFormat="1" applyFont="1" applyAlignment="1" applyProtection="1">
      <alignment horizontal="center" vertical="top"/>
      <protection hidden="1"/>
    </xf>
    <xf numFmtId="4" fontId="66" fillId="0" borderId="8" xfId="21" quotePrefix="1" applyNumberFormat="1" applyFont="1" applyAlignment="1" applyProtection="1">
      <alignment horizontal="left" vertical="top" wrapText="1"/>
      <protection hidden="1"/>
    </xf>
    <xf numFmtId="0" fontId="66" fillId="0" borderId="8" xfId="71" applyFont="1" applyAlignment="1" applyProtection="1">
      <alignment vertical="center"/>
      <protection hidden="1"/>
    </xf>
    <xf numFmtId="0" fontId="66" fillId="0" borderId="8" xfId="6060" quotePrefix="1" applyFont="1" applyBorder="1" applyAlignment="1" applyProtection="1">
      <alignment vertical="top" wrapText="1"/>
      <protection hidden="1"/>
    </xf>
    <xf numFmtId="4" fontId="66" fillId="0" borderId="12" xfId="6060" applyNumberFormat="1" applyFont="1" applyBorder="1" applyAlignment="1" applyProtection="1">
      <alignment horizontal="right" vertical="top" wrapText="1"/>
      <protection hidden="1"/>
    </xf>
    <xf numFmtId="0" fontId="66" fillId="0" borderId="8" xfId="148" applyAlignment="1" applyProtection="1">
      <alignment horizontal="center" vertical="top"/>
      <protection hidden="1"/>
    </xf>
    <xf numFmtId="0" fontId="66" fillId="0" borderId="8" xfId="148" applyAlignment="1" applyProtection="1">
      <alignment horizontal="left" vertical="top" wrapText="1"/>
      <protection hidden="1"/>
    </xf>
    <xf numFmtId="0" fontId="65" fillId="0" borderId="8" xfId="148" applyFont="1" applyAlignment="1" applyProtection="1">
      <alignment horizontal="right" wrapText="1"/>
      <protection hidden="1"/>
    </xf>
    <xf numFmtId="0" fontId="137" fillId="0" borderId="8" xfId="148" applyFont="1" applyAlignment="1" applyProtection="1">
      <alignment horizontal="center" vertical="top"/>
      <protection hidden="1"/>
    </xf>
    <xf numFmtId="0" fontId="97" fillId="0" borderId="8" xfId="148" applyFont="1" applyAlignment="1" applyProtection="1">
      <alignment vertical="top" wrapText="1"/>
      <protection hidden="1"/>
    </xf>
    <xf numFmtId="0" fontId="97" fillId="0" borderId="8" xfId="148" applyFont="1" applyAlignment="1" applyProtection="1">
      <alignment horizontal="right"/>
      <protection hidden="1"/>
    </xf>
    <xf numFmtId="4" fontId="97" fillId="0" borderId="8" xfId="148" applyNumberFormat="1" applyFont="1" applyAlignment="1" applyProtection="1">
      <alignment horizontal="center"/>
      <protection hidden="1"/>
    </xf>
    <xf numFmtId="173" fontId="137" fillId="0" borderId="8" xfId="148" applyNumberFormat="1" applyFont="1" applyAlignment="1" applyProtection="1">
      <alignment horizontal="right"/>
      <protection hidden="1"/>
    </xf>
    <xf numFmtId="173" fontId="97" fillId="0" borderId="8" xfId="6060" applyNumberFormat="1" applyFont="1" applyAlignment="1" applyProtection="1">
      <alignment vertical="center"/>
      <protection hidden="1"/>
    </xf>
    <xf numFmtId="49" fontId="97" fillId="0" borderId="8" xfId="6060" applyNumberFormat="1" applyFont="1" applyAlignment="1" applyProtection="1">
      <alignment vertical="center"/>
      <protection hidden="1"/>
    </xf>
    <xf numFmtId="218" fontId="66" fillId="0" borderId="8" xfId="5979" applyNumberFormat="1" applyAlignment="1" applyProtection="1">
      <alignment horizontal="right" vertical="top"/>
      <protection hidden="1"/>
    </xf>
    <xf numFmtId="1" fontId="66" fillId="0" borderId="8" xfId="6060" applyNumberFormat="1" applyFont="1" applyBorder="1" applyAlignment="1" applyProtection="1">
      <alignment horizontal="center" wrapText="1"/>
      <protection hidden="1"/>
    </xf>
    <xf numFmtId="0" fontId="66" fillId="0" borderId="8" xfId="148" applyAlignment="1" applyProtection="1">
      <alignment vertical="top"/>
      <protection hidden="1"/>
    </xf>
    <xf numFmtId="0" fontId="66" fillId="0" borderId="8" xfId="148" quotePrefix="1" applyAlignment="1" applyProtection="1">
      <alignment horizontal="left" vertical="top" wrapText="1"/>
      <protection hidden="1"/>
    </xf>
    <xf numFmtId="4" fontId="66" fillId="0" borderId="8" xfId="148" applyNumberFormat="1" applyAlignment="1" applyProtection="1">
      <alignment horizontal="right" vertical="top"/>
      <protection hidden="1"/>
    </xf>
    <xf numFmtId="4" fontId="66" fillId="0" borderId="8" xfId="21" quotePrefix="1" applyNumberFormat="1" applyFont="1" applyAlignment="1" applyProtection="1">
      <alignment horizontal="left" wrapText="1"/>
      <protection hidden="1"/>
    </xf>
    <xf numFmtId="4" fontId="66" fillId="0" borderId="8" xfId="21" applyNumberFormat="1" applyFont="1" applyAlignment="1" applyProtection="1">
      <alignment horizontal="right" vertical="top" wrapText="1"/>
      <protection hidden="1"/>
    </xf>
    <xf numFmtId="3" fontId="66" fillId="0" borderId="8" xfId="21" applyNumberFormat="1" applyFont="1" applyAlignment="1" applyProtection="1">
      <alignment horizontal="center" vertical="top" wrapText="1"/>
      <protection hidden="1"/>
    </xf>
    <xf numFmtId="0" fontId="66" fillId="0" borderId="8" xfId="5979" quotePrefix="1" applyAlignment="1" applyProtection="1">
      <alignment vertical="top" wrapText="1"/>
      <protection hidden="1"/>
    </xf>
    <xf numFmtId="0" fontId="66" fillId="0" borderId="8" xfId="5979" applyAlignment="1" applyProtection="1">
      <alignment horizontal="right" vertical="top" wrapText="1"/>
      <protection hidden="1"/>
    </xf>
    <xf numFmtId="1" fontId="66" fillId="0" borderId="8" xfId="5979" applyNumberFormat="1" applyAlignment="1" applyProtection="1">
      <alignment horizontal="center" vertical="top" wrapText="1"/>
      <protection hidden="1"/>
    </xf>
    <xf numFmtId="1" fontId="66" fillId="0" borderId="8" xfId="21" applyNumberFormat="1" applyFont="1" applyAlignment="1" applyProtection="1">
      <alignment horizontal="center" vertical="top"/>
      <protection hidden="1"/>
    </xf>
    <xf numFmtId="4" fontId="66" fillId="0" borderId="8" xfId="21" applyNumberFormat="1" applyFont="1" applyAlignment="1" applyProtection="1">
      <alignment horizontal="right" vertical="top"/>
      <protection hidden="1"/>
    </xf>
    <xf numFmtId="4" fontId="66" fillId="0" borderId="8" xfId="6060" applyNumberFormat="1" applyFont="1" applyAlignment="1" applyProtection="1">
      <alignment horizontal="right" vertical="top" wrapText="1"/>
      <protection hidden="1"/>
    </xf>
    <xf numFmtId="0" fontId="66" fillId="0" borderId="8" xfId="148" applyAlignment="1" applyProtection="1">
      <alignment horizontal="left" vertical="center" wrapText="1"/>
      <protection hidden="1"/>
    </xf>
    <xf numFmtId="0" fontId="66" fillId="0" borderId="8" xfId="5979" applyAlignment="1" applyProtection="1">
      <alignment horizontal="right" wrapText="1"/>
      <protection hidden="1"/>
    </xf>
    <xf numFmtId="1" fontId="66" fillId="0" borderId="8" xfId="5979" applyNumberFormat="1" applyAlignment="1" applyProtection="1">
      <alignment horizontal="center" wrapText="1"/>
      <protection hidden="1"/>
    </xf>
    <xf numFmtId="0" fontId="66" fillId="0" borderId="8" xfId="148" applyAlignment="1" applyProtection="1">
      <alignment horizontal="left" wrapText="1"/>
      <protection hidden="1"/>
    </xf>
    <xf numFmtId="3" fontId="66" fillId="0" borderId="8" xfId="6060" applyNumberFormat="1" applyFont="1" applyBorder="1" applyAlignment="1" applyProtection="1">
      <alignment horizontal="center" wrapText="1"/>
      <protection hidden="1"/>
    </xf>
    <xf numFmtId="4" fontId="66" fillId="0" borderId="8" xfId="21" applyNumberFormat="1" applyFont="1" applyAlignment="1" applyProtection="1">
      <alignment horizontal="left" wrapText="1"/>
      <protection hidden="1"/>
    </xf>
    <xf numFmtId="0" fontId="66" fillId="0" borderId="8" xfId="148" quotePrefix="1" applyAlignment="1" applyProtection="1">
      <alignment horizontal="left" wrapText="1"/>
      <protection hidden="1"/>
    </xf>
    <xf numFmtId="0" fontId="66" fillId="0" borderId="8" xfId="148" applyAlignment="1" applyProtection="1">
      <alignment horizontal="right" vertical="top" wrapText="1"/>
      <protection hidden="1"/>
    </xf>
    <xf numFmtId="3" fontId="66" fillId="0" borderId="8" xfId="148" applyNumberFormat="1" applyAlignment="1" applyProtection="1">
      <alignment horizontal="center" vertical="top" wrapText="1"/>
      <protection hidden="1"/>
    </xf>
    <xf numFmtId="0" fontId="66" fillId="0" borderId="12" xfId="148" applyBorder="1" applyAlignment="1" applyProtection="1">
      <alignment horizontal="center" vertical="top"/>
      <protection hidden="1"/>
    </xf>
    <xf numFmtId="0" fontId="66" fillId="0" borderId="12" xfId="148" applyBorder="1" applyAlignment="1" applyProtection="1">
      <alignment horizontal="left" vertical="top" wrapText="1"/>
      <protection hidden="1"/>
    </xf>
    <xf numFmtId="0" fontId="66" fillId="0" borderId="12" xfId="6060" applyFont="1" applyBorder="1" applyAlignment="1" applyProtection="1">
      <alignment horizontal="right" vertical="top"/>
      <protection hidden="1"/>
    </xf>
    <xf numFmtId="1" fontId="66" fillId="0" borderId="12" xfId="6060" applyNumberFormat="1" applyFont="1" applyBorder="1" applyAlignment="1" applyProtection="1">
      <alignment horizontal="center" vertical="top" wrapText="1"/>
      <protection hidden="1"/>
    </xf>
    <xf numFmtId="0" fontId="66" fillId="0" borderId="12" xfId="148" applyBorder="1" applyAlignment="1" applyProtection="1">
      <alignment vertical="top"/>
      <protection hidden="1"/>
    </xf>
    <xf numFmtId="0" fontId="65" fillId="0" borderId="8" xfId="6060" applyFont="1" applyBorder="1" applyAlignment="1" applyProtection="1">
      <alignment horizontal="right" vertical="top"/>
      <protection hidden="1"/>
    </xf>
    <xf numFmtId="1" fontId="65" fillId="0" borderId="8" xfId="6060" applyNumberFormat="1" applyFont="1" applyBorder="1" applyAlignment="1" applyProtection="1">
      <alignment horizontal="center" vertical="top" wrapText="1"/>
      <protection hidden="1"/>
    </xf>
    <xf numFmtId="49" fontId="65" fillId="5" borderId="8" xfId="6060" applyNumberFormat="1" applyFont="1" applyFill="1" applyBorder="1" applyAlignment="1" applyProtection="1">
      <alignment horizontal="left" vertical="center"/>
      <protection hidden="1"/>
    </xf>
    <xf numFmtId="0" fontId="66" fillId="5" borderId="8" xfId="6060" applyFont="1" applyFill="1" applyBorder="1" applyAlignment="1" applyProtection="1">
      <alignment horizontal="center" vertical="center"/>
      <protection hidden="1"/>
    </xf>
    <xf numFmtId="2" fontId="66" fillId="5" borderId="8" xfId="6060" applyNumberFormat="1" applyFont="1" applyFill="1" applyBorder="1" applyAlignment="1" applyProtection="1">
      <alignment horizontal="center" vertical="center"/>
      <protection hidden="1"/>
    </xf>
    <xf numFmtId="4" fontId="66" fillId="5" borderId="8" xfId="6060" applyNumberFormat="1" applyFont="1" applyFill="1" applyBorder="1" applyAlignment="1" applyProtection="1">
      <alignment vertical="center"/>
      <protection hidden="1"/>
    </xf>
    <xf numFmtId="49" fontId="14" fillId="0" borderId="8" xfId="5980" applyNumberFormat="1" applyFont="1" applyAlignment="1" applyProtection="1">
      <alignment horizontal="center" vertical="top" wrapText="1"/>
      <protection hidden="1"/>
    </xf>
    <xf numFmtId="49" fontId="14" fillId="0" borderId="8" xfId="6060" applyNumberFormat="1" applyFont="1" applyAlignment="1" applyProtection="1">
      <alignment horizontal="left" vertical="top" wrapText="1"/>
      <protection hidden="1"/>
    </xf>
    <xf numFmtId="0" fontId="14" fillId="0" borderId="8" xfId="5980" applyFont="1" applyAlignment="1" applyProtection="1">
      <alignment horizontal="center" wrapText="1"/>
      <protection hidden="1"/>
    </xf>
    <xf numFmtId="49" fontId="37" fillId="0" borderId="8" xfId="5980" applyNumberFormat="1" applyFont="1" applyAlignment="1" applyProtection="1">
      <alignment horizontal="center" vertical="top" wrapText="1"/>
      <protection hidden="1"/>
    </xf>
    <xf numFmtId="49" fontId="136" fillId="0" borderId="8" xfId="6060" applyNumberFormat="1" applyFont="1" applyBorder="1" applyAlignment="1" applyProtection="1">
      <alignment horizontal="left" vertical="top"/>
      <protection hidden="1"/>
    </xf>
    <xf numFmtId="49" fontId="136" fillId="0" borderId="8" xfId="6060" applyNumberFormat="1" applyFont="1" applyBorder="1" applyAlignment="1" applyProtection="1">
      <alignment horizontal="center"/>
      <protection hidden="1"/>
    </xf>
    <xf numFmtId="180" fontId="14" fillId="0" borderId="8" xfId="6060" applyNumberFormat="1" applyFont="1" applyBorder="1" applyAlignment="1" applyProtection="1">
      <alignment wrapText="1"/>
      <protection hidden="1"/>
    </xf>
    <xf numFmtId="0" fontId="37" fillId="0" borderId="8" xfId="6060" applyFont="1" applyProtection="1">
      <protection hidden="1"/>
    </xf>
    <xf numFmtId="0" fontId="14" fillId="0" borderId="8" xfId="221" applyFont="1" applyAlignment="1" applyProtection="1">
      <alignment horizontal="left" vertical="top" wrapText="1"/>
      <protection hidden="1"/>
    </xf>
    <xf numFmtId="0" fontId="37" fillId="0" borderId="8" xfId="5980" applyFont="1" applyAlignment="1" applyProtection="1">
      <alignment horizontal="left" vertical="top" wrapText="1"/>
      <protection hidden="1"/>
    </xf>
    <xf numFmtId="0" fontId="37" fillId="0" borderId="8" xfId="5980" applyFont="1" applyAlignment="1" applyProtection="1">
      <alignment horizontal="center" wrapText="1"/>
      <protection hidden="1"/>
    </xf>
    <xf numFmtId="49" fontId="14" fillId="0" borderId="8" xfId="5980" applyNumberFormat="1" applyFont="1" applyAlignment="1" applyProtection="1">
      <alignment horizontal="left" vertical="top" wrapText="1"/>
      <protection hidden="1"/>
    </xf>
    <xf numFmtId="0" fontId="37" fillId="0" borderId="8" xfId="221" applyFont="1" applyAlignment="1" applyProtection="1">
      <alignment horizontal="left" vertical="top" wrapText="1"/>
      <protection hidden="1"/>
    </xf>
    <xf numFmtId="175" fontId="14" fillId="0" borderId="8" xfId="6060" applyNumberFormat="1" applyFont="1" applyBorder="1" applyAlignment="1" applyProtection="1">
      <alignment wrapText="1"/>
      <protection hidden="1"/>
    </xf>
    <xf numFmtId="0" fontId="14" fillId="0" borderId="8" xfId="5980" applyFont="1" applyAlignment="1" applyProtection="1">
      <alignment horizontal="left" vertical="top" wrapText="1"/>
      <protection hidden="1"/>
    </xf>
    <xf numFmtId="0" fontId="14" fillId="0" borderId="8" xfId="6060" applyFont="1" applyBorder="1" applyAlignment="1" applyProtection="1">
      <alignment horizontal="center"/>
      <protection hidden="1"/>
    </xf>
    <xf numFmtId="180" fontId="14" fillId="0" borderId="8" xfId="6060" applyNumberFormat="1" applyFont="1" applyAlignment="1" applyProtection="1">
      <alignment wrapText="1"/>
      <protection hidden="1"/>
    </xf>
    <xf numFmtId="49" fontId="37" fillId="0" borderId="8" xfId="5980" applyNumberFormat="1" applyFont="1" applyAlignment="1" applyProtection="1">
      <alignment horizontal="left" vertical="top" wrapText="1"/>
      <protection hidden="1"/>
    </xf>
    <xf numFmtId="175" fontId="37" fillId="0" borderId="8" xfId="6060" applyNumberFormat="1" applyFont="1" applyProtection="1">
      <protection hidden="1"/>
    </xf>
    <xf numFmtId="0" fontId="14" fillId="0" borderId="8" xfId="5982" applyFont="1" applyAlignment="1" applyProtection="1">
      <alignment vertical="top" wrapText="1"/>
      <protection hidden="1"/>
    </xf>
    <xf numFmtId="0" fontId="14" fillId="0" borderId="8" xfId="5982" applyFont="1" applyAlignment="1" applyProtection="1">
      <alignment horizontal="center"/>
      <protection hidden="1"/>
    </xf>
    <xf numFmtId="175" fontId="14" fillId="0" borderId="8" xfId="6060" applyNumberFormat="1" applyFont="1" applyProtection="1">
      <protection hidden="1"/>
    </xf>
    <xf numFmtId="0" fontId="37" fillId="0" borderId="8" xfId="5982" applyFont="1" applyAlignment="1" applyProtection="1">
      <alignment vertical="top" wrapText="1"/>
      <protection hidden="1"/>
    </xf>
    <xf numFmtId="0" fontId="37" fillId="0" borderId="8" xfId="5982" applyFont="1" applyAlignment="1" applyProtection="1">
      <alignment horizontal="center"/>
      <protection hidden="1"/>
    </xf>
    <xf numFmtId="175" fontId="14" fillId="0" borderId="8" xfId="5983" applyNumberFormat="1" applyFont="1" applyAlignment="1" applyProtection="1">
      <alignment horizontal="right"/>
      <protection hidden="1"/>
    </xf>
    <xf numFmtId="49" fontId="137" fillId="0" borderId="8" xfId="6060" applyNumberFormat="1" applyFont="1" applyBorder="1" applyAlignment="1" applyProtection="1">
      <alignment horizontal="left" vertical="top"/>
      <protection hidden="1"/>
    </xf>
    <xf numFmtId="49" fontId="97" fillId="0" borderId="8" xfId="5980" applyNumberFormat="1" applyFont="1" applyAlignment="1" applyProtection="1">
      <alignment horizontal="left" vertical="top" wrapText="1"/>
      <protection hidden="1"/>
    </xf>
    <xf numFmtId="0" fontId="97" fillId="0" borderId="8" xfId="5980" applyFont="1" applyAlignment="1" applyProtection="1">
      <alignment horizontal="center" wrapText="1"/>
      <protection hidden="1"/>
    </xf>
    <xf numFmtId="180" fontId="97" fillId="0" borderId="8" xfId="6060" applyNumberFormat="1" applyFont="1" applyBorder="1" applyAlignment="1" applyProtection="1">
      <alignment wrapText="1"/>
      <protection hidden="1"/>
    </xf>
    <xf numFmtId="175" fontId="97" fillId="0" borderId="8" xfId="6060" applyNumberFormat="1" applyFont="1" applyProtection="1">
      <protection hidden="1"/>
    </xf>
    <xf numFmtId="169" fontId="65" fillId="62" borderId="37" xfId="6060" applyNumberFormat="1" applyFont="1" applyFill="1" applyBorder="1" applyAlignment="1" applyProtection="1">
      <alignment horizontal="right" vertical="center"/>
      <protection hidden="1"/>
    </xf>
    <xf numFmtId="49" fontId="65" fillId="62" borderId="37" xfId="6060" applyNumberFormat="1" applyFont="1" applyFill="1" applyBorder="1" applyAlignment="1" applyProtection="1">
      <alignment horizontal="left" vertical="center"/>
      <protection hidden="1"/>
    </xf>
    <xf numFmtId="0" fontId="65" fillId="62" borderId="37" xfId="6060" applyFont="1" applyFill="1" applyBorder="1" applyAlignment="1" applyProtection="1">
      <alignment horizontal="center" vertical="center"/>
      <protection hidden="1"/>
    </xf>
    <xf numFmtId="2" fontId="65" fillId="62" borderId="37" xfId="6060" applyNumberFormat="1" applyFont="1" applyFill="1" applyBorder="1" applyAlignment="1" applyProtection="1">
      <alignment horizontal="center" vertical="center"/>
      <protection hidden="1"/>
    </xf>
    <xf numFmtId="4" fontId="65" fillId="62" borderId="37" xfId="6060" applyNumberFormat="1" applyFont="1" applyFill="1" applyBorder="1" applyAlignment="1" applyProtection="1">
      <alignment horizontal="right" vertical="center"/>
      <protection hidden="1"/>
    </xf>
    <xf numFmtId="175" fontId="65" fillId="62" borderId="11" xfId="6060" applyNumberFormat="1" applyFont="1" applyFill="1" applyBorder="1" applyAlignment="1" applyProtection="1">
      <alignment vertical="center"/>
      <protection hidden="1"/>
    </xf>
    <xf numFmtId="49" fontId="65" fillId="0" borderId="8" xfId="6060" applyNumberFormat="1" applyFont="1" applyFill="1" applyBorder="1" applyAlignment="1" applyProtection="1">
      <alignment horizontal="left" vertical="center"/>
      <protection hidden="1"/>
    </xf>
    <xf numFmtId="0" fontId="65" fillId="0" borderId="8" xfId="6060" applyFont="1" applyFill="1" applyBorder="1" applyAlignment="1" applyProtection="1">
      <alignment horizontal="center" vertical="center"/>
      <protection hidden="1"/>
    </xf>
    <xf numFmtId="2" fontId="65" fillId="0" borderId="8" xfId="6060" applyNumberFormat="1" applyFont="1" applyFill="1" applyBorder="1" applyAlignment="1" applyProtection="1">
      <alignment horizontal="center" vertical="center"/>
      <protection hidden="1"/>
    </xf>
    <xf numFmtId="4" fontId="65" fillId="0" borderId="8" xfId="6060" applyNumberFormat="1" applyFont="1" applyFill="1" applyBorder="1" applyAlignment="1" applyProtection="1">
      <alignment horizontal="right" vertical="center"/>
      <protection hidden="1"/>
    </xf>
    <xf numFmtId="175" fontId="65" fillId="0" borderId="8" xfId="6060" applyNumberFormat="1" applyFont="1" applyFill="1" applyBorder="1" applyAlignment="1" applyProtection="1">
      <alignment vertical="center"/>
      <protection hidden="1"/>
    </xf>
    <xf numFmtId="0" fontId="66" fillId="0" borderId="8" xfId="6060" applyFont="1" applyFill="1" applyAlignment="1" applyProtection="1">
      <alignment vertical="center"/>
      <protection hidden="1"/>
    </xf>
    <xf numFmtId="49" fontId="97" fillId="0" borderId="8" xfId="5980" applyNumberFormat="1" applyFont="1" applyAlignment="1" applyProtection="1">
      <alignment horizontal="center" vertical="top" wrapText="1"/>
      <protection hidden="1"/>
    </xf>
    <xf numFmtId="0" fontId="97" fillId="0" borderId="8" xfId="221" applyFont="1" applyAlignment="1" applyProtection="1">
      <alignment horizontal="left" vertical="top" wrapText="1"/>
      <protection hidden="1"/>
    </xf>
    <xf numFmtId="175" fontId="97" fillId="0" borderId="8" xfId="6060" applyNumberFormat="1" applyFont="1" applyBorder="1" applyAlignment="1" applyProtection="1">
      <alignment wrapText="1"/>
      <protection hidden="1"/>
    </xf>
    <xf numFmtId="0" fontId="66" fillId="0" borderId="36" xfId="6060" applyFont="1" applyBorder="1" applyAlignment="1" applyProtection="1">
      <alignment horizontal="justify" vertical="top"/>
      <protection hidden="1"/>
    </xf>
    <xf numFmtId="0" fontId="66" fillId="0" borderId="36" xfId="6060" applyFont="1" applyBorder="1" applyAlignment="1" applyProtection="1">
      <alignment horizontal="center"/>
      <protection hidden="1"/>
    </xf>
    <xf numFmtId="0" fontId="66" fillId="0" borderId="36" xfId="6060" applyFont="1" applyBorder="1" applyAlignment="1" applyProtection="1">
      <alignment horizontal="right"/>
      <protection hidden="1"/>
    </xf>
    <xf numFmtId="0" fontId="122" fillId="0" borderId="8" xfId="27" applyFont="1" applyProtection="1">
      <protection hidden="1"/>
    </xf>
    <xf numFmtId="0" fontId="66" fillId="0" borderId="8" xfId="27" applyFont="1" applyAlignment="1" applyProtection="1">
      <alignment horizontal="left" vertical="top"/>
      <protection hidden="1"/>
    </xf>
    <xf numFmtId="8" fontId="65" fillId="0" borderId="8" xfId="27" applyNumberFormat="1" applyFont="1" applyAlignment="1" applyProtection="1">
      <alignment horizontal="left" vertical="center" wrapText="1"/>
      <protection hidden="1"/>
    </xf>
    <xf numFmtId="0" fontId="65" fillId="0" borderId="8" xfId="27" applyFont="1" applyAlignment="1" applyProtection="1">
      <alignment horizontal="left" vertical="center" wrapText="1"/>
      <protection hidden="1"/>
    </xf>
    <xf numFmtId="166" fontId="66" fillId="0" borderId="8" xfId="27" applyNumberFormat="1" applyFont="1" applyAlignment="1" applyProtection="1">
      <alignment vertical="center"/>
      <protection hidden="1"/>
    </xf>
    <xf numFmtId="208" fontId="66" fillId="0" borderId="8" xfId="27" applyNumberFormat="1" applyFont="1" applyAlignment="1" applyProtection="1">
      <alignment vertical="center"/>
      <protection hidden="1"/>
    </xf>
    <xf numFmtId="8" fontId="66" fillId="0" borderId="8" xfId="27" applyNumberFormat="1" applyFont="1" applyAlignment="1" applyProtection="1">
      <alignment horizontal="right" vertical="center"/>
      <protection hidden="1"/>
    </xf>
    <xf numFmtId="0" fontId="256" fillId="0" borderId="8" xfId="27" applyFont="1" applyAlignment="1" applyProtection="1">
      <alignment vertical="center"/>
      <protection hidden="1"/>
    </xf>
    <xf numFmtId="208" fontId="66" fillId="0" borderId="8" xfId="148" applyNumberFormat="1" applyAlignment="1" applyProtection="1">
      <alignment vertical="center"/>
      <protection hidden="1"/>
    </xf>
    <xf numFmtId="0" fontId="66" fillId="0" borderId="12" xfId="27" applyFont="1" applyBorder="1" applyProtection="1">
      <protection hidden="1"/>
    </xf>
    <xf numFmtId="0" fontId="66" fillId="0" borderId="12" xfId="27" applyFont="1" applyBorder="1" applyAlignment="1" applyProtection="1">
      <alignment horizontal="left" vertical="top"/>
      <protection hidden="1"/>
    </xf>
    <xf numFmtId="208" fontId="65" fillId="0" borderId="8" xfId="27" applyNumberFormat="1" applyFont="1" applyAlignment="1" applyProtection="1">
      <alignment vertical="center"/>
      <protection hidden="1"/>
    </xf>
    <xf numFmtId="8" fontId="102" fillId="0" borderId="8" xfId="27" applyNumberFormat="1" applyFont="1" applyAlignment="1" applyProtection="1">
      <alignment vertical="center"/>
      <protection hidden="1"/>
    </xf>
    <xf numFmtId="0" fontId="66" fillId="0" borderId="8" xfId="27" applyFont="1" applyAlignment="1" applyProtection="1">
      <alignment horizontal="right"/>
      <protection hidden="1"/>
    </xf>
    <xf numFmtId="0" fontId="137" fillId="0" borderId="8" xfId="6060" applyFont="1" applyAlignment="1" applyProtection="1">
      <alignment horizontal="center" vertical="top" readingOrder="1"/>
      <protection hidden="1"/>
    </xf>
    <xf numFmtId="0" fontId="137" fillId="0" borderId="8" xfId="6060" applyFont="1" applyAlignment="1" applyProtection="1">
      <alignment horizontal="left" vertical="top" wrapText="1"/>
      <protection hidden="1"/>
    </xf>
    <xf numFmtId="206" fontId="137" fillId="0" borderId="8" xfId="6060" applyNumberFormat="1" applyFont="1" applyAlignment="1" applyProtection="1">
      <alignment horizontal="center"/>
      <protection hidden="1"/>
    </xf>
    <xf numFmtId="0" fontId="97" fillId="0" borderId="8" xfId="6060" applyFont="1" applyAlignment="1" applyProtection="1">
      <alignment horizontal="right" wrapText="1"/>
      <protection hidden="1"/>
    </xf>
    <xf numFmtId="0" fontId="66" fillId="2" borderId="4" xfId="6060" applyFont="1" applyFill="1" applyBorder="1" applyAlignment="1" applyProtection="1">
      <alignment horizontal="center" vertical="center"/>
      <protection locked="0" hidden="1"/>
    </xf>
    <xf numFmtId="0" fontId="148" fillId="2" borderId="4" xfId="6060" applyFont="1" applyFill="1" applyBorder="1" applyAlignment="1" applyProtection="1">
      <alignment horizontal="center" vertical="center"/>
      <protection locked="0" hidden="1"/>
    </xf>
    <xf numFmtId="0" fontId="66" fillId="0" borderId="8" xfId="6060" applyFont="1" applyAlignment="1" applyProtection="1">
      <alignment horizontal="center"/>
      <protection locked="0" hidden="1"/>
    </xf>
    <xf numFmtId="166" fontId="66" fillId="0" borderId="8" xfId="6060" applyNumberFormat="1" applyFont="1" applyAlignment="1" applyProtection="1">
      <alignment horizontal="right"/>
      <protection locked="0" hidden="1"/>
    </xf>
    <xf numFmtId="0" fontId="83" fillId="0" borderId="8" xfId="6060" applyFont="1" applyProtection="1">
      <protection locked="0" hidden="1"/>
    </xf>
    <xf numFmtId="0" fontId="83" fillId="0" borderId="12" xfId="6060" applyFont="1" applyBorder="1" applyProtection="1">
      <protection locked="0" hidden="1"/>
    </xf>
    <xf numFmtId="173" fontId="66" fillId="0" borderId="8" xfId="6061" applyNumberFormat="1" applyFont="1" applyAlignment="1" applyProtection="1">
      <alignment horizontal="right" wrapText="1"/>
      <protection locked="0" hidden="1"/>
    </xf>
    <xf numFmtId="4" fontId="66" fillId="0" borderId="8" xfId="6061" applyNumberFormat="1" applyFont="1" applyAlignment="1" applyProtection="1">
      <alignment horizontal="right" wrapText="1"/>
      <protection locked="0" hidden="1"/>
    </xf>
    <xf numFmtId="173" fontId="14" fillId="0" borderId="8" xfId="6061" applyNumberFormat="1" applyFont="1" applyAlignment="1" applyProtection="1">
      <alignment horizontal="right" wrapText="1"/>
      <protection locked="0" hidden="1"/>
    </xf>
    <xf numFmtId="4" fontId="66" fillId="0" borderId="8" xfId="6060" applyNumberFormat="1" applyFont="1" applyAlignment="1" applyProtection="1">
      <alignment horizontal="right"/>
      <protection locked="0" hidden="1"/>
    </xf>
    <xf numFmtId="175" fontId="66" fillId="0" borderId="8" xfId="6060" applyNumberFormat="1" applyFont="1" applyProtection="1">
      <protection locked="0" hidden="1"/>
    </xf>
    <xf numFmtId="175" fontId="66" fillId="0" borderId="12" xfId="6060" applyNumberFormat="1" applyFont="1" applyBorder="1" applyProtection="1">
      <protection locked="0" hidden="1"/>
    </xf>
    <xf numFmtId="175" fontId="64" fillId="0" borderId="8" xfId="6060" applyNumberFormat="1" applyFont="1" applyProtection="1">
      <protection locked="0" hidden="1"/>
    </xf>
    <xf numFmtId="173" fontId="66" fillId="0" borderId="8" xfId="6062" applyNumberFormat="1" applyFont="1" applyAlignment="1" applyProtection="1">
      <alignment horizontal="right" wrapText="1"/>
      <protection locked="0" hidden="1"/>
    </xf>
    <xf numFmtId="166" fontId="66" fillId="0" borderId="8" xfId="6060" applyNumberFormat="1" applyFont="1" applyBorder="1" applyAlignment="1" applyProtection="1">
      <alignment horizontal="right" vertical="center"/>
      <protection locked="0" hidden="1"/>
    </xf>
    <xf numFmtId="0" fontId="83" fillId="0" borderId="8" xfId="6060" applyFont="1" applyBorder="1" applyAlignment="1" applyProtection="1">
      <alignment vertical="center"/>
      <protection locked="0" hidden="1"/>
    </xf>
    <xf numFmtId="173" fontId="66" fillId="0" borderId="36" xfId="6062" applyNumberFormat="1" applyFont="1" applyBorder="1" applyAlignment="1" applyProtection="1">
      <alignment horizontal="right" wrapText="1"/>
      <protection locked="0" hidden="1"/>
    </xf>
    <xf numFmtId="173" fontId="66" fillId="0" borderId="8" xfId="6060" applyNumberFormat="1" applyFont="1" applyBorder="1" applyAlignment="1" applyProtection="1">
      <alignment horizontal="right" wrapText="1"/>
      <protection locked="0" hidden="1"/>
    </xf>
    <xf numFmtId="173" fontId="66" fillId="0" borderId="12" xfId="6060" applyNumberFormat="1" applyFont="1" applyBorder="1" applyAlignment="1" applyProtection="1">
      <alignment horizontal="right" wrapText="1"/>
      <protection locked="0" hidden="1"/>
    </xf>
    <xf numFmtId="173" fontId="66" fillId="0" borderId="8" xfId="6060" applyNumberFormat="1" applyFont="1" applyBorder="1" applyAlignment="1" applyProtection="1">
      <alignment horizontal="right"/>
      <protection locked="0" hidden="1"/>
    </xf>
    <xf numFmtId="173" fontId="66" fillId="0" borderId="8" xfId="6060" applyNumberFormat="1" applyFont="1" applyBorder="1" applyProtection="1">
      <protection locked="0" hidden="1"/>
    </xf>
    <xf numFmtId="208" fontId="66" fillId="0" borderId="8" xfId="27" applyNumberFormat="1" applyFont="1" applyProtection="1">
      <protection locked="0" hidden="1"/>
    </xf>
    <xf numFmtId="174" fontId="14" fillId="0" borderId="8" xfId="6060" applyNumberFormat="1" applyFont="1" applyAlignment="1" applyProtection="1">
      <alignment horizontal="right" wrapText="1"/>
      <protection locked="0" hidden="1"/>
    </xf>
    <xf numFmtId="174" fontId="66" fillId="0" borderId="8" xfId="6060" applyNumberFormat="1" applyFont="1" applyAlignment="1" applyProtection="1">
      <alignment horizontal="right" wrapText="1"/>
      <protection locked="0" hidden="1"/>
    </xf>
    <xf numFmtId="4" fontId="208" fillId="0" borderId="8" xfId="6060" applyNumberFormat="1" applyFont="1" applyAlignment="1" applyProtection="1">
      <alignment horizontal="right" wrapText="1"/>
      <protection locked="0" hidden="1"/>
    </xf>
    <xf numFmtId="174" fontId="66" fillId="0" borderId="12" xfId="6060" applyNumberFormat="1" applyFont="1" applyBorder="1" applyAlignment="1" applyProtection="1">
      <alignment horizontal="right" wrapText="1"/>
      <protection locked="0" hidden="1"/>
    </xf>
    <xf numFmtId="173" fontId="14" fillId="0" borderId="8" xfId="6062" applyNumberFormat="1" applyFont="1" applyAlignment="1" applyProtection="1">
      <alignment horizontal="right" wrapText="1"/>
      <protection locked="0" hidden="1"/>
    </xf>
    <xf numFmtId="173" fontId="66" fillId="0" borderId="8" xfId="6060" applyNumberFormat="1" applyFont="1" applyAlignment="1" applyProtection="1">
      <alignment horizontal="right" wrapText="1"/>
      <protection locked="0" hidden="1"/>
    </xf>
    <xf numFmtId="173" fontId="65" fillId="0" borderId="8" xfId="6060" applyNumberFormat="1" applyFont="1" applyBorder="1" applyAlignment="1" applyProtection="1">
      <alignment horizontal="right" vertical="top" wrapText="1"/>
      <protection locked="0" hidden="1"/>
    </xf>
    <xf numFmtId="173" fontId="66" fillId="0" borderId="8" xfId="6060" applyNumberFormat="1" applyFont="1" applyAlignment="1" applyProtection="1">
      <alignment horizontal="right" vertical="top" wrapText="1"/>
      <protection locked="0" hidden="1"/>
    </xf>
    <xf numFmtId="173" fontId="66" fillId="0" borderId="8" xfId="6060" applyNumberFormat="1" applyFont="1" applyBorder="1" applyAlignment="1" applyProtection="1">
      <alignment horizontal="right" vertical="top" wrapText="1"/>
      <protection locked="0" hidden="1"/>
    </xf>
    <xf numFmtId="173" fontId="65" fillId="0" borderId="8" xfId="6060" applyNumberFormat="1" applyFont="1" applyAlignment="1" applyProtection="1">
      <alignment horizontal="right" vertical="top" wrapText="1"/>
      <protection locked="0" hidden="1"/>
    </xf>
    <xf numFmtId="173" fontId="65" fillId="0" borderId="8" xfId="6060" applyNumberFormat="1" applyFont="1" applyBorder="1" applyAlignment="1" applyProtection="1">
      <alignment horizontal="right" vertical="top"/>
      <protection locked="0" hidden="1"/>
    </xf>
    <xf numFmtId="173" fontId="66" fillId="0" borderId="12" xfId="6060" applyNumberFormat="1" applyFont="1" applyBorder="1" applyAlignment="1" applyProtection="1">
      <alignment horizontal="right" vertical="top" wrapText="1"/>
      <protection locked="0" hidden="1"/>
    </xf>
    <xf numFmtId="173" fontId="65" fillId="0" borderId="8" xfId="6060" applyNumberFormat="1" applyFont="1" applyAlignment="1" applyProtection="1">
      <alignment vertical="top"/>
      <protection locked="0" hidden="1"/>
    </xf>
    <xf numFmtId="0" fontId="97" fillId="0" borderId="8" xfId="6060" applyFont="1" applyProtection="1">
      <protection locked="0" hidden="1"/>
    </xf>
    <xf numFmtId="0" fontId="0" fillId="0" borderId="12" xfId="0" applyBorder="1" applyProtection="1">
      <protection hidden="1"/>
    </xf>
    <xf numFmtId="0" fontId="8" fillId="0" borderId="8" xfId="26" applyFont="1" applyAlignment="1" applyProtection="1">
      <alignment horizontal="left" vertical="top" wrapText="1"/>
      <protection hidden="1"/>
    </xf>
    <xf numFmtId="0" fontId="5" fillId="0" borderId="7" xfId="0" applyFont="1" applyBorder="1" applyAlignment="1" applyProtection="1">
      <alignment vertical="top" wrapText="1"/>
      <protection hidden="1"/>
    </xf>
    <xf numFmtId="0" fontId="56" fillId="0" borderId="7" xfId="0" applyFont="1" applyBorder="1" applyAlignment="1" applyProtection="1">
      <alignment vertical="top" wrapText="1"/>
      <protection hidden="1"/>
    </xf>
    <xf numFmtId="0" fontId="12" fillId="0" borderId="7" xfId="0" applyFont="1" applyBorder="1" applyAlignment="1" applyProtection="1">
      <alignment vertical="top" wrapText="1"/>
      <protection hidden="1"/>
    </xf>
    <xf numFmtId="0" fontId="8" fillId="0" borderId="0" xfId="0" applyFont="1" applyAlignment="1" applyProtection="1">
      <alignment horizontal="left" vertical="top"/>
      <protection hidden="1"/>
    </xf>
    <xf numFmtId="0" fontId="12" fillId="0" borderId="0" xfId="0" applyFont="1" applyAlignment="1" applyProtection="1">
      <alignment wrapText="1"/>
      <protection hidden="1"/>
    </xf>
    <xf numFmtId="49" fontId="35" fillId="5" borderId="5" xfId="0" applyNumberFormat="1" applyFont="1" applyFill="1" applyBorder="1" applyAlignment="1" applyProtection="1">
      <alignment horizontal="right" vertical="center"/>
      <protection hidden="1"/>
    </xf>
    <xf numFmtId="0" fontId="35" fillId="5" borderId="5" xfId="0" applyFont="1" applyFill="1" applyBorder="1" applyAlignment="1" applyProtection="1">
      <alignment vertical="center"/>
      <protection hidden="1"/>
    </xf>
    <xf numFmtId="165" fontId="9" fillId="5" borderId="5" xfId="0" applyNumberFormat="1" applyFont="1" applyFill="1" applyBorder="1" applyAlignment="1" applyProtection="1">
      <alignment vertical="center"/>
      <protection hidden="1"/>
    </xf>
    <xf numFmtId="165" fontId="14" fillId="0" borderId="0" xfId="0" applyNumberFormat="1" applyFont="1" applyAlignment="1" applyProtection="1">
      <alignment wrapText="1"/>
      <protection hidden="1"/>
    </xf>
    <xf numFmtId="0" fontId="6" fillId="2" borderId="9"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135"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165" fontId="14" fillId="0" borderId="0" xfId="0" applyNumberFormat="1" applyFont="1" applyAlignment="1" applyProtection="1">
      <alignment vertical="center" wrapText="1"/>
      <protection hidden="1"/>
    </xf>
    <xf numFmtId="0" fontId="14" fillId="0" borderId="0" xfId="0" applyFont="1" applyAlignment="1" applyProtection="1">
      <alignment vertical="center"/>
      <protection hidden="1"/>
    </xf>
    <xf numFmtId="0" fontId="14" fillId="0" borderId="8" xfId="27" applyAlignment="1" applyProtection="1">
      <alignment wrapText="1"/>
      <protection hidden="1"/>
    </xf>
    <xf numFmtId="0" fontId="66" fillId="0" borderId="8" xfId="27" applyFont="1" applyAlignment="1" applyProtection="1">
      <alignment vertical="center" wrapText="1"/>
      <protection hidden="1"/>
    </xf>
    <xf numFmtId="49" fontId="66" fillId="0" borderId="8" xfId="27" applyNumberFormat="1" applyFont="1" applyAlignment="1" applyProtection="1">
      <alignment wrapText="1"/>
      <protection hidden="1"/>
    </xf>
    <xf numFmtId="49" fontId="14" fillId="0" borderId="0" xfId="0" applyNumberFormat="1" applyFont="1" applyAlignment="1" applyProtection="1">
      <alignment horizontal="right" vertical="top" wrapText="1"/>
      <protection hidden="1"/>
    </xf>
    <xf numFmtId="0" fontId="45" fillId="0" borderId="8" xfId="27" applyFont="1" applyProtection="1">
      <protection hidden="1"/>
    </xf>
    <xf numFmtId="0" fontId="14" fillId="0" borderId="8" xfId="27" applyAlignment="1" applyProtection="1">
      <alignment horizontal="left" vertical="center" wrapText="1" indent="2"/>
      <protection hidden="1"/>
    </xf>
    <xf numFmtId="0" fontId="28" fillId="0" borderId="12" xfId="0" applyFont="1" applyBorder="1" applyProtection="1">
      <protection hidden="1"/>
    </xf>
    <xf numFmtId="0" fontId="6" fillId="0" borderId="12" xfId="0" applyFont="1" applyBorder="1" applyAlignment="1" applyProtection="1">
      <alignment horizontal="right" vertical="top"/>
      <protection hidden="1"/>
    </xf>
    <xf numFmtId="0" fontId="6" fillId="0" borderId="12" xfId="0" applyFont="1" applyBorder="1" applyAlignment="1" applyProtection="1">
      <alignment wrapText="1"/>
      <protection hidden="1"/>
    </xf>
    <xf numFmtId="0" fontId="6" fillId="0" borderId="12" xfId="0" applyFont="1" applyBorder="1" applyAlignment="1" applyProtection="1">
      <alignment horizontal="center" wrapText="1"/>
      <protection hidden="1"/>
    </xf>
    <xf numFmtId="166" fontId="6" fillId="0" borderId="12" xfId="0" applyNumberFormat="1" applyFont="1" applyBorder="1" applyProtection="1">
      <protection hidden="1"/>
    </xf>
    <xf numFmtId="4" fontId="6" fillId="0" borderId="0" xfId="0" applyNumberFormat="1" applyFont="1" applyAlignment="1" applyProtection="1">
      <alignment vertical="center"/>
      <protection hidden="1"/>
    </xf>
    <xf numFmtId="0" fontId="6" fillId="2" borderId="4" xfId="0" applyFont="1" applyFill="1" applyBorder="1" applyAlignment="1" applyProtection="1">
      <alignment horizontal="center" vertical="center"/>
      <protection locked="0" hidden="1"/>
    </xf>
    <xf numFmtId="0" fontId="7" fillId="2" borderId="4" xfId="0" applyFont="1" applyFill="1" applyBorder="1" applyAlignment="1" applyProtection="1">
      <alignment horizontal="center" vertical="center"/>
      <protection locked="0" hidden="1"/>
    </xf>
    <xf numFmtId="0" fontId="0" fillId="0" borderId="0" xfId="0" applyProtection="1">
      <protection locked="0" hidden="1"/>
    </xf>
  </cellXfs>
  <cellStyles count="6067">
    <cellStyle name="_ET_STYLE_NoName_00_" xfId="6045"/>
    <cellStyle name="_Procjena opremanja Busevec - Lekenik" xfId="5969"/>
    <cellStyle name="20% - Accent1 2" xfId="334"/>
    <cellStyle name="20% - Accent1 2 2" xfId="1913"/>
    <cellStyle name="20% - Accent1 3" xfId="1912"/>
    <cellStyle name="20% - Accent2 2" xfId="333"/>
    <cellStyle name="20% - Accent2 2 2" xfId="1915"/>
    <cellStyle name="20% - Accent2 3" xfId="1914"/>
    <cellStyle name="20% - Accent3 2" xfId="332"/>
    <cellStyle name="20% - Accent3 2 2" xfId="1917"/>
    <cellStyle name="20% - Accent3 3" xfId="1916"/>
    <cellStyle name="20% - Accent4 2" xfId="331"/>
    <cellStyle name="20% - Accent4 2 2" xfId="1919"/>
    <cellStyle name="20% - Accent4 3" xfId="1918"/>
    <cellStyle name="20% - Accent5 2" xfId="330"/>
    <cellStyle name="20% - Accent5 3" xfId="1920"/>
    <cellStyle name="20% - Accent6 2" xfId="339"/>
    <cellStyle name="20% - Accent6 2 2" xfId="1922"/>
    <cellStyle name="20% - Accent6 3" xfId="1921"/>
    <cellStyle name="20% - Isticanje1" xfId="1923"/>
    <cellStyle name="20% - Isticanje1 2" xfId="29"/>
    <cellStyle name="20% - Isticanje1 2 2" xfId="3356"/>
    <cellStyle name="20% - Isticanje2" xfId="1924"/>
    <cellStyle name="20% - Isticanje2 2" xfId="30"/>
    <cellStyle name="20% - Isticanje2 2 2" xfId="3357"/>
    <cellStyle name="20% - Isticanje3" xfId="1925"/>
    <cellStyle name="20% - Isticanje3 2" xfId="31"/>
    <cellStyle name="20% - Isticanje3 2 2" xfId="3358"/>
    <cellStyle name="20% - Isticanje4" xfId="1926"/>
    <cellStyle name="20% - Isticanje4 2" xfId="32"/>
    <cellStyle name="20% - Isticanje4 2 2" xfId="3359"/>
    <cellStyle name="20% - Isticanje5" xfId="1927"/>
    <cellStyle name="20% - Isticanje5 2" xfId="33"/>
    <cellStyle name="20% - Isticanje5 2 2" xfId="3360"/>
    <cellStyle name="20% - Isticanje6" xfId="1928"/>
    <cellStyle name="20% - Isticanje6 2" xfId="34"/>
    <cellStyle name="20% - Isticanje6 2 2" xfId="3361"/>
    <cellStyle name="40% - Accent1 2" xfId="329"/>
    <cellStyle name="40% - Accent1 2 2" xfId="1930"/>
    <cellStyle name="40% - Accent1 3" xfId="1929"/>
    <cellStyle name="40% - Accent2 2" xfId="328"/>
    <cellStyle name="40% - Accent2 3" xfId="1931"/>
    <cellStyle name="40% - Accent3 2" xfId="327"/>
    <cellStyle name="40% - Accent3 2 2" xfId="1933"/>
    <cellStyle name="40% - Accent3 3" xfId="1932"/>
    <cellStyle name="40% - Accent4 2" xfId="307"/>
    <cellStyle name="40% - Accent4 2 2" xfId="1935"/>
    <cellStyle name="40% - Accent4 3" xfId="1934"/>
    <cellStyle name="40% - Accent5 2" xfId="35"/>
    <cellStyle name="40% - Accent5 2 2" xfId="1937"/>
    <cellStyle name="40% - Accent5 2 3" xfId="326"/>
    <cellStyle name="40% - Accent5 3" xfId="1936"/>
    <cellStyle name="40% - Accent6 2" xfId="325"/>
    <cellStyle name="40% - Accent6 2 2" xfId="1939"/>
    <cellStyle name="40% - Accent6 3" xfId="1938"/>
    <cellStyle name="40% - Isticanje1" xfId="1940"/>
    <cellStyle name="40% - Isticanje1 2" xfId="36"/>
    <cellStyle name="40% - Isticanje1 2 2" xfId="3362"/>
    <cellStyle name="40% - Isticanje2" xfId="1941"/>
    <cellStyle name="40% - Isticanje2 2" xfId="37"/>
    <cellStyle name="40% - Isticanje2 2 2" xfId="3363"/>
    <cellStyle name="40% - Isticanje3" xfId="1942"/>
    <cellStyle name="40% - Isticanje3 2" xfId="38"/>
    <cellStyle name="40% - Isticanje3 2 2" xfId="3364"/>
    <cellStyle name="40% - Isticanje4" xfId="1943"/>
    <cellStyle name="40% - Isticanje4 2" xfId="39"/>
    <cellStyle name="40% - Isticanje4 2 2" xfId="3365"/>
    <cellStyle name="40% - Isticanje5" xfId="1944"/>
    <cellStyle name="40% - Isticanje5 2" xfId="40"/>
    <cellStyle name="40% - Isticanje5 2 2" xfId="3366"/>
    <cellStyle name="40% - Isticanje6" xfId="1945"/>
    <cellStyle name="40% - Isticanje6 2" xfId="41"/>
    <cellStyle name="40% - Isticanje6 2 2" xfId="3367"/>
    <cellStyle name="60% - Accent1 2" xfId="324"/>
    <cellStyle name="60% - Accent1 2 2" xfId="1947"/>
    <cellStyle name="60% - Accent1 3" xfId="1946"/>
    <cellStyle name="60% - Accent2 2" xfId="323"/>
    <cellStyle name="60% - Accent2 2 2" xfId="1949"/>
    <cellStyle name="60% - Accent2 3" xfId="1948"/>
    <cellStyle name="60% - Accent3 2" xfId="322"/>
    <cellStyle name="60% - Accent3 2 2" xfId="1951"/>
    <cellStyle name="60% - Accent3 3" xfId="1950"/>
    <cellStyle name="60% - Accent4 2" xfId="338"/>
    <cellStyle name="60% - Accent4 2 2" xfId="1953"/>
    <cellStyle name="60% - Accent4 3" xfId="1952"/>
    <cellStyle name="60% - Accent5 2" xfId="336"/>
    <cellStyle name="60% - Accent5 2 2" xfId="1955"/>
    <cellStyle name="60% - Accent5 3" xfId="1954"/>
    <cellStyle name="60% - Accent6 2" xfId="306"/>
    <cellStyle name="60% - Accent6 2 2" xfId="1957"/>
    <cellStyle name="60% - Accent6 3" xfId="1956"/>
    <cellStyle name="60% - Isticanje1" xfId="1958"/>
    <cellStyle name="60% - Isticanje1 2" xfId="42"/>
    <cellStyle name="60% - Isticanje1 2 2" xfId="3368"/>
    <cellStyle name="60% - Isticanje2" xfId="1959"/>
    <cellStyle name="60% - Isticanje2 2" xfId="43"/>
    <cellStyle name="60% - Isticanje2 2 2" xfId="3369"/>
    <cellStyle name="60% - Isticanje3" xfId="1960"/>
    <cellStyle name="60% - Isticanje3 2" xfId="44"/>
    <cellStyle name="60% - Isticanje3 2 2" xfId="3370"/>
    <cellStyle name="60% - Isticanje4" xfId="1961"/>
    <cellStyle name="60% - Isticanje4 2" xfId="45"/>
    <cellStyle name="60% - Isticanje4 2 2" xfId="3371"/>
    <cellStyle name="60% - Isticanje5" xfId="1962"/>
    <cellStyle name="60% - Isticanje5 2" xfId="46"/>
    <cellStyle name="60% - Isticanje5 2 2" xfId="3372"/>
    <cellStyle name="60% - Isticanje6" xfId="1963"/>
    <cellStyle name="60% - Isticanje6 2" xfId="47"/>
    <cellStyle name="60% - Isticanje6 2 2" xfId="3373"/>
    <cellStyle name="A4 Small 210 x 297 mm 3_BURE COMMERCE" xfId="135"/>
    <cellStyle name="Accent1 2" xfId="321"/>
    <cellStyle name="Accent1 2 2" xfId="1965"/>
    <cellStyle name="Accent1 3" xfId="1964"/>
    <cellStyle name="Accent2 2" xfId="320"/>
    <cellStyle name="Accent2 2 2" xfId="1967"/>
    <cellStyle name="Accent2 3" xfId="1966"/>
    <cellStyle name="Accent3 2" xfId="319"/>
    <cellStyle name="Accent3 2 2" xfId="1969"/>
    <cellStyle name="Accent3 3" xfId="1968"/>
    <cellStyle name="Accent4 2" xfId="318"/>
    <cellStyle name="Accent4 2 2" xfId="1971"/>
    <cellStyle name="Accent4 3" xfId="1970"/>
    <cellStyle name="Accent5 2" xfId="317"/>
    <cellStyle name="Accent5 3" xfId="1972"/>
    <cellStyle name="Accent6 2" xfId="335"/>
    <cellStyle name="Accent6 2 2" xfId="1974"/>
    <cellStyle name="Accent6 3" xfId="1973"/>
    <cellStyle name="Bad 1" xfId="3412"/>
    <cellStyle name="Bad 2" xfId="48"/>
    <cellStyle name="Bad 2 2" xfId="1976"/>
    <cellStyle name="Bad 2 3" xfId="316"/>
    <cellStyle name="Bad 3" xfId="1975"/>
    <cellStyle name="Bilješka" xfId="1977"/>
    <cellStyle name="Bilješka 2" xfId="49"/>
    <cellStyle name="Border" xfId="337"/>
    <cellStyle name="Border 2" xfId="414"/>
    <cellStyle name="Border 2 2" xfId="696"/>
    <cellStyle name="Border 2 2 2" xfId="967"/>
    <cellStyle name="Border 2 2 2 2" xfId="1759"/>
    <cellStyle name="Border 2 2 2 2 2" xfId="6036"/>
    <cellStyle name="Border 2 2 2 3" xfId="6010"/>
    <cellStyle name="Border 2 2 3" xfId="1642"/>
    <cellStyle name="Border 2 2 3 2" xfId="6025"/>
    <cellStyle name="Border 2 2 4" xfId="5999"/>
    <cellStyle name="Border 2 3" xfId="765"/>
    <cellStyle name="Border 2 3 2" xfId="1029"/>
    <cellStyle name="Border 2 3 2 2" xfId="1794"/>
    <cellStyle name="Border 2 3 2 2 2" xfId="6039"/>
    <cellStyle name="Border 2 3 2 3" xfId="6013"/>
    <cellStyle name="Border 2 3 3" xfId="1705"/>
    <cellStyle name="Border 2 3 3 2" xfId="6029"/>
    <cellStyle name="Border 2 3 4" xfId="6003"/>
    <cellStyle name="Border 2 4" xfId="774"/>
    <cellStyle name="Border 2 4 2" xfId="1034"/>
    <cellStyle name="Border 2 4 2 2" xfId="1799"/>
    <cellStyle name="Border 2 4 2 2 2" xfId="6041"/>
    <cellStyle name="Border 2 4 2 3" xfId="6015"/>
    <cellStyle name="Border 2 4 3" xfId="1710"/>
    <cellStyle name="Border 2 4 3 2" xfId="6031"/>
    <cellStyle name="Border 2 4 4" xfId="6005"/>
    <cellStyle name="Border 2 5" xfId="746"/>
    <cellStyle name="Border 2 5 2" xfId="1011"/>
    <cellStyle name="Border 2 5 2 2" xfId="1780"/>
    <cellStyle name="Border 2 5 2 2 2" xfId="6037"/>
    <cellStyle name="Border 2 5 2 3" xfId="6011"/>
    <cellStyle name="Border 2 5 3" xfId="1687"/>
    <cellStyle name="Border 2 5 3 2" xfId="6027"/>
    <cellStyle name="Border 2 5 4" xfId="6001"/>
    <cellStyle name="Border 2 6" xfId="809"/>
    <cellStyle name="Border 2 6 2" xfId="1066"/>
    <cellStyle name="Border 2 6 2 2" xfId="1802"/>
    <cellStyle name="Border 2 6 2 2 2" xfId="6043"/>
    <cellStyle name="Border 2 6 2 3" xfId="6017"/>
    <cellStyle name="Border 2 6 3" xfId="1742"/>
    <cellStyle name="Border 2 6 3 2" xfId="6033"/>
    <cellStyle name="Border 2 6 4" xfId="6007"/>
    <cellStyle name="Border 2 7" xfId="1275"/>
    <cellStyle name="Border 2 7 2" xfId="6019"/>
    <cellStyle name="Border 2 8" xfId="5993"/>
    <cellStyle name="Border 3" xfId="684"/>
    <cellStyle name="Border 3 2" xfId="1631"/>
    <cellStyle name="Border 3 2 2" xfId="6024"/>
    <cellStyle name="Border 3 3" xfId="5998"/>
    <cellStyle name="Border 4" xfId="661"/>
    <cellStyle name="Border 4 2" xfId="1613"/>
    <cellStyle name="Border 4 2 2" xfId="6021"/>
    <cellStyle name="Border 4 3" xfId="5995"/>
    <cellStyle name="Border 5" xfId="677"/>
    <cellStyle name="Border 5 2" xfId="957"/>
    <cellStyle name="Border 5 2 2" xfId="1749"/>
    <cellStyle name="Border 5 2 2 2" xfId="6035"/>
    <cellStyle name="Border 5 2 3" xfId="6009"/>
    <cellStyle name="Border 5 3" xfId="1624"/>
    <cellStyle name="Border 5 3 2" xfId="6023"/>
    <cellStyle name="Border 5 4" xfId="5997"/>
    <cellStyle name="Border 6" xfId="1978"/>
    <cellStyle name="Border 7" xfId="3512"/>
    <cellStyle name="Calc Currency (0)" xfId="315"/>
    <cellStyle name="Calc Currency (0) 2" xfId="1979"/>
    <cellStyle name="Calc Currency (2)" xfId="305"/>
    <cellStyle name="Calc Currency (2) 2" xfId="1980"/>
    <cellStyle name="Calc Percent (0)" xfId="314"/>
    <cellStyle name="Calc Percent (0) 2" xfId="1981"/>
    <cellStyle name="Calc Percent (1)" xfId="313"/>
    <cellStyle name="Calc Percent (1) 2" xfId="1982"/>
    <cellStyle name="Calc Percent (2)" xfId="304"/>
    <cellStyle name="Calc Percent (2) 2" xfId="1983"/>
    <cellStyle name="Calc Units (0)" xfId="312"/>
    <cellStyle name="Calc Units (0) 2" xfId="1984"/>
    <cellStyle name="Calc Units (1)" xfId="311"/>
    <cellStyle name="Calc Units (1) 2" xfId="1985"/>
    <cellStyle name="Calc Units (2)" xfId="310"/>
    <cellStyle name="Calc Units (2) 2" xfId="1986"/>
    <cellStyle name="Calculation 2" xfId="309"/>
    <cellStyle name="Calculation 2 10" xfId="763"/>
    <cellStyle name="Calculation 2 10 2" xfId="1027"/>
    <cellStyle name="Calculation 2 10 2 2" xfId="1793"/>
    <cellStyle name="Calculation 2 10 3" xfId="1703"/>
    <cellStyle name="Calculation 2 11" xfId="1271"/>
    <cellStyle name="Calculation 2 12" xfId="1988"/>
    <cellStyle name="Calculation 2 2" xfId="413"/>
    <cellStyle name="Calculation 2 2 2" xfId="695"/>
    <cellStyle name="Calculation 2 2 2 2" xfId="966"/>
    <cellStyle name="Calculation 2 2 2 2 2" xfId="1758"/>
    <cellStyle name="Calculation 2 2 2 3" xfId="1641"/>
    <cellStyle name="Calculation 2 2 3" xfId="762"/>
    <cellStyle name="Calculation 2 2 3 2" xfId="1026"/>
    <cellStyle name="Calculation 2 2 3 2 2" xfId="1792"/>
    <cellStyle name="Calculation 2 2 3 3" xfId="1702"/>
    <cellStyle name="Calculation 2 2 4" xfId="1281"/>
    <cellStyle name="Calculation 2 3" xfId="665"/>
    <cellStyle name="Calculation 2 3 2" xfId="1616"/>
    <cellStyle name="Calculation 2 4" xfId="668"/>
    <cellStyle name="Calculation 2 4 2" xfId="1619"/>
    <cellStyle name="Calculation 2 5" xfId="675"/>
    <cellStyle name="Calculation 2 5 2" xfId="955"/>
    <cellStyle name="Calculation 2 5 2 2" xfId="1747"/>
    <cellStyle name="Calculation 2 5 3" xfId="1622"/>
    <cellStyle name="Calculation 2 6" xfId="690"/>
    <cellStyle name="Calculation 2 6 2" xfId="962"/>
    <cellStyle name="Calculation 2 6 2 2" xfId="1754"/>
    <cellStyle name="Calculation 2 6 3" xfId="1636"/>
    <cellStyle name="Calculation 2 7" xfId="743"/>
    <cellStyle name="Calculation 2 7 2" xfId="1009"/>
    <cellStyle name="Calculation 2 7 2 2" xfId="1778"/>
    <cellStyle name="Calculation 2 7 3" xfId="1685"/>
    <cellStyle name="Calculation 2 8" xfId="771"/>
    <cellStyle name="Calculation 2 8 2" xfId="1032"/>
    <cellStyle name="Calculation 2 8 2 2" xfId="1797"/>
    <cellStyle name="Calculation 2 8 3" xfId="1708"/>
    <cellStyle name="Calculation 2 9" xfId="750"/>
    <cellStyle name="Calculation 2 9 2" xfId="1015"/>
    <cellStyle name="Calculation 2 9 2 2" xfId="1784"/>
    <cellStyle name="Calculation 2 9 3" xfId="1691"/>
    <cellStyle name="Calculation 3" xfId="1987"/>
    <cellStyle name="Check Cell 2" xfId="308"/>
    <cellStyle name="Check Cell 3" xfId="1989"/>
    <cellStyle name="ColStyle2" xfId="340"/>
    <cellStyle name="ColStyle4" xfId="341"/>
    <cellStyle name="Comma [00]" xfId="342"/>
    <cellStyle name="Comma [00] 2" xfId="1990"/>
    <cellStyle name="Comma 2" xfId="25"/>
    <cellStyle name="Comma 2 2" xfId="50"/>
    <cellStyle name="Comma 2 2 2" xfId="9"/>
    <cellStyle name="Comma 2 2 3" xfId="1992"/>
    <cellStyle name="Comma 2 3" xfId="1991"/>
    <cellStyle name="Comma 2 4" xfId="136"/>
    <cellStyle name="Comma 3" xfId="1909"/>
    <cellStyle name="Comma 3 2" xfId="1994"/>
    <cellStyle name="Comma 3 2 2" xfId="4683"/>
    <cellStyle name="Comma 3 3" xfId="1993"/>
    <cellStyle name="Comma 3 3 2" xfId="4682"/>
    <cellStyle name="Comma 4" xfId="5965"/>
    <cellStyle name="Comma 5" xfId="5968"/>
    <cellStyle name="Comma 6" xfId="5984"/>
    <cellStyle name="Comma0" xfId="343"/>
    <cellStyle name="Comma0 2" xfId="1995"/>
    <cellStyle name="Currency [00]" xfId="344"/>
    <cellStyle name="Currency [00] 2" xfId="1996"/>
    <cellStyle name="Currency 2" xfId="5981"/>
    <cellStyle name="Currency0" xfId="345"/>
    <cellStyle name="Currency0 2" xfId="1997"/>
    <cellStyle name="Date Short" xfId="346"/>
    <cellStyle name="Date Short 2" xfId="1998"/>
    <cellStyle name="Default_Uvuceni" xfId="137"/>
    <cellStyle name="Dezimal [0]_laroux" xfId="347"/>
    <cellStyle name="Dezimal_laroux" xfId="348"/>
    <cellStyle name="Dobro" xfId="1999"/>
    <cellStyle name="Dobro 2" xfId="51"/>
    <cellStyle name="Dobro 2 2" xfId="3374"/>
    <cellStyle name="Enter Currency (0)" xfId="349"/>
    <cellStyle name="Enter Currency (0) 2" xfId="2000"/>
    <cellStyle name="Enter Currency (2)" xfId="350"/>
    <cellStyle name="Enter Currency (2) 2" xfId="2001"/>
    <cellStyle name="Enter Units (0)" xfId="351"/>
    <cellStyle name="Enter Units (0) 2" xfId="2002"/>
    <cellStyle name="Enter Units (1)" xfId="352"/>
    <cellStyle name="Enter Units (1) 2" xfId="2003"/>
    <cellStyle name="Enter Units (2)" xfId="353"/>
    <cellStyle name="Enter Units (2) 2" xfId="2004"/>
    <cellStyle name="Excel Built-in Normal" xfId="138"/>
    <cellStyle name="Excel Built-in Normal 1" xfId="139"/>
    <cellStyle name="Excel Built-in Normal 2" xfId="140"/>
    <cellStyle name="Excel Built-in Normal 3" xfId="141"/>
    <cellStyle name="Excel Built-in Normal 3 2" xfId="233"/>
    <cellStyle name="Excel Built-in Normal 4" xfId="275"/>
    <cellStyle name="Excel Built-in Normal 5" xfId="2005"/>
    <cellStyle name="Explanatory Text 2" xfId="354"/>
    <cellStyle name="Good 2" xfId="355"/>
    <cellStyle name="Good 2 2" xfId="2007"/>
    <cellStyle name="Good 3" xfId="2006"/>
    <cellStyle name="Grey" xfId="356"/>
    <cellStyle name="Grey 2" xfId="2008"/>
    <cellStyle name="Header1" xfId="357"/>
    <cellStyle name="Header1 2" xfId="2009"/>
    <cellStyle name="Header2" xfId="358"/>
    <cellStyle name="Header2 2" xfId="415"/>
    <cellStyle name="Header2 2 2" xfId="697"/>
    <cellStyle name="Header2 2 2 2" xfId="1643"/>
    <cellStyle name="Header2 2 2 2 2" xfId="6026"/>
    <cellStyle name="Header2 2 2 3" xfId="6000"/>
    <cellStyle name="Header2 2 3" xfId="766"/>
    <cellStyle name="Header2 2 3 2" xfId="1030"/>
    <cellStyle name="Header2 2 3 2 2" xfId="1795"/>
    <cellStyle name="Header2 2 3 2 2 2" xfId="6040"/>
    <cellStyle name="Header2 2 3 2 3" xfId="6014"/>
    <cellStyle name="Header2 2 3 3" xfId="1706"/>
    <cellStyle name="Header2 2 3 3 2" xfId="6030"/>
    <cellStyle name="Header2 2 3 4" xfId="6004"/>
    <cellStyle name="Header2 2 4" xfId="775"/>
    <cellStyle name="Header2 2 4 2" xfId="1035"/>
    <cellStyle name="Header2 2 4 2 2" xfId="1800"/>
    <cellStyle name="Header2 2 4 2 2 2" xfId="6042"/>
    <cellStyle name="Header2 2 4 2 3" xfId="6016"/>
    <cellStyle name="Header2 2 4 3" xfId="1711"/>
    <cellStyle name="Header2 2 4 3 2" xfId="6032"/>
    <cellStyle name="Header2 2 4 4" xfId="6006"/>
    <cellStyle name="Header2 2 5" xfId="810"/>
    <cellStyle name="Header2 2 5 2" xfId="1067"/>
    <cellStyle name="Header2 2 5 2 2" xfId="1803"/>
    <cellStyle name="Header2 2 5 2 2 2" xfId="6044"/>
    <cellStyle name="Header2 2 5 2 3" xfId="6018"/>
    <cellStyle name="Header2 2 5 3" xfId="1743"/>
    <cellStyle name="Header2 2 5 3 2" xfId="6034"/>
    <cellStyle name="Header2 2 5 4" xfId="6008"/>
    <cellStyle name="Header2 2 6" xfId="1277"/>
    <cellStyle name="Header2 2 6 2" xfId="6020"/>
    <cellStyle name="Header2 2 7" xfId="5994"/>
    <cellStyle name="Header2 3" xfId="669"/>
    <cellStyle name="Header2 3 2" xfId="1620"/>
    <cellStyle name="Header2 3 2 2" xfId="6022"/>
    <cellStyle name="Header2 3 3" xfId="5996"/>
    <cellStyle name="Header2 4" xfId="751"/>
    <cellStyle name="Header2 4 2" xfId="1016"/>
    <cellStyle name="Header2 4 2 2" xfId="1785"/>
    <cellStyle name="Header2 4 2 2 2" xfId="6038"/>
    <cellStyle name="Header2 4 2 3" xfId="6012"/>
    <cellStyle name="Header2 4 3" xfId="1692"/>
    <cellStyle name="Header2 4 3 2" xfId="6028"/>
    <cellStyle name="Header2 4 4" xfId="6002"/>
    <cellStyle name="Header2 5" xfId="2010"/>
    <cellStyle name="Header2 6" xfId="3513"/>
    <cellStyle name="Heading" xfId="142"/>
    <cellStyle name="Heading 1 1" xfId="3413"/>
    <cellStyle name="Heading 1 2" xfId="143"/>
    <cellStyle name="Heading 1 2 2" xfId="1905"/>
    <cellStyle name="Heading 1 2 3" xfId="2011"/>
    <cellStyle name="Heading 1 3" xfId="359"/>
    <cellStyle name="Heading 2 1" xfId="3414"/>
    <cellStyle name="Heading 2 2" xfId="360"/>
    <cellStyle name="Heading 2 2 2" xfId="2012"/>
    <cellStyle name="Heading 3 2" xfId="361"/>
    <cellStyle name="Heading 3 2 2" xfId="2013"/>
    <cellStyle name="Heading 4 2" xfId="362"/>
    <cellStyle name="Heading 4 2 2" xfId="2014"/>
    <cellStyle name="Heading1" xfId="144"/>
    <cellStyle name="Heading1 1" xfId="145"/>
    <cellStyle name="Hiperveza 2" xfId="52"/>
    <cellStyle name="Hiperveza 2 2" xfId="3375"/>
    <cellStyle name="Hyperlink 2" xfId="53"/>
    <cellStyle name="Hyperlink 2 2" xfId="363"/>
    <cellStyle name="Hyperlink 3" xfId="3411"/>
    <cellStyle name="Input [yellow]" xfId="365"/>
    <cellStyle name="Input [yellow] 2" xfId="417"/>
    <cellStyle name="Input [yellow] 2 2" xfId="699"/>
    <cellStyle name="Input [yellow] 2 3" xfId="767"/>
    <cellStyle name="Input [yellow] 2 4" xfId="776"/>
    <cellStyle name="Input [yellow] 2 5" xfId="811"/>
    <cellStyle name="Input [yellow] 3" xfId="685"/>
    <cellStyle name="Input [yellow] 4" xfId="2016"/>
    <cellStyle name="Input 2" xfId="364"/>
    <cellStyle name="Input 2 10" xfId="772"/>
    <cellStyle name="Input 2 10 2" xfId="1033"/>
    <cellStyle name="Input 2 10 2 2" xfId="1798"/>
    <cellStyle name="Input 2 10 3" xfId="1709"/>
    <cellStyle name="Input 2 11" xfId="1270"/>
    <cellStyle name="Input 2 12" xfId="2017"/>
    <cellStyle name="Input 2 2" xfId="416"/>
    <cellStyle name="Input 2 2 2" xfId="698"/>
    <cellStyle name="Input 2 2 2 2" xfId="968"/>
    <cellStyle name="Input 2 2 2 2 2" xfId="1760"/>
    <cellStyle name="Input 2 2 2 3" xfId="1644"/>
    <cellStyle name="Input 2 2 3" xfId="741"/>
    <cellStyle name="Input 2 2 3 2" xfId="1007"/>
    <cellStyle name="Input 2 2 3 2 2" xfId="1776"/>
    <cellStyle name="Input 2 2 3 3" xfId="1683"/>
    <cellStyle name="Input 2 2 4" xfId="1273"/>
    <cellStyle name="Input 2 3" xfId="683"/>
    <cellStyle name="Input 2 3 2" xfId="1630"/>
    <cellStyle name="Input 2 4" xfId="688"/>
    <cellStyle name="Input 2 4 2" xfId="1634"/>
    <cellStyle name="Input 2 5" xfId="676"/>
    <cellStyle name="Input 2 5 2" xfId="956"/>
    <cellStyle name="Input 2 5 2 2" xfId="1748"/>
    <cellStyle name="Input 2 5 3" xfId="1623"/>
    <cellStyle name="Input 2 6" xfId="664"/>
    <cellStyle name="Input 2 6 2" xfId="952"/>
    <cellStyle name="Input 2 6 2 2" xfId="1744"/>
    <cellStyle name="Input 2 6 3" xfId="1615"/>
    <cellStyle name="Input 2 7" xfId="752"/>
    <cellStyle name="Input 2 7 2" xfId="1017"/>
    <cellStyle name="Input 2 7 2 2" xfId="1786"/>
    <cellStyle name="Input 2 7 3" xfId="1693"/>
    <cellStyle name="Input 2 8" xfId="740"/>
    <cellStyle name="Input 2 8 2" xfId="1006"/>
    <cellStyle name="Input 2 8 2 2" xfId="1775"/>
    <cellStyle name="Input 2 8 3" xfId="1682"/>
    <cellStyle name="Input 2 9" xfId="745"/>
    <cellStyle name="Input 2 9 2" xfId="1010"/>
    <cellStyle name="Input 2 9 2 2" xfId="1779"/>
    <cellStyle name="Input 2 9 3" xfId="1686"/>
    <cellStyle name="Input 3" xfId="422"/>
    <cellStyle name="Input 3 2" xfId="979"/>
    <cellStyle name="Input 3 2 2" xfId="1764"/>
    <cellStyle name="Input 3 3" xfId="1279"/>
    <cellStyle name="Input 4" xfId="808"/>
    <cellStyle name="Input 4 2" xfId="1065"/>
    <cellStyle name="Input 4 2 2" xfId="1801"/>
    <cellStyle name="Input 4 3" xfId="1741"/>
    <cellStyle name="Input 5" xfId="2015"/>
    <cellStyle name="Input 6" xfId="2084"/>
    <cellStyle name="Input 7" xfId="2085"/>
    <cellStyle name="Isticanje1" xfId="2018"/>
    <cellStyle name="Isticanje1 2" xfId="54"/>
    <cellStyle name="Isticanje1 2 2" xfId="3376"/>
    <cellStyle name="Isticanje2" xfId="2019"/>
    <cellStyle name="Isticanje2 2" xfId="55"/>
    <cellStyle name="Isticanje2 2 2" xfId="3377"/>
    <cellStyle name="Isticanje3" xfId="2020"/>
    <cellStyle name="Isticanje3 2" xfId="56"/>
    <cellStyle name="Isticanje3 2 2" xfId="3378"/>
    <cellStyle name="Isticanje4" xfId="2021"/>
    <cellStyle name="Isticanje4 2" xfId="57"/>
    <cellStyle name="Isticanje4 2 2" xfId="3379"/>
    <cellStyle name="Isticanje5" xfId="2022"/>
    <cellStyle name="Isticanje5 2" xfId="58"/>
    <cellStyle name="Isticanje5 2 2" xfId="3380"/>
    <cellStyle name="Isticanje6" xfId="2023"/>
    <cellStyle name="Isticanje6 2" xfId="59"/>
    <cellStyle name="Isticanje6 2 2" xfId="3381"/>
    <cellStyle name="Izlaz" xfId="2024"/>
    <cellStyle name="Izlaz 2" xfId="60"/>
    <cellStyle name="Izlaz 2 2" xfId="3382"/>
    <cellStyle name="Izračun" xfId="2025"/>
    <cellStyle name="Izračun 2" xfId="61"/>
    <cellStyle name="kolona A" xfId="62"/>
    <cellStyle name="kolona A 2" xfId="366"/>
    <cellStyle name="kolona B" xfId="367"/>
    <cellStyle name="kolona C" xfId="368"/>
    <cellStyle name="kolona D" xfId="369"/>
    <cellStyle name="kolona E" xfId="370"/>
    <cellStyle name="kolona F" xfId="371"/>
    <cellStyle name="kolona G" xfId="372"/>
    <cellStyle name="Link Currency (0)" xfId="373"/>
    <cellStyle name="Link Currency (0) 2" xfId="2026"/>
    <cellStyle name="Link Currency (2)" xfId="374"/>
    <cellStyle name="Link Currency (2) 2" xfId="2027"/>
    <cellStyle name="Link Units (0)" xfId="375"/>
    <cellStyle name="Link Units (0) 2" xfId="2028"/>
    <cellStyle name="Link Units (1)" xfId="376"/>
    <cellStyle name="Link Units (1) 2" xfId="2029"/>
    <cellStyle name="Link Units (2)" xfId="377"/>
    <cellStyle name="Link Units (2) 2" xfId="2030"/>
    <cellStyle name="Linked Cell 2" xfId="378"/>
    <cellStyle name="Linked Cell 2 2" xfId="2031"/>
    <cellStyle name="Loše" xfId="2032"/>
    <cellStyle name="Loše 2" xfId="63"/>
    <cellStyle name="Loše 2 2" xfId="3383"/>
    <cellStyle name="Milliers [0]_laroux" xfId="379"/>
    <cellStyle name="Milliers_laroux" xfId="380"/>
    <cellStyle name="Naslov 1" xfId="2033"/>
    <cellStyle name="Naslov 1 2" xfId="64"/>
    <cellStyle name="Naslov 1 2 2" xfId="3384"/>
    <cellStyle name="Naslov 2" xfId="2034"/>
    <cellStyle name="Naslov 2 2" xfId="65"/>
    <cellStyle name="Naslov 2 2 2" xfId="3385"/>
    <cellStyle name="Naslov 3" xfId="2035"/>
    <cellStyle name="Naslov 3 2" xfId="66"/>
    <cellStyle name="Naslov 3 2 2" xfId="3386"/>
    <cellStyle name="Naslov 4" xfId="2036"/>
    <cellStyle name="Naslov 4 2" xfId="67"/>
    <cellStyle name="Naslov 4 2 2" xfId="3387"/>
    <cellStyle name="Naslov 5" xfId="68"/>
    <cellStyle name="Naslov 5 2" xfId="2037"/>
    <cellStyle name="Navadno 2" xfId="146"/>
    <cellStyle name="Navadno 3" xfId="147"/>
    <cellStyle name="Navadno 9" xfId="2038"/>
    <cellStyle name="Navadno_KALAMAR-PSO GREGORČIČEVA MS-16.11.04" xfId="6066"/>
    <cellStyle name="Neutral 1" xfId="3415"/>
    <cellStyle name="Neutral 2" xfId="381"/>
    <cellStyle name="Neutral 2 2" xfId="2040"/>
    <cellStyle name="Neutral 3" xfId="2039"/>
    <cellStyle name="Neutralno" xfId="2041"/>
    <cellStyle name="Neutralno 2" xfId="69"/>
    <cellStyle name="Normal" xfId="0" builtinId="0"/>
    <cellStyle name="Normal - Style1" xfId="382"/>
    <cellStyle name="Normal 10" xfId="4"/>
    <cellStyle name="Normal 10 10" xfId="148"/>
    <cellStyle name="Normal 10 2" xfId="8"/>
    <cellStyle name="Normal 10 2 2" xfId="27"/>
    <cellStyle name="Normal 10 2 2 2" xfId="18"/>
    <cellStyle name="Normal 11" xfId="28"/>
    <cellStyle name="Normal 11 2" xfId="22"/>
    <cellStyle name="Normal 11 3" xfId="670"/>
    <cellStyle name="Normal 114" xfId="5982"/>
    <cellStyle name="Normal 12" xfId="7"/>
    <cellStyle name="Normal 13" xfId="671"/>
    <cellStyle name="Normal 13 2" xfId="5980"/>
    <cellStyle name="Normal 14" xfId="673"/>
    <cellStyle name="Normal 14 2" xfId="5979"/>
    <cellStyle name="Normal 15" xfId="70"/>
    <cellStyle name="Normal 15 2" xfId="662"/>
    <cellStyle name="Normal 16" xfId="674"/>
    <cellStyle name="Normal 16 10" xfId="383"/>
    <cellStyle name="Normal 16 4" xfId="2042"/>
    <cellStyle name="Normal 17" xfId="704"/>
    <cellStyle name="Normal 17 2" xfId="6056"/>
    <cellStyle name="Normal 18" xfId="384"/>
    <cellStyle name="Normal 18 3" xfId="149"/>
    <cellStyle name="Normal 18 3 10" xfId="150"/>
    <cellStyle name="Normal 18 3 2" xfId="151"/>
    <cellStyle name="Normal 19" xfId="385"/>
    <cellStyle name="Normal 19 2 2" xfId="152"/>
    <cellStyle name="Normal 19 3 3" xfId="5971"/>
    <cellStyle name="Normal 19 3 3 2" xfId="5972"/>
    <cellStyle name="Normal 19 3 3 2 2" xfId="6052"/>
    <cellStyle name="Normal 19 3 3 2 3" xfId="6062"/>
    <cellStyle name="Normal 19 3 3 3" xfId="5973"/>
    <cellStyle name="Normal 19 3 3 3 2" xfId="6053"/>
    <cellStyle name="Normal 19 3 3 3 3" xfId="6063"/>
    <cellStyle name="Normal 19 3 3 4" xfId="6051"/>
    <cellStyle name="Normal 19 3 3 5" xfId="6061"/>
    <cellStyle name="Normal 2" xfId="6"/>
    <cellStyle name="Normal 2 10" xfId="6057"/>
    <cellStyle name="Normal 2 2" xfId="15"/>
    <cellStyle name="Normal 2 2 2" xfId="71"/>
    <cellStyle name="Normal 2 2 2 2" xfId="154"/>
    <cellStyle name="Normal 2 2 3" xfId="153"/>
    <cellStyle name="Normal 2 20" xfId="155"/>
    <cellStyle name="Normal 2 3" xfId="24"/>
    <cellStyle name="Normal 2 3 2" xfId="157"/>
    <cellStyle name="Normal 2 3 2 2" xfId="158"/>
    <cellStyle name="Normal 2 3 3" xfId="159"/>
    <cellStyle name="Normal 2 3 4" xfId="2044"/>
    <cellStyle name="Normal 2 3 5" xfId="156"/>
    <cellStyle name="Normal 2 4" xfId="160"/>
    <cellStyle name="Normal 2 5" xfId="1904"/>
    <cellStyle name="Normal 2 5 2" xfId="3349"/>
    <cellStyle name="Normal 2 6" xfId="1910"/>
    <cellStyle name="Normal 2 6 2" xfId="2045"/>
    <cellStyle name="Normal 2 6 2 2" xfId="4684"/>
    <cellStyle name="Normal 2 6 3" xfId="4681"/>
    <cellStyle name="Normal 2 7" xfId="2043"/>
    <cellStyle name="Normal 2 9 2 6" xfId="5975"/>
    <cellStyle name="Normal 2 9 2 6 2" xfId="6054"/>
    <cellStyle name="Normal 2 9 2 6 3" xfId="6064"/>
    <cellStyle name="Normal 20" xfId="161"/>
    <cellStyle name="Normal 20 10" xfId="162"/>
    <cellStyle name="Normal 20 10 2" xfId="386"/>
    <cellStyle name="Normal 20 2" xfId="163"/>
    <cellStyle name="Normal 20 4 2 2 2" xfId="164"/>
    <cellStyle name="Normal 21" xfId="719"/>
    <cellStyle name="Normal 22" xfId="756"/>
    <cellStyle name="Normal 23" xfId="773"/>
    <cellStyle name="Normal 24" xfId="165"/>
    <cellStyle name="Normal 24 2" xfId="387"/>
    <cellStyle name="Normal 24 2 2" xfId="2046"/>
    <cellStyle name="Normal 24 2 2 2" xfId="4685"/>
    <cellStyle name="Normal 25" xfId="769"/>
    <cellStyle name="Normal 26" xfId="166"/>
    <cellStyle name="Normal 27" xfId="167"/>
    <cellStyle name="Normal 28" xfId="168"/>
    <cellStyle name="Normal 28 2" xfId="5976"/>
    <cellStyle name="Normal 28 3" xfId="6055"/>
    <cellStyle name="Normal 28 4" xfId="6065"/>
    <cellStyle name="Normal 29" xfId="768"/>
    <cellStyle name="Normal 3" xfId="23"/>
    <cellStyle name="Normal 3 2" xfId="73"/>
    <cellStyle name="Normal 3 2 2" xfId="170"/>
    <cellStyle name="Normal 3 2 3" xfId="6048"/>
    <cellStyle name="Normal 3 2 31" xfId="5983"/>
    <cellStyle name="Normal 3 3" xfId="74"/>
    <cellStyle name="Normal 3 3 2" xfId="75"/>
    <cellStyle name="Normal 3 3 2 2" xfId="2048"/>
    <cellStyle name="Normal 3 3 3" xfId="171"/>
    <cellStyle name="Normal 3 4" xfId="72"/>
    <cellStyle name="Normal 3 4 2" xfId="2049"/>
    <cellStyle name="Normal 3 4 3" xfId="3351"/>
    <cellStyle name="Normal 3 4 4" xfId="1907"/>
    <cellStyle name="Normal 3 5" xfId="2047"/>
    <cellStyle name="Normal 3 6" xfId="5991"/>
    <cellStyle name="Normal 3 7" xfId="169"/>
    <cellStyle name="Normal 30" xfId="744"/>
    <cellStyle name="Normal 31" xfId="705"/>
    <cellStyle name="Normal 32" xfId="172"/>
    <cellStyle name="Normal 32 10" xfId="3416"/>
    <cellStyle name="Normal 32 2" xfId="276"/>
    <cellStyle name="Normal 32 2 2" xfId="492"/>
    <cellStyle name="Normal 32 2 2 2" xfId="924"/>
    <cellStyle name="Normal 32 2 2 2 2" xfId="1392"/>
    <cellStyle name="Normal 32 2 2 2 2 2" xfId="2975"/>
    <cellStyle name="Normal 32 2 2 2 2 2 2" xfId="5574"/>
    <cellStyle name="Normal 32 2 2 2 2 3" xfId="4306"/>
    <cellStyle name="Normal 32 2 2 2 3" xfId="2583"/>
    <cellStyle name="Normal 32 2 2 2 3 2" xfId="5182"/>
    <cellStyle name="Normal 32 2 2 2 4" xfId="3914"/>
    <cellStyle name="Normal 32 2 2 3" xfId="632"/>
    <cellStyle name="Normal 32 2 2 3 2" xfId="1585"/>
    <cellStyle name="Normal 32 2 2 3 2 2" xfId="3167"/>
    <cellStyle name="Normal 32 2 2 3 2 2 2" xfId="5766"/>
    <cellStyle name="Normal 32 2 2 3 2 3" xfId="4498"/>
    <cellStyle name="Normal 32 2 2 3 3" xfId="2388"/>
    <cellStyle name="Normal 32 2 2 3 3 2" xfId="4987"/>
    <cellStyle name="Normal 32 2 2 3 4" xfId="3719"/>
    <cellStyle name="Normal 32 2 2 4" xfId="1180"/>
    <cellStyle name="Normal 32 2 2 4 2" xfId="2779"/>
    <cellStyle name="Normal 32 2 2 4 2 2" xfId="5378"/>
    <cellStyle name="Normal 32 2 2 4 3" xfId="4110"/>
    <cellStyle name="Normal 32 2 2 5" xfId="2251"/>
    <cellStyle name="Normal 32 2 2 5 2" xfId="4850"/>
    <cellStyle name="Normal 32 2 2 6" xfId="3582"/>
    <cellStyle name="Normal 32 2 3" xfId="855"/>
    <cellStyle name="Normal 32 2 3 2" xfId="1323"/>
    <cellStyle name="Normal 32 2 3 2 2" xfId="2906"/>
    <cellStyle name="Normal 32 2 3 2 2 2" xfId="5505"/>
    <cellStyle name="Normal 32 2 3 2 3" xfId="4237"/>
    <cellStyle name="Normal 32 2 3 3" xfId="2514"/>
    <cellStyle name="Normal 32 2 3 3 2" xfId="5113"/>
    <cellStyle name="Normal 32 2 3 4" xfId="3845"/>
    <cellStyle name="Normal 32 2 4" xfId="562"/>
    <cellStyle name="Normal 32 2 4 2" xfId="1517"/>
    <cellStyle name="Normal 32 2 4 2 2" xfId="3099"/>
    <cellStyle name="Normal 32 2 4 2 2 2" xfId="5698"/>
    <cellStyle name="Normal 32 2 4 2 3" xfId="4430"/>
    <cellStyle name="Normal 32 2 4 3" xfId="2319"/>
    <cellStyle name="Normal 32 2 4 3 2" xfId="4918"/>
    <cellStyle name="Normal 32 2 4 4" xfId="3650"/>
    <cellStyle name="Normal 32 2 5" xfId="1111"/>
    <cellStyle name="Normal 32 2 5 2" xfId="2710"/>
    <cellStyle name="Normal 32 2 5 2 2" xfId="5309"/>
    <cellStyle name="Normal 32 2 5 3" xfId="4041"/>
    <cellStyle name="Normal 32 2 6" xfId="1875"/>
    <cellStyle name="Normal 32 2 6 2" xfId="3321"/>
    <cellStyle name="Normal 32 2 6 2 2" xfId="5920"/>
    <cellStyle name="Normal 32 2 6 3" xfId="4652"/>
    <cellStyle name="Normal 32 2 7" xfId="2155"/>
    <cellStyle name="Normal 32 2 7 2" xfId="4754"/>
    <cellStyle name="Normal 32 2 8" xfId="3484"/>
    <cellStyle name="Normal 32 3" xfId="246"/>
    <cellStyle name="Normal 32 3 2" xfId="463"/>
    <cellStyle name="Normal 32 3 2 2" xfId="1049"/>
    <cellStyle name="Normal 32 3 2 2 2" xfId="1460"/>
    <cellStyle name="Normal 32 3 2 2 2 2" xfId="3043"/>
    <cellStyle name="Normal 32 3 2 2 2 2 2" xfId="5642"/>
    <cellStyle name="Normal 32 3 2 2 2 3" xfId="4374"/>
    <cellStyle name="Normal 32 3 2 2 3" xfId="2652"/>
    <cellStyle name="Normal 32 3 2 2 3 2" xfId="5251"/>
    <cellStyle name="Normal 32 3 2 2 4" xfId="3983"/>
    <cellStyle name="Normal 32 3 2 3" xfId="790"/>
    <cellStyle name="Normal 32 3 2 3 2" xfId="1725"/>
    <cellStyle name="Normal 32 3 2 3 2 2" xfId="3235"/>
    <cellStyle name="Normal 32 3 2 3 2 2 2" xfId="5834"/>
    <cellStyle name="Normal 32 3 2 3 2 3" xfId="4566"/>
    <cellStyle name="Normal 32 3 2 3 3" xfId="2456"/>
    <cellStyle name="Normal 32 3 2 3 3 2" xfId="5055"/>
    <cellStyle name="Normal 32 3 2 3 4" xfId="3787"/>
    <cellStyle name="Normal 32 3 2 4" xfId="1249"/>
    <cellStyle name="Normal 32 3 2 4 2" xfId="2848"/>
    <cellStyle name="Normal 32 3 2 4 2 2" xfId="5447"/>
    <cellStyle name="Normal 32 3 2 4 3" xfId="4179"/>
    <cellStyle name="Normal 32 3 2 5" xfId="2223"/>
    <cellStyle name="Normal 32 3 2 5 2" xfId="4822"/>
    <cellStyle name="Normal 32 3 2 6" xfId="3554"/>
    <cellStyle name="Normal 32 3 3" xfId="896"/>
    <cellStyle name="Normal 32 3 3 2" xfId="1364"/>
    <cellStyle name="Normal 32 3 3 2 2" xfId="2947"/>
    <cellStyle name="Normal 32 3 3 2 2 2" xfId="5546"/>
    <cellStyle name="Normal 32 3 3 2 3" xfId="4278"/>
    <cellStyle name="Normal 32 3 3 3" xfId="2555"/>
    <cellStyle name="Normal 32 3 3 3 2" xfId="5154"/>
    <cellStyle name="Normal 32 3 3 4" xfId="3886"/>
    <cellStyle name="Normal 32 3 4" xfId="604"/>
    <cellStyle name="Normal 32 3 4 2" xfId="1557"/>
    <cellStyle name="Normal 32 3 4 2 2" xfId="3139"/>
    <cellStyle name="Normal 32 3 4 2 2 2" xfId="5738"/>
    <cellStyle name="Normal 32 3 4 2 3" xfId="4470"/>
    <cellStyle name="Normal 32 3 4 3" xfId="2360"/>
    <cellStyle name="Normal 32 3 4 3 2" xfId="4959"/>
    <cellStyle name="Normal 32 3 4 4" xfId="3691"/>
    <cellStyle name="Normal 32 3 5" xfId="1152"/>
    <cellStyle name="Normal 32 3 5 2" xfId="2751"/>
    <cellStyle name="Normal 32 3 5 2 2" xfId="5350"/>
    <cellStyle name="Normal 32 3 5 3" xfId="4082"/>
    <cellStyle name="Normal 32 3 6" xfId="1847"/>
    <cellStyle name="Normal 32 3 6 2" xfId="3293"/>
    <cellStyle name="Normal 32 3 6 2 2" xfId="5892"/>
    <cellStyle name="Normal 32 3 6 3" xfId="4624"/>
    <cellStyle name="Normal 32 3 7" xfId="2127"/>
    <cellStyle name="Normal 32 3 7 2" xfId="4726"/>
    <cellStyle name="Normal 32 3 8" xfId="3456"/>
    <cellStyle name="Normal 32 4" xfId="423"/>
    <cellStyle name="Normal 32 4 2" xfId="988"/>
    <cellStyle name="Normal 32 4 2 2" xfId="1431"/>
    <cellStyle name="Normal 32 4 2 2 2" xfId="3014"/>
    <cellStyle name="Normal 32 4 2 2 2 2" xfId="5613"/>
    <cellStyle name="Normal 32 4 2 2 3" xfId="4345"/>
    <cellStyle name="Normal 32 4 2 3" xfId="2623"/>
    <cellStyle name="Normal 32 4 2 3 2" xfId="5222"/>
    <cellStyle name="Normal 32 4 2 4" xfId="3954"/>
    <cellStyle name="Normal 32 4 3" xfId="722"/>
    <cellStyle name="Normal 32 4 3 2" xfId="1664"/>
    <cellStyle name="Normal 32 4 3 2 2" xfId="3206"/>
    <cellStyle name="Normal 32 4 3 2 2 2" xfId="5805"/>
    <cellStyle name="Normal 32 4 3 2 3" xfId="4537"/>
    <cellStyle name="Normal 32 4 3 3" xfId="2427"/>
    <cellStyle name="Normal 32 4 3 3 2" xfId="5026"/>
    <cellStyle name="Normal 32 4 3 4" xfId="3758"/>
    <cellStyle name="Normal 32 4 4" xfId="1220"/>
    <cellStyle name="Normal 32 4 4 2" xfId="2819"/>
    <cellStyle name="Normal 32 4 4 2 2" xfId="5418"/>
    <cellStyle name="Normal 32 4 4 3" xfId="4150"/>
    <cellStyle name="Normal 32 4 5" xfId="2183"/>
    <cellStyle name="Normal 32 4 5 2" xfId="4782"/>
    <cellStyle name="Normal 32 4 6" xfId="3514"/>
    <cellStyle name="Normal 32 5" xfId="827"/>
    <cellStyle name="Normal 32 5 2" xfId="1295"/>
    <cellStyle name="Normal 32 5 2 2" xfId="2878"/>
    <cellStyle name="Normal 32 5 2 2 2" xfId="5477"/>
    <cellStyle name="Normal 32 5 2 3" xfId="4209"/>
    <cellStyle name="Normal 32 5 3" xfId="2486"/>
    <cellStyle name="Normal 32 5 3 2" xfId="5085"/>
    <cellStyle name="Normal 32 5 4" xfId="3817"/>
    <cellStyle name="Normal 32 6" xfId="534"/>
    <cellStyle name="Normal 32 6 2" xfId="1489"/>
    <cellStyle name="Normal 32 6 2 2" xfId="3071"/>
    <cellStyle name="Normal 32 6 2 2 2" xfId="5670"/>
    <cellStyle name="Normal 32 6 2 3" xfId="4402"/>
    <cellStyle name="Normal 32 6 3" xfId="2291"/>
    <cellStyle name="Normal 32 6 3 2" xfId="4890"/>
    <cellStyle name="Normal 32 6 4" xfId="3622"/>
    <cellStyle name="Normal 32 7" xfId="1083"/>
    <cellStyle name="Normal 32 7 2" xfId="2682"/>
    <cellStyle name="Normal 32 7 2 2" xfId="5281"/>
    <cellStyle name="Normal 32 7 3" xfId="4013"/>
    <cellStyle name="Normal 32 8" xfId="1807"/>
    <cellStyle name="Normal 32 8 2" xfId="3253"/>
    <cellStyle name="Normal 32 8 2 2" xfId="5852"/>
    <cellStyle name="Normal 32 8 3" xfId="4584"/>
    <cellStyle name="Normal 32 9" xfId="2087"/>
    <cellStyle name="Normal 32 9 2" xfId="4686"/>
    <cellStyle name="Normal 33" xfId="602"/>
    <cellStyle name="Normal 33 2" xfId="895"/>
    <cellStyle name="Normal 33 2 2" xfId="1363"/>
    <cellStyle name="Normal 33 2 2 2" xfId="2946"/>
    <cellStyle name="Normal 33 2 2 2 2" xfId="5545"/>
    <cellStyle name="Normal 33 2 2 3" xfId="4277"/>
    <cellStyle name="Normal 33 2 3" xfId="2554"/>
    <cellStyle name="Normal 33 2 3 2" xfId="5153"/>
    <cellStyle name="Normal 33 2 4" xfId="3885"/>
    <cellStyle name="Normal 33 3" xfId="1151"/>
    <cellStyle name="Normal 33 3 2" xfId="2750"/>
    <cellStyle name="Normal 33 3 2 2" xfId="5349"/>
    <cellStyle name="Normal 33 3 3" xfId="4081"/>
    <cellStyle name="Normal 33 4" xfId="2359"/>
    <cellStyle name="Normal 33 4 2" xfId="4958"/>
    <cellStyle name="Normal 33 5" xfId="3690"/>
    <cellStyle name="Normal 34" xfId="812"/>
    <cellStyle name="Normal 34 2" xfId="1265"/>
    <cellStyle name="Normal 34 2 2" xfId="2864"/>
    <cellStyle name="Normal 34 2 2 2" xfId="5463"/>
    <cellStyle name="Normal 34 2 3" xfId="4195"/>
    <cellStyle name="Normal 34 3" xfId="2472"/>
    <cellStyle name="Normal 34 3 2" xfId="5071"/>
    <cellStyle name="Normal 34 4" xfId="3803"/>
    <cellStyle name="Normal 35" xfId="814"/>
    <cellStyle name="Normal 36" xfId="813"/>
    <cellStyle name="Normal 36 2" xfId="1282"/>
    <cellStyle name="Normal 36 2 2" xfId="2865"/>
    <cellStyle name="Normal 36 2 2 2" xfId="5464"/>
    <cellStyle name="Normal 36 2 3" xfId="4196"/>
    <cellStyle name="Normal 36 3" xfId="2473"/>
    <cellStyle name="Normal 36 3 2" xfId="5072"/>
    <cellStyle name="Normal 36 4" xfId="3804"/>
    <cellStyle name="Normal 37" xfId="1068"/>
    <cellStyle name="Normal 38" xfId="958"/>
    <cellStyle name="Normal 38 2" xfId="1269"/>
    <cellStyle name="Normal 38 3" xfId="1750"/>
    <cellStyle name="Normal 38 3 2" xfId="3251"/>
    <cellStyle name="Normal 38 3 2 2" xfId="5850"/>
    <cellStyle name="Normal 38 3 3" xfId="4582"/>
    <cellStyle name="Normal 38 4" xfId="2611"/>
    <cellStyle name="Normal 38 4 2" xfId="5210"/>
    <cellStyle name="Normal 38 5" xfId="3942"/>
    <cellStyle name="Normal 39" xfId="1069"/>
    <cellStyle name="Normal 39 2" xfId="2668"/>
    <cellStyle name="Normal 39 2 2" xfId="5267"/>
    <cellStyle name="Normal 39 3" xfId="3999"/>
    <cellStyle name="Normal 4" xfId="76"/>
    <cellStyle name="Normal 4 10" xfId="234"/>
    <cellStyle name="Normal 4 10 2" xfId="451"/>
    <cellStyle name="Normal 4 10 2 2" xfId="1037"/>
    <cellStyle name="Normal 4 10 2 2 2" xfId="1448"/>
    <cellStyle name="Normal 4 10 2 2 2 2" xfId="3031"/>
    <cellStyle name="Normal 4 10 2 2 2 2 2" xfId="5630"/>
    <cellStyle name="Normal 4 10 2 2 2 3" xfId="4362"/>
    <cellStyle name="Normal 4 10 2 2 3" xfId="2640"/>
    <cellStyle name="Normal 4 10 2 2 3 2" xfId="5239"/>
    <cellStyle name="Normal 4 10 2 2 4" xfId="3971"/>
    <cellStyle name="Normal 4 10 2 3" xfId="778"/>
    <cellStyle name="Normal 4 10 2 3 2" xfId="1713"/>
    <cellStyle name="Normal 4 10 2 3 2 2" xfId="3223"/>
    <cellStyle name="Normal 4 10 2 3 2 2 2" xfId="5822"/>
    <cellStyle name="Normal 4 10 2 3 2 3" xfId="4554"/>
    <cellStyle name="Normal 4 10 2 3 3" xfId="2444"/>
    <cellStyle name="Normal 4 10 2 3 3 2" xfId="5043"/>
    <cellStyle name="Normal 4 10 2 3 4" xfId="3775"/>
    <cellStyle name="Normal 4 10 2 4" xfId="1237"/>
    <cellStyle name="Normal 4 10 2 4 2" xfId="2836"/>
    <cellStyle name="Normal 4 10 2 4 2 2" xfId="5435"/>
    <cellStyle name="Normal 4 10 2 4 3" xfId="4167"/>
    <cellStyle name="Normal 4 10 2 5" xfId="2211"/>
    <cellStyle name="Normal 4 10 2 5 2" xfId="4810"/>
    <cellStyle name="Normal 4 10 2 6" xfId="3542"/>
    <cellStyle name="Normal 4 10 3" xfId="883"/>
    <cellStyle name="Normal 4 10 3 2" xfId="1351"/>
    <cellStyle name="Normal 4 10 3 2 2" xfId="2934"/>
    <cellStyle name="Normal 4 10 3 2 2 2" xfId="5533"/>
    <cellStyle name="Normal 4 10 3 2 3" xfId="4265"/>
    <cellStyle name="Normal 4 10 3 3" xfId="2542"/>
    <cellStyle name="Normal 4 10 3 3 2" xfId="5141"/>
    <cellStyle name="Normal 4 10 3 4" xfId="3873"/>
    <cellStyle name="Normal 4 10 4" xfId="590"/>
    <cellStyle name="Normal 4 10 4 2" xfId="1545"/>
    <cellStyle name="Normal 4 10 4 2 2" xfId="3127"/>
    <cellStyle name="Normal 4 10 4 2 2 2" xfId="5726"/>
    <cellStyle name="Normal 4 10 4 2 3" xfId="4458"/>
    <cellStyle name="Normal 4 10 4 3" xfId="2347"/>
    <cellStyle name="Normal 4 10 4 3 2" xfId="4946"/>
    <cellStyle name="Normal 4 10 4 4" xfId="3678"/>
    <cellStyle name="Normal 4 10 5" xfId="1139"/>
    <cellStyle name="Normal 4 10 5 2" xfId="2738"/>
    <cellStyle name="Normal 4 10 5 2 2" xfId="5337"/>
    <cellStyle name="Normal 4 10 5 3" xfId="4069"/>
    <cellStyle name="Normal 4 10 6" xfId="1835"/>
    <cellStyle name="Normal 4 10 6 2" xfId="3281"/>
    <cellStyle name="Normal 4 10 6 2 2" xfId="5880"/>
    <cellStyle name="Normal 4 10 6 3" xfId="4612"/>
    <cellStyle name="Normal 4 10 7" xfId="2115"/>
    <cellStyle name="Normal 4 10 7 2" xfId="4714"/>
    <cellStyle name="Normal 4 10 8" xfId="3444"/>
    <cellStyle name="Normal 4 11" xfId="424"/>
    <cellStyle name="Normal 4 11 2" xfId="999"/>
    <cellStyle name="Normal 4 11 2 2" xfId="1442"/>
    <cellStyle name="Normal 4 11 2 2 2" xfId="3025"/>
    <cellStyle name="Normal 4 11 2 2 2 2" xfId="5624"/>
    <cellStyle name="Normal 4 11 2 2 3" xfId="4356"/>
    <cellStyle name="Normal 4 11 2 3" xfId="2634"/>
    <cellStyle name="Normal 4 11 2 3 2" xfId="5233"/>
    <cellStyle name="Normal 4 11 2 4" xfId="3965"/>
    <cellStyle name="Normal 4 11 3" xfId="733"/>
    <cellStyle name="Normal 4 11 3 2" xfId="1675"/>
    <cellStyle name="Normal 4 11 3 2 2" xfId="3217"/>
    <cellStyle name="Normal 4 11 3 2 2 2" xfId="5816"/>
    <cellStyle name="Normal 4 11 3 2 3" xfId="4548"/>
    <cellStyle name="Normal 4 11 3 3" xfId="2438"/>
    <cellStyle name="Normal 4 11 3 3 2" xfId="5037"/>
    <cellStyle name="Normal 4 11 3 4" xfId="3769"/>
    <cellStyle name="Normal 4 11 4" xfId="1231"/>
    <cellStyle name="Normal 4 11 4 2" xfId="2830"/>
    <cellStyle name="Normal 4 11 4 2 2" xfId="5429"/>
    <cellStyle name="Normal 4 11 4 3" xfId="4161"/>
    <cellStyle name="Normal 4 11 5" xfId="2184"/>
    <cellStyle name="Normal 4 11 5 2" xfId="4783"/>
    <cellStyle name="Normal 4 11 6" xfId="3515"/>
    <cellStyle name="Normal 4 12" xfId="815"/>
    <cellStyle name="Normal 4 12 2" xfId="1283"/>
    <cellStyle name="Normal 4 12 2 2" xfId="2866"/>
    <cellStyle name="Normal 4 12 2 2 2" xfId="5465"/>
    <cellStyle name="Normal 4 12 2 3" xfId="4197"/>
    <cellStyle name="Normal 4 12 3" xfId="2474"/>
    <cellStyle name="Normal 4 12 3 2" xfId="5073"/>
    <cellStyle name="Normal 4 12 4" xfId="3805"/>
    <cellStyle name="Normal 4 13" xfId="522"/>
    <cellStyle name="Normal 4 13 2" xfId="1477"/>
    <cellStyle name="Normal 4 13 2 2" xfId="3059"/>
    <cellStyle name="Normal 4 13 2 2 2" xfId="5658"/>
    <cellStyle name="Normal 4 13 2 3" xfId="4390"/>
    <cellStyle name="Normal 4 13 3" xfId="2279"/>
    <cellStyle name="Normal 4 13 3 2" xfId="4878"/>
    <cellStyle name="Normal 4 13 4" xfId="3610"/>
    <cellStyle name="Normal 4 14" xfId="1070"/>
    <cellStyle name="Normal 4 14 2" xfId="2669"/>
    <cellStyle name="Normal 4 14 2 2" xfId="5268"/>
    <cellStyle name="Normal 4 14 3" xfId="4000"/>
    <cellStyle name="Normal 4 15" xfId="1808"/>
    <cellStyle name="Normal 4 15 2" xfId="3254"/>
    <cellStyle name="Normal 4 15 2 2" xfId="5853"/>
    <cellStyle name="Normal 4 15 3" xfId="4585"/>
    <cellStyle name="Normal 4 16" xfId="2088"/>
    <cellStyle name="Normal 4 16 2" xfId="4687"/>
    <cellStyle name="Normal 4 17" xfId="3417"/>
    <cellStyle name="Normal 4 18" xfId="5985"/>
    <cellStyle name="Normal 4 19" xfId="173"/>
    <cellStyle name="Normal 4 2" xfId="77"/>
    <cellStyle name="Normal 4 2 10" xfId="816"/>
    <cellStyle name="Normal 4 2 10 2" xfId="1284"/>
    <cellStyle name="Normal 4 2 10 2 2" xfId="2867"/>
    <cellStyle name="Normal 4 2 10 2 2 2" xfId="5466"/>
    <cellStyle name="Normal 4 2 10 2 3" xfId="4198"/>
    <cellStyle name="Normal 4 2 10 3" xfId="2475"/>
    <cellStyle name="Normal 4 2 10 3 2" xfId="5074"/>
    <cellStyle name="Normal 4 2 10 4" xfId="3806"/>
    <cellStyle name="Normal 4 2 11" xfId="523"/>
    <cellStyle name="Normal 4 2 11 2" xfId="1478"/>
    <cellStyle name="Normal 4 2 11 2 2" xfId="3060"/>
    <cellStyle name="Normal 4 2 11 2 2 2" xfId="5659"/>
    <cellStyle name="Normal 4 2 11 2 3" xfId="4391"/>
    <cellStyle name="Normal 4 2 11 3" xfId="2280"/>
    <cellStyle name="Normal 4 2 11 3 2" xfId="4879"/>
    <cellStyle name="Normal 4 2 11 4" xfId="3611"/>
    <cellStyle name="Normal 4 2 12" xfId="1071"/>
    <cellStyle name="Normal 4 2 12 2" xfId="2670"/>
    <cellStyle name="Normal 4 2 12 2 2" xfId="5269"/>
    <cellStyle name="Normal 4 2 12 3" xfId="4001"/>
    <cellStyle name="Normal 4 2 13" xfId="1809"/>
    <cellStyle name="Normal 4 2 13 2" xfId="3255"/>
    <cellStyle name="Normal 4 2 13 2 2" xfId="5854"/>
    <cellStyle name="Normal 4 2 13 3" xfId="4586"/>
    <cellStyle name="Normal 4 2 14" xfId="2089"/>
    <cellStyle name="Normal 4 2 14 2" xfId="4688"/>
    <cellStyle name="Normal 4 2 15" xfId="3418"/>
    <cellStyle name="Normal 4 2 16" xfId="174"/>
    <cellStyle name="Normal 4 2 2" xfId="175"/>
    <cellStyle name="Normal 4 2 2 10" xfId="524"/>
    <cellStyle name="Normal 4 2 2 10 2" xfId="1479"/>
    <cellStyle name="Normal 4 2 2 10 2 2" xfId="3061"/>
    <cellStyle name="Normal 4 2 2 10 2 2 2" xfId="5660"/>
    <cellStyle name="Normal 4 2 2 10 2 3" xfId="4392"/>
    <cellStyle name="Normal 4 2 2 10 3" xfId="2281"/>
    <cellStyle name="Normal 4 2 2 10 3 2" xfId="4880"/>
    <cellStyle name="Normal 4 2 2 10 4" xfId="3612"/>
    <cellStyle name="Normal 4 2 2 11" xfId="1072"/>
    <cellStyle name="Normal 4 2 2 11 2" xfId="2671"/>
    <cellStyle name="Normal 4 2 2 11 2 2" xfId="5270"/>
    <cellStyle name="Normal 4 2 2 11 3" xfId="4002"/>
    <cellStyle name="Normal 4 2 2 12" xfId="1810"/>
    <cellStyle name="Normal 4 2 2 12 2" xfId="3256"/>
    <cellStyle name="Normal 4 2 2 12 2 2" xfId="5855"/>
    <cellStyle name="Normal 4 2 2 12 3" xfId="4587"/>
    <cellStyle name="Normal 4 2 2 13" xfId="2090"/>
    <cellStyle name="Normal 4 2 2 13 2" xfId="4689"/>
    <cellStyle name="Normal 4 2 2 14" xfId="3419"/>
    <cellStyle name="Normal 4 2 2 2" xfId="176"/>
    <cellStyle name="Normal 4 2 2 2 10" xfId="1811"/>
    <cellStyle name="Normal 4 2 2 2 10 2" xfId="3257"/>
    <cellStyle name="Normal 4 2 2 2 10 2 2" xfId="5856"/>
    <cellStyle name="Normal 4 2 2 2 10 3" xfId="4588"/>
    <cellStyle name="Normal 4 2 2 2 11" xfId="2091"/>
    <cellStyle name="Normal 4 2 2 2 11 2" xfId="4690"/>
    <cellStyle name="Normal 4 2 2 2 12" xfId="3420"/>
    <cellStyle name="Normal 4 2 2 2 2" xfId="177"/>
    <cellStyle name="Normal 4 2 2 2 2 10" xfId="3421"/>
    <cellStyle name="Normal 4 2 2 2 2 2" xfId="281"/>
    <cellStyle name="Normal 4 2 2 2 2 2 2" xfId="497"/>
    <cellStyle name="Normal 4 2 2 2 2 2 2 2" xfId="929"/>
    <cellStyle name="Normal 4 2 2 2 2 2 2 2 2" xfId="1397"/>
    <cellStyle name="Normal 4 2 2 2 2 2 2 2 2 2" xfId="2980"/>
    <cellStyle name="Normal 4 2 2 2 2 2 2 2 2 2 2" xfId="5579"/>
    <cellStyle name="Normal 4 2 2 2 2 2 2 2 2 3" xfId="4311"/>
    <cellStyle name="Normal 4 2 2 2 2 2 2 2 3" xfId="2588"/>
    <cellStyle name="Normal 4 2 2 2 2 2 2 2 3 2" xfId="5187"/>
    <cellStyle name="Normal 4 2 2 2 2 2 2 2 4" xfId="3919"/>
    <cellStyle name="Normal 4 2 2 2 2 2 2 3" xfId="637"/>
    <cellStyle name="Normal 4 2 2 2 2 2 2 3 2" xfId="1590"/>
    <cellStyle name="Normal 4 2 2 2 2 2 2 3 2 2" xfId="3172"/>
    <cellStyle name="Normal 4 2 2 2 2 2 2 3 2 2 2" xfId="5771"/>
    <cellStyle name="Normal 4 2 2 2 2 2 2 3 2 3" xfId="4503"/>
    <cellStyle name="Normal 4 2 2 2 2 2 2 3 3" xfId="2393"/>
    <cellStyle name="Normal 4 2 2 2 2 2 2 3 3 2" xfId="4992"/>
    <cellStyle name="Normal 4 2 2 2 2 2 2 3 4" xfId="3724"/>
    <cellStyle name="Normal 4 2 2 2 2 2 2 4" xfId="1185"/>
    <cellStyle name="Normal 4 2 2 2 2 2 2 4 2" xfId="2784"/>
    <cellStyle name="Normal 4 2 2 2 2 2 2 4 2 2" xfId="5383"/>
    <cellStyle name="Normal 4 2 2 2 2 2 2 4 3" xfId="4115"/>
    <cellStyle name="Normal 4 2 2 2 2 2 2 5" xfId="2256"/>
    <cellStyle name="Normal 4 2 2 2 2 2 2 5 2" xfId="4855"/>
    <cellStyle name="Normal 4 2 2 2 2 2 2 6" xfId="3587"/>
    <cellStyle name="Normal 4 2 2 2 2 2 3" xfId="860"/>
    <cellStyle name="Normal 4 2 2 2 2 2 3 2" xfId="1328"/>
    <cellStyle name="Normal 4 2 2 2 2 2 3 2 2" xfId="2911"/>
    <cellStyle name="Normal 4 2 2 2 2 2 3 2 2 2" xfId="5510"/>
    <cellStyle name="Normal 4 2 2 2 2 2 3 2 3" xfId="4242"/>
    <cellStyle name="Normal 4 2 2 2 2 2 3 3" xfId="2519"/>
    <cellStyle name="Normal 4 2 2 2 2 2 3 3 2" xfId="5118"/>
    <cellStyle name="Normal 4 2 2 2 2 2 3 4" xfId="3850"/>
    <cellStyle name="Normal 4 2 2 2 2 2 4" xfId="567"/>
    <cellStyle name="Normal 4 2 2 2 2 2 4 2" xfId="1522"/>
    <cellStyle name="Normal 4 2 2 2 2 2 4 2 2" xfId="3104"/>
    <cellStyle name="Normal 4 2 2 2 2 2 4 2 2 2" xfId="5703"/>
    <cellStyle name="Normal 4 2 2 2 2 2 4 2 3" xfId="4435"/>
    <cellStyle name="Normal 4 2 2 2 2 2 4 3" xfId="2324"/>
    <cellStyle name="Normal 4 2 2 2 2 2 4 3 2" xfId="4923"/>
    <cellStyle name="Normal 4 2 2 2 2 2 4 4" xfId="3655"/>
    <cellStyle name="Normal 4 2 2 2 2 2 5" xfId="1116"/>
    <cellStyle name="Normal 4 2 2 2 2 2 5 2" xfId="2715"/>
    <cellStyle name="Normal 4 2 2 2 2 2 5 2 2" xfId="5314"/>
    <cellStyle name="Normal 4 2 2 2 2 2 5 3" xfId="4046"/>
    <cellStyle name="Normal 4 2 2 2 2 2 6" xfId="1880"/>
    <cellStyle name="Normal 4 2 2 2 2 2 6 2" xfId="3326"/>
    <cellStyle name="Normal 4 2 2 2 2 2 6 2 2" xfId="5925"/>
    <cellStyle name="Normal 4 2 2 2 2 2 6 3" xfId="4657"/>
    <cellStyle name="Normal 4 2 2 2 2 2 7" xfId="2160"/>
    <cellStyle name="Normal 4 2 2 2 2 2 7 2" xfId="4759"/>
    <cellStyle name="Normal 4 2 2 2 2 2 8" xfId="3489"/>
    <cellStyle name="Normal 4 2 2 2 2 3" xfId="251"/>
    <cellStyle name="Normal 4 2 2 2 2 3 2" xfId="468"/>
    <cellStyle name="Normal 4 2 2 2 2 3 2 2" xfId="1050"/>
    <cellStyle name="Normal 4 2 2 2 2 3 2 2 2" xfId="1461"/>
    <cellStyle name="Normal 4 2 2 2 2 3 2 2 2 2" xfId="3044"/>
    <cellStyle name="Normal 4 2 2 2 2 3 2 2 2 2 2" xfId="5643"/>
    <cellStyle name="Normal 4 2 2 2 2 3 2 2 2 3" xfId="4375"/>
    <cellStyle name="Normal 4 2 2 2 2 3 2 2 3" xfId="2653"/>
    <cellStyle name="Normal 4 2 2 2 2 3 2 2 3 2" xfId="5252"/>
    <cellStyle name="Normal 4 2 2 2 2 3 2 2 4" xfId="3984"/>
    <cellStyle name="Normal 4 2 2 2 2 3 2 3" xfId="791"/>
    <cellStyle name="Normal 4 2 2 2 2 3 2 3 2" xfId="1726"/>
    <cellStyle name="Normal 4 2 2 2 2 3 2 3 2 2" xfId="3236"/>
    <cellStyle name="Normal 4 2 2 2 2 3 2 3 2 2 2" xfId="5835"/>
    <cellStyle name="Normal 4 2 2 2 2 3 2 3 2 3" xfId="4567"/>
    <cellStyle name="Normal 4 2 2 2 2 3 2 3 3" xfId="2457"/>
    <cellStyle name="Normal 4 2 2 2 2 3 2 3 3 2" xfId="5056"/>
    <cellStyle name="Normal 4 2 2 2 2 3 2 3 4" xfId="3788"/>
    <cellStyle name="Normal 4 2 2 2 2 3 2 4" xfId="1250"/>
    <cellStyle name="Normal 4 2 2 2 2 3 2 4 2" xfId="2849"/>
    <cellStyle name="Normal 4 2 2 2 2 3 2 4 2 2" xfId="5448"/>
    <cellStyle name="Normal 4 2 2 2 2 3 2 4 3" xfId="4180"/>
    <cellStyle name="Normal 4 2 2 2 2 3 2 5" xfId="2228"/>
    <cellStyle name="Normal 4 2 2 2 2 3 2 5 2" xfId="4827"/>
    <cellStyle name="Normal 4 2 2 2 2 3 2 6" xfId="3559"/>
    <cellStyle name="Normal 4 2 2 2 2 3 3" xfId="901"/>
    <cellStyle name="Normal 4 2 2 2 2 3 3 2" xfId="1369"/>
    <cellStyle name="Normal 4 2 2 2 2 3 3 2 2" xfId="2952"/>
    <cellStyle name="Normal 4 2 2 2 2 3 3 2 2 2" xfId="5551"/>
    <cellStyle name="Normal 4 2 2 2 2 3 3 2 3" xfId="4283"/>
    <cellStyle name="Normal 4 2 2 2 2 3 3 3" xfId="2560"/>
    <cellStyle name="Normal 4 2 2 2 2 3 3 3 2" xfId="5159"/>
    <cellStyle name="Normal 4 2 2 2 2 3 3 4" xfId="3891"/>
    <cellStyle name="Normal 4 2 2 2 2 3 4" xfId="609"/>
    <cellStyle name="Normal 4 2 2 2 2 3 4 2" xfId="1562"/>
    <cellStyle name="Normal 4 2 2 2 2 3 4 2 2" xfId="3144"/>
    <cellStyle name="Normal 4 2 2 2 2 3 4 2 2 2" xfId="5743"/>
    <cellStyle name="Normal 4 2 2 2 2 3 4 2 3" xfId="4475"/>
    <cellStyle name="Normal 4 2 2 2 2 3 4 3" xfId="2365"/>
    <cellStyle name="Normal 4 2 2 2 2 3 4 3 2" xfId="4964"/>
    <cellStyle name="Normal 4 2 2 2 2 3 4 4" xfId="3696"/>
    <cellStyle name="Normal 4 2 2 2 2 3 5" xfId="1157"/>
    <cellStyle name="Normal 4 2 2 2 2 3 5 2" xfId="2756"/>
    <cellStyle name="Normal 4 2 2 2 2 3 5 2 2" xfId="5355"/>
    <cellStyle name="Normal 4 2 2 2 2 3 5 3" xfId="4087"/>
    <cellStyle name="Normal 4 2 2 2 2 3 6" xfId="1852"/>
    <cellStyle name="Normal 4 2 2 2 2 3 6 2" xfId="3298"/>
    <cellStyle name="Normal 4 2 2 2 2 3 6 2 2" xfId="5897"/>
    <cellStyle name="Normal 4 2 2 2 2 3 6 3" xfId="4629"/>
    <cellStyle name="Normal 4 2 2 2 2 3 7" xfId="2132"/>
    <cellStyle name="Normal 4 2 2 2 2 3 7 2" xfId="4731"/>
    <cellStyle name="Normal 4 2 2 2 2 3 8" xfId="3461"/>
    <cellStyle name="Normal 4 2 2 2 2 4" xfId="428"/>
    <cellStyle name="Normal 4 2 2 2 2 4 2" xfId="1020"/>
    <cellStyle name="Normal 4 2 2 2 2 4 2 2" xfId="1445"/>
    <cellStyle name="Normal 4 2 2 2 2 4 2 2 2" xfId="3028"/>
    <cellStyle name="Normal 4 2 2 2 2 4 2 2 2 2" xfId="5627"/>
    <cellStyle name="Normal 4 2 2 2 2 4 2 2 3" xfId="4359"/>
    <cellStyle name="Normal 4 2 2 2 2 4 2 3" xfId="2637"/>
    <cellStyle name="Normal 4 2 2 2 2 4 2 3 2" xfId="5236"/>
    <cellStyle name="Normal 4 2 2 2 2 4 2 4" xfId="3968"/>
    <cellStyle name="Normal 4 2 2 2 2 4 3" xfId="755"/>
    <cellStyle name="Normal 4 2 2 2 2 4 3 2" xfId="1696"/>
    <cellStyle name="Normal 4 2 2 2 2 4 3 2 2" xfId="3220"/>
    <cellStyle name="Normal 4 2 2 2 2 4 3 2 2 2" xfId="5819"/>
    <cellStyle name="Normal 4 2 2 2 2 4 3 2 3" xfId="4551"/>
    <cellStyle name="Normal 4 2 2 2 2 4 3 3" xfId="2441"/>
    <cellStyle name="Normal 4 2 2 2 2 4 3 3 2" xfId="5040"/>
    <cellStyle name="Normal 4 2 2 2 2 4 3 4" xfId="3772"/>
    <cellStyle name="Normal 4 2 2 2 2 4 4" xfId="1234"/>
    <cellStyle name="Normal 4 2 2 2 2 4 4 2" xfId="2833"/>
    <cellStyle name="Normal 4 2 2 2 2 4 4 2 2" xfId="5432"/>
    <cellStyle name="Normal 4 2 2 2 2 4 4 3" xfId="4164"/>
    <cellStyle name="Normal 4 2 2 2 2 4 5" xfId="2188"/>
    <cellStyle name="Normal 4 2 2 2 2 4 5 2" xfId="4787"/>
    <cellStyle name="Normal 4 2 2 2 2 4 6" xfId="3519"/>
    <cellStyle name="Normal 4 2 2 2 2 5" xfId="832"/>
    <cellStyle name="Normal 4 2 2 2 2 5 2" xfId="1300"/>
    <cellStyle name="Normal 4 2 2 2 2 5 2 2" xfId="2883"/>
    <cellStyle name="Normal 4 2 2 2 2 5 2 2 2" xfId="5482"/>
    <cellStyle name="Normal 4 2 2 2 2 5 2 3" xfId="4214"/>
    <cellStyle name="Normal 4 2 2 2 2 5 3" xfId="2491"/>
    <cellStyle name="Normal 4 2 2 2 2 5 3 2" xfId="5090"/>
    <cellStyle name="Normal 4 2 2 2 2 5 4" xfId="3822"/>
    <cellStyle name="Normal 4 2 2 2 2 6" xfId="539"/>
    <cellStyle name="Normal 4 2 2 2 2 6 2" xfId="1494"/>
    <cellStyle name="Normal 4 2 2 2 2 6 2 2" xfId="3076"/>
    <cellStyle name="Normal 4 2 2 2 2 6 2 2 2" xfId="5675"/>
    <cellStyle name="Normal 4 2 2 2 2 6 2 3" xfId="4407"/>
    <cellStyle name="Normal 4 2 2 2 2 6 3" xfId="2296"/>
    <cellStyle name="Normal 4 2 2 2 2 6 3 2" xfId="4895"/>
    <cellStyle name="Normal 4 2 2 2 2 6 4" xfId="3627"/>
    <cellStyle name="Normal 4 2 2 2 2 7" xfId="1088"/>
    <cellStyle name="Normal 4 2 2 2 2 7 2" xfId="2687"/>
    <cellStyle name="Normal 4 2 2 2 2 7 2 2" xfId="5286"/>
    <cellStyle name="Normal 4 2 2 2 2 7 3" xfId="4018"/>
    <cellStyle name="Normal 4 2 2 2 2 8" xfId="1812"/>
    <cellStyle name="Normal 4 2 2 2 2 8 2" xfId="3258"/>
    <cellStyle name="Normal 4 2 2 2 2 8 2 2" xfId="5857"/>
    <cellStyle name="Normal 4 2 2 2 2 8 3" xfId="4589"/>
    <cellStyle name="Normal 4 2 2 2 2 9" xfId="2092"/>
    <cellStyle name="Normal 4 2 2 2 2 9 2" xfId="4691"/>
    <cellStyle name="Normal 4 2 2 2 3" xfId="250"/>
    <cellStyle name="Normal 4 2 2 2 3 2" xfId="467"/>
    <cellStyle name="Normal 4 2 2 2 3 2 2" xfId="900"/>
    <cellStyle name="Normal 4 2 2 2 3 2 2 2" xfId="1368"/>
    <cellStyle name="Normal 4 2 2 2 3 2 2 2 2" xfId="2951"/>
    <cellStyle name="Normal 4 2 2 2 3 2 2 2 2 2" xfId="5550"/>
    <cellStyle name="Normal 4 2 2 2 3 2 2 2 3" xfId="4282"/>
    <cellStyle name="Normal 4 2 2 2 3 2 2 3" xfId="2559"/>
    <cellStyle name="Normal 4 2 2 2 3 2 2 3 2" xfId="5158"/>
    <cellStyle name="Normal 4 2 2 2 3 2 2 4" xfId="3890"/>
    <cellStyle name="Normal 4 2 2 2 3 2 3" xfId="608"/>
    <cellStyle name="Normal 4 2 2 2 3 2 3 2" xfId="1561"/>
    <cellStyle name="Normal 4 2 2 2 3 2 3 2 2" xfId="3143"/>
    <cellStyle name="Normal 4 2 2 2 3 2 3 2 2 2" xfId="5742"/>
    <cellStyle name="Normal 4 2 2 2 3 2 3 2 3" xfId="4474"/>
    <cellStyle name="Normal 4 2 2 2 3 2 3 3" xfId="2364"/>
    <cellStyle name="Normal 4 2 2 2 3 2 3 3 2" xfId="4963"/>
    <cellStyle name="Normal 4 2 2 2 3 2 3 4" xfId="3695"/>
    <cellStyle name="Normal 4 2 2 2 3 2 4" xfId="1156"/>
    <cellStyle name="Normal 4 2 2 2 3 2 4 2" xfId="2755"/>
    <cellStyle name="Normal 4 2 2 2 3 2 4 2 2" xfId="5354"/>
    <cellStyle name="Normal 4 2 2 2 3 2 4 3" xfId="4086"/>
    <cellStyle name="Normal 4 2 2 2 3 2 5" xfId="2227"/>
    <cellStyle name="Normal 4 2 2 2 3 2 5 2" xfId="4826"/>
    <cellStyle name="Normal 4 2 2 2 3 2 6" xfId="3558"/>
    <cellStyle name="Normal 4 2 2 2 3 3" xfId="831"/>
    <cellStyle name="Normal 4 2 2 2 3 3 2" xfId="1299"/>
    <cellStyle name="Normal 4 2 2 2 3 3 2 2" xfId="2882"/>
    <cellStyle name="Normal 4 2 2 2 3 3 2 2 2" xfId="5481"/>
    <cellStyle name="Normal 4 2 2 2 3 3 2 3" xfId="4213"/>
    <cellStyle name="Normal 4 2 2 2 3 3 3" xfId="2490"/>
    <cellStyle name="Normal 4 2 2 2 3 3 3 2" xfId="5089"/>
    <cellStyle name="Normal 4 2 2 2 3 3 4" xfId="3821"/>
    <cellStyle name="Normal 4 2 2 2 3 4" xfId="538"/>
    <cellStyle name="Normal 4 2 2 2 3 4 2" xfId="1493"/>
    <cellStyle name="Normal 4 2 2 2 3 4 2 2" xfId="3075"/>
    <cellStyle name="Normal 4 2 2 2 3 4 2 2 2" xfId="5674"/>
    <cellStyle name="Normal 4 2 2 2 3 4 2 3" xfId="4406"/>
    <cellStyle name="Normal 4 2 2 2 3 4 3" xfId="2295"/>
    <cellStyle name="Normal 4 2 2 2 3 4 3 2" xfId="4894"/>
    <cellStyle name="Normal 4 2 2 2 3 4 4" xfId="3626"/>
    <cellStyle name="Normal 4 2 2 2 3 5" xfId="1087"/>
    <cellStyle name="Normal 4 2 2 2 3 5 2" xfId="2686"/>
    <cellStyle name="Normal 4 2 2 2 3 5 2 2" xfId="5285"/>
    <cellStyle name="Normal 4 2 2 2 3 5 3" xfId="4017"/>
    <cellStyle name="Normal 4 2 2 2 3 6" xfId="1851"/>
    <cellStyle name="Normal 4 2 2 2 3 6 2" xfId="3297"/>
    <cellStyle name="Normal 4 2 2 2 3 6 2 2" xfId="5896"/>
    <cellStyle name="Normal 4 2 2 2 3 6 3" xfId="4628"/>
    <cellStyle name="Normal 4 2 2 2 3 7" xfId="2131"/>
    <cellStyle name="Normal 4 2 2 2 3 7 2" xfId="4730"/>
    <cellStyle name="Normal 4 2 2 2 3 8" xfId="3460"/>
    <cellStyle name="Normal 4 2 2 2 4" xfId="280"/>
    <cellStyle name="Normal 4 2 2 2 4 2" xfId="496"/>
    <cellStyle name="Normal 4 2 2 2 4 2 2" xfId="928"/>
    <cellStyle name="Normal 4 2 2 2 4 2 2 2" xfId="1396"/>
    <cellStyle name="Normal 4 2 2 2 4 2 2 2 2" xfId="2979"/>
    <cellStyle name="Normal 4 2 2 2 4 2 2 2 2 2" xfId="5578"/>
    <cellStyle name="Normal 4 2 2 2 4 2 2 2 3" xfId="4310"/>
    <cellStyle name="Normal 4 2 2 2 4 2 2 3" xfId="2587"/>
    <cellStyle name="Normal 4 2 2 2 4 2 2 3 2" xfId="5186"/>
    <cellStyle name="Normal 4 2 2 2 4 2 2 4" xfId="3918"/>
    <cellStyle name="Normal 4 2 2 2 4 2 3" xfId="636"/>
    <cellStyle name="Normal 4 2 2 2 4 2 3 2" xfId="1589"/>
    <cellStyle name="Normal 4 2 2 2 4 2 3 2 2" xfId="3171"/>
    <cellStyle name="Normal 4 2 2 2 4 2 3 2 2 2" xfId="5770"/>
    <cellStyle name="Normal 4 2 2 2 4 2 3 2 3" xfId="4502"/>
    <cellStyle name="Normal 4 2 2 2 4 2 3 3" xfId="2392"/>
    <cellStyle name="Normal 4 2 2 2 4 2 3 3 2" xfId="4991"/>
    <cellStyle name="Normal 4 2 2 2 4 2 3 4" xfId="3723"/>
    <cellStyle name="Normal 4 2 2 2 4 2 4" xfId="1184"/>
    <cellStyle name="Normal 4 2 2 2 4 2 4 2" xfId="2783"/>
    <cellStyle name="Normal 4 2 2 2 4 2 4 2 2" xfId="5382"/>
    <cellStyle name="Normal 4 2 2 2 4 2 4 3" xfId="4114"/>
    <cellStyle name="Normal 4 2 2 2 4 2 5" xfId="2255"/>
    <cellStyle name="Normal 4 2 2 2 4 2 5 2" xfId="4854"/>
    <cellStyle name="Normal 4 2 2 2 4 2 6" xfId="3586"/>
    <cellStyle name="Normal 4 2 2 2 4 3" xfId="859"/>
    <cellStyle name="Normal 4 2 2 2 4 3 2" xfId="1327"/>
    <cellStyle name="Normal 4 2 2 2 4 3 2 2" xfId="2910"/>
    <cellStyle name="Normal 4 2 2 2 4 3 2 2 2" xfId="5509"/>
    <cellStyle name="Normal 4 2 2 2 4 3 2 3" xfId="4241"/>
    <cellStyle name="Normal 4 2 2 2 4 3 3" xfId="2518"/>
    <cellStyle name="Normal 4 2 2 2 4 3 3 2" xfId="5117"/>
    <cellStyle name="Normal 4 2 2 2 4 3 4" xfId="3849"/>
    <cellStyle name="Normal 4 2 2 2 4 4" xfId="566"/>
    <cellStyle name="Normal 4 2 2 2 4 4 2" xfId="1521"/>
    <cellStyle name="Normal 4 2 2 2 4 4 2 2" xfId="3103"/>
    <cellStyle name="Normal 4 2 2 2 4 4 2 2 2" xfId="5702"/>
    <cellStyle name="Normal 4 2 2 2 4 4 2 3" xfId="4434"/>
    <cellStyle name="Normal 4 2 2 2 4 4 3" xfId="2323"/>
    <cellStyle name="Normal 4 2 2 2 4 4 3 2" xfId="4922"/>
    <cellStyle name="Normal 4 2 2 2 4 4 4" xfId="3654"/>
    <cellStyle name="Normal 4 2 2 2 4 5" xfId="1115"/>
    <cellStyle name="Normal 4 2 2 2 4 5 2" xfId="2714"/>
    <cellStyle name="Normal 4 2 2 2 4 5 2 2" xfId="5313"/>
    <cellStyle name="Normal 4 2 2 2 4 5 3" xfId="4045"/>
    <cellStyle name="Normal 4 2 2 2 4 6" xfId="1879"/>
    <cellStyle name="Normal 4 2 2 2 4 6 2" xfId="3325"/>
    <cellStyle name="Normal 4 2 2 2 4 6 2 2" xfId="5924"/>
    <cellStyle name="Normal 4 2 2 2 4 6 3" xfId="4656"/>
    <cellStyle name="Normal 4 2 2 2 4 7" xfId="2159"/>
    <cellStyle name="Normal 4 2 2 2 4 7 2" xfId="4758"/>
    <cellStyle name="Normal 4 2 2 2 4 8" xfId="3488"/>
    <cellStyle name="Normal 4 2 2 2 5" xfId="237"/>
    <cellStyle name="Normal 4 2 2 2 5 2" xfId="454"/>
    <cellStyle name="Normal 4 2 2 2 5 2 2" xfId="1040"/>
    <cellStyle name="Normal 4 2 2 2 5 2 2 2" xfId="1451"/>
    <cellStyle name="Normal 4 2 2 2 5 2 2 2 2" xfId="3034"/>
    <cellStyle name="Normal 4 2 2 2 5 2 2 2 2 2" xfId="5633"/>
    <cellStyle name="Normal 4 2 2 2 5 2 2 2 3" xfId="4365"/>
    <cellStyle name="Normal 4 2 2 2 5 2 2 3" xfId="2643"/>
    <cellStyle name="Normal 4 2 2 2 5 2 2 3 2" xfId="5242"/>
    <cellStyle name="Normal 4 2 2 2 5 2 2 4" xfId="3974"/>
    <cellStyle name="Normal 4 2 2 2 5 2 3" xfId="781"/>
    <cellStyle name="Normal 4 2 2 2 5 2 3 2" xfId="1716"/>
    <cellStyle name="Normal 4 2 2 2 5 2 3 2 2" xfId="3226"/>
    <cellStyle name="Normal 4 2 2 2 5 2 3 2 2 2" xfId="5825"/>
    <cellStyle name="Normal 4 2 2 2 5 2 3 2 3" xfId="4557"/>
    <cellStyle name="Normal 4 2 2 2 5 2 3 3" xfId="2447"/>
    <cellStyle name="Normal 4 2 2 2 5 2 3 3 2" xfId="5046"/>
    <cellStyle name="Normal 4 2 2 2 5 2 3 4" xfId="3778"/>
    <cellStyle name="Normal 4 2 2 2 5 2 4" xfId="1240"/>
    <cellStyle name="Normal 4 2 2 2 5 2 4 2" xfId="2839"/>
    <cellStyle name="Normal 4 2 2 2 5 2 4 2 2" xfId="5438"/>
    <cellStyle name="Normal 4 2 2 2 5 2 4 3" xfId="4170"/>
    <cellStyle name="Normal 4 2 2 2 5 2 5" xfId="2214"/>
    <cellStyle name="Normal 4 2 2 2 5 2 5 2" xfId="4813"/>
    <cellStyle name="Normal 4 2 2 2 5 2 6" xfId="3545"/>
    <cellStyle name="Normal 4 2 2 2 5 3" xfId="886"/>
    <cellStyle name="Normal 4 2 2 2 5 3 2" xfId="1354"/>
    <cellStyle name="Normal 4 2 2 2 5 3 2 2" xfId="2937"/>
    <cellStyle name="Normal 4 2 2 2 5 3 2 2 2" xfId="5536"/>
    <cellStyle name="Normal 4 2 2 2 5 3 2 3" xfId="4268"/>
    <cellStyle name="Normal 4 2 2 2 5 3 3" xfId="2545"/>
    <cellStyle name="Normal 4 2 2 2 5 3 3 2" xfId="5144"/>
    <cellStyle name="Normal 4 2 2 2 5 3 4" xfId="3876"/>
    <cellStyle name="Normal 4 2 2 2 5 4" xfId="593"/>
    <cellStyle name="Normal 4 2 2 2 5 4 2" xfId="1548"/>
    <cellStyle name="Normal 4 2 2 2 5 4 2 2" xfId="3130"/>
    <cellStyle name="Normal 4 2 2 2 5 4 2 2 2" xfId="5729"/>
    <cellStyle name="Normal 4 2 2 2 5 4 2 3" xfId="4461"/>
    <cellStyle name="Normal 4 2 2 2 5 4 3" xfId="2350"/>
    <cellStyle name="Normal 4 2 2 2 5 4 3 2" xfId="4949"/>
    <cellStyle name="Normal 4 2 2 2 5 4 4" xfId="3681"/>
    <cellStyle name="Normal 4 2 2 2 5 5" xfId="1142"/>
    <cellStyle name="Normal 4 2 2 2 5 5 2" xfId="2741"/>
    <cellStyle name="Normal 4 2 2 2 5 5 2 2" xfId="5340"/>
    <cellStyle name="Normal 4 2 2 2 5 5 3" xfId="4072"/>
    <cellStyle name="Normal 4 2 2 2 5 6" xfId="1838"/>
    <cellStyle name="Normal 4 2 2 2 5 6 2" xfId="3284"/>
    <cellStyle name="Normal 4 2 2 2 5 6 2 2" xfId="5883"/>
    <cellStyle name="Normal 4 2 2 2 5 6 3" xfId="4615"/>
    <cellStyle name="Normal 4 2 2 2 5 7" xfId="2118"/>
    <cellStyle name="Normal 4 2 2 2 5 7 2" xfId="4717"/>
    <cellStyle name="Normal 4 2 2 2 5 8" xfId="3447"/>
    <cellStyle name="Normal 4 2 2 2 6" xfId="427"/>
    <cellStyle name="Normal 4 2 2 2 6 2" xfId="997"/>
    <cellStyle name="Normal 4 2 2 2 6 2 2" xfId="1440"/>
    <cellStyle name="Normal 4 2 2 2 6 2 2 2" xfId="3023"/>
    <cellStyle name="Normal 4 2 2 2 6 2 2 2 2" xfId="5622"/>
    <cellStyle name="Normal 4 2 2 2 6 2 2 3" xfId="4354"/>
    <cellStyle name="Normal 4 2 2 2 6 2 3" xfId="2632"/>
    <cellStyle name="Normal 4 2 2 2 6 2 3 2" xfId="5231"/>
    <cellStyle name="Normal 4 2 2 2 6 2 4" xfId="3963"/>
    <cellStyle name="Normal 4 2 2 2 6 3" xfId="731"/>
    <cellStyle name="Normal 4 2 2 2 6 3 2" xfId="1673"/>
    <cellStyle name="Normal 4 2 2 2 6 3 2 2" xfId="3215"/>
    <cellStyle name="Normal 4 2 2 2 6 3 2 2 2" xfId="5814"/>
    <cellStyle name="Normal 4 2 2 2 6 3 2 3" xfId="4546"/>
    <cellStyle name="Normal 4 2 2 2 6 3 3" xfId="2436"/>
    <cellStyle name="Normal 4 2 2 2 6 3 3 2" xfId="5035"/>
    <cellStyle name="Normal 4 2 2 2 6 3 4" xfId="3767"/>
    <cellStyle name="Normal 4 2 2 2 6 4" xfId="1229"/>
    <cellStyle name="Normal 4 2 2 2 6 4 2" xfId="2828"/>
    <cellStyle name="Normal 4 2 2 2 6 4 2 2" xfId="5427"/>
    <cellStyle name="Normal 4 2 2 2 6 4 3" xfId="4159"/>
    <cellStyle name="Normal 4 2 2 2 6 5" xfId="2187"/>
    <cellStyle name="Normal 4 2 2 2 6 5 2" xfId="4786"/>
    <cellStyle name="Normal 4 2 2 2 6 6" xfId="3518"/>
    <cellStyle name="Normal 4 2 2 2 7" xfId="818"/>
    <cellStyle name="Normal 4 2 2 2 7 2" xfId="1286"/>
    <cellStyle name="Normal 4 2 2 2 7 2 2" xfId="2869"/>
    <cellStyle name="Normal 4 2 2 2 7 2 2 2" xfId="5468"/>
    <cellStyle name="Normal 4 2 2 2 7 2 3" xfId="4200"/>
    <cellStyle name="Normal 4 2 2 2 7 3" xfId="2477"/>
    <cellStyle name="Normal 4 2 2 2 7 3 2" xfId="5076"/>
    <cellStyle name="Normal 4 2 2 2 7 4" xfId="3808"/>
    <cellStyle name="Normal 4 2 2 2 8" xfId="525"/>
    <cellStyle name="Normal 4 2 2 2 8 2" xfId="1480"/>
    <cellStyle name="Normal 4 2 2 2 8 2 2" xfId="3062"/>
    <cellStyle name="Normal 4 2 2 2 8 2 2 2" xfId="5661"/>
    <cellStyle name="Normal 4 2 2 2 8 2 3" xfId="4393"/>
    <cellStyle name="Normal 4 2 2 2 8 3" xfId="2282"/>
    <cellStyle name="Normal 4 2 2 2 8 3 2" xfId="4881"/>
    <cellStyle name="Normal 4 2 2 2 8 4" xfId="3613"/>
    <cellStyle name="Normal 4 2 2 2 9" xfId="1073"/>
    <cellStyle name="Normal 4 2 2 2 9 2" xfId="2672"/>
    <cellStyle name="Normal 4 2 2 2 9 2 2" xfId="5271"/>
    <cellStyle name="Normal 4 2 2 2 9 3" xfId="4003"/>
    <cellStyle name="Normal 4 2 2 3" xfId="178"/>
    <cellStyle name="Normal 4 2 2 3 10" xfId="1813"/>
    <cellStyle name="Normal 4 2 2 3 10 2" xfId="3259"/>
    <cellStyle name="Normal 4 2 2 3 10 2 2" xfId="5858"/>
    <cellStyle name="Normal 4 2 2 3 10 3" xfId="4590"/>
    <cellStyle name="Normal 4 2 2 3 11" xfId="2093"/>
    <cellStyle name="Normal 4 2 2 3 11 2" xfId="4692"/>
    <cellStyle name="Normal 4 2 2 3 12" xfId="3422"/>
    <cellStyle name="Normal 4 2 2 3 2" xfId="179"/>
    <cellStyle name="Normal 4 2 2 3 2 10" xfId="3423"/>
    <cellStyle name="Normal 4 2 2 3 2 2" xfId="283"/>
    <cellStyle name="Normal 4 2 2 3 2 2 2" xfId="499"/>
    <cellStyle name="Normal 4 2 2 3 2 2 2 2" xfId="931"/>
    <cellStyle name="Normal 4 2 2 3 2 2 2 2 2" xfId="1399"/>
    <cellStyle name="Normal 4 2 2 3 2 2 2 2 2 2" xfId="2982"/>
    <cellStyle name="Normal 4 2 2 3 2 2 2 2 2 2 2" xfId="5581"/>
    <cellStyle name="Normal 4 2 2 3 2 2 2 2 2 3" xfId="4313"/>
    <cellStyle name="Normal 4 2 2 3 2 2 2 2 3" xfId="2590"/>
    <cellStyle name="Normal 4 2 2 3 2 2 2 2 3 2" xfId="5189"/>
    <cellStyle name="Normal 4 2 2 3 2 2 2 2 4" xfId="3921"/>
    <cellStyle name="Normal 4 2 2 3 2 2 2 3" xfId="639"/>
    <cellStyle name="Normal 4 2 2 3 2 2 2 3 2" xfId="1592"/>
    <cellStyle name="Normal 4 2 2 3 2 2 2 3 2 2" xfId="3174"/>
    <cellStyle name="Normal 4 2 2 3 2 2 2 3 2 2 2" xfId="5773"/>
    <cellStyle name="Normal 4 2 2 3 2 2 2 3 2 3" xfId="4505"/>
    <cellStyle name="Normal 4 2 2 3 2 2 2 3 3" xfId="2395"/>
    <cellStyle name="Normal 4 2 2 3 2 2 2 3 3 2" xfId="4994"/>
    <cellStyle name="Normal 4 2 2 3 2 2 2 3 4" xfId="3726"/>
    <cellStyle name="Normal 4 2 2 3 2 2 2 4" xfId="1187"/>
    <cellStyle name="Normal 4 2 2 3 2 2 2 4 2" xfId="2786"/>
    <cellStyle name="Normal 4 2 2 3 2 2 2 4 2 2" xfId="5385"/>
    <cellStyle name="Normal 4 2 2 3 2 2 2 4 3" xfId="4117"/>
    <cellStyle name="Normal 4 2 2 3 2 2 2 5" xfId="2258"/>
    <cellStyle name="Normal 4 2 2 3 2 2 2 5 2" xfId="4857"/>
    <cellStyle name="Normal 4 2 2 3 2 2 2 6" xfId="3589"/>
    <cellStyle name="Normal 4 2 2 3 2 2 3" xfId="862"/>
    <cellStyle name="Normal 4 2 2 3 2 2 3 2" xfId="1330"/>
    <cellStyle name="Normal 4 2 2 3 2 2 3 2 2" xfId="2913"/>
    <cellStyle name="Normal 4 2 2 3 2 2 3 2 2 2" xfId="5512"/>
    <cellStyle name="Normal 4 2 2 3 2 2 3 2 3" xfId="4244"/>
    <cellStyle name="Normal 4 2 2 3 2 2 3 3" xfId="2521"/>
    <cellStyle name="Normal 4 2 2 3 2 2 3 3 2" xfId="5120"/>
    <cellStyle name="Normal 4 2 2 3 2 2 3 4" xfId="3852"/>
    <cellStyle name="Normal 4 2 2 3 2 2 4" xfId="569"/>
    <cellStyle name="Normal 4 2 2 3 2 2 4 2" xfId="1524"/>
    <cellStyle name="Normal 4 2 2 3 2 2 4 2 2" xfId="3106"/>
    <cellStyle name="Normal 4 2 2 3 2 2 4 2 2 2" xfId="5705"/>
    <cellStyle name="Normal 4 2 2 3 2 2 4 2 3" xfId="4437"/>
    <cellStyle name="Normal 4 2 2 3 2 2 4 3" xfId="2326"/>
    <cellStyle name="Normal 4 2 2 3 2 2 4 3 2" xfId="4925"/>
    <cellStyle name="Normal 4 2 2 3 2 2 4 4" xfId="3657"/>
    <cellStyle name="Normal 4 2 2 3 2 2 5" xfId="1118"/>
    <cellStyle name="Normal 4 2 2 3 2 2 5 2" xfId="2717"/>
    <cellStyle name="Normal 4 2 2 3 2 2 5 2 2" xfId="5316"/>
    <cellStyle name="Normal 4 2 2 3 2 2 5 3" xfId="4048"/>
    <cellStyle name="Normal 4 2 2 3 2 2 6" xfId="1882"/>
    <cellStyle name="Normal 4 2 2 3 2 2 6 2" xfId="3328"/>
    <cellStyle name="Normal 4 2 2 3 2 2 6 2 2" xfId="5927"/>
    <cellStyle name="Normal 4 2 2 3 2 2 6 3" xfId="4659"/>
    <cellStyle name="Normal 4 2 2 3 2 2 7" xfId="2162"/>
    <cellStyle name="Normal 4 2 2 3 2 2 7 2" xfId="4761"/>
    <cellStyle name="Normal 4 2 2 3 2 2 8" xfId="3491"/>
    <cellStyle name="Normal 4 2 2 3 2 3" xfId="253"/>
    <cellStyle name="Normal 4 2 2 3 2 3 2" xfId="470"/>
    <cellStyle name="Normal 4 2 2 3 2 3 2 2" xfId="1051"/>
    <cellStyle name="Normal 4 2 2 3 2 3 2 2 2" xfId="1462"/>
    <cellStyle name="Normal 4 2 2 3 2 3 2 2 2 2" xfId="3045"/>
    <cellStyle name="Normal 4 2 2 3 2 3 2 2 2 2 2" xfId="5644"/>
    <cellStyle name="Normal 4 2 2 3 2 3 2 2 2 3" xfId="4376"/>
    <cellStyle name="Normal 4 2 2 3 2 3 2 2 3" xfId="2654"/>
    <cellStyle name="Normal 4 2 2 3 2 3 2 2 3 2" xfId="5253"/>
    <cellStyle name="Normal 4 2 2 3 2 3 2 2 4" xfId="3985"/>
    <cellStyle name="Normal 4 2 2 3 2 3 2 3" xfId="792"/>
    <cellStyle name="Normal 4 2 2 3 2 3 2 3 2" xfId="1727"/>
    <cellStyle name="Normal 4 2 2 3 2 3 2 3 2 2" xfId="3237"/>
    <cellStyle name="Normal 4 2 2 3 2 3 2 3 2 2 2" xfId="5836"/>
    <cellStyle name="Normal 4 2 2 3 2 3 2 3 2 3" xfId="4568"/>
    <cellStyle name="Normal 4 2 2 3 2 3 2 3 3" xfId="2458"/>
    <cellStyle name="Normal 4 2 2 3 2 3 2 3 3 2" xfId="5057"/>
    <cellStyle name="Normal 4 2 2 3 2 3 2 3 4" xfId="3789"/>
    <cellStyle name="Normal 4 2 2 3 2 3 2 4" xfId="1251"/>
    <cellStyle name="Normal 4 2 2 3 2 3 2 4 2" xfId="2850"/>
    <cellStyle name="Normal 4 2 2 3 2 3 2 4 2 2" xfId="5449"/>
    <cellStyle name="Normal 4 2 2 3 2 3 2 4 3" xfId="4181"/>
    <cellStyle name="Normal 4 2 2 3 2 3 2 5" xfId="2230"/>
    <cellStyle name="Normal 4 2 2 3 2 3 2 5 2" xfId="4829"/>
    <cellStyle name="Normal 4 2 2 3 2 3 2 6" xfId="3561"/>
    <cellStyle name="Normal 4 2 2 3 2 3 3" xfId="903"/>
    <cellStyle name="Normal 4 2 2 3 2 3 3 2" xfId="1371"/>
    <cellStyle name="Normal 4 2 2 3 2 3 3 2 2" xfId="2954"/>
    <cellStyle name="Normal 4 2 2 3 2 3 3 2 2 2" xfId="5553"/>
    <cellStyle name="Normal 4 2 2 3 2 3 3 2 3" xfId="4285"/>
    <cellStyle name="Normal 4 2 2 3 2 3 3 3" xfId="2562"/>
    <cellStyle name="Normal 4 2 2 3 2 3 3 3 2" xfId="5161"/>
    <cellStyle name="Normal 4 2 2 3 2 3 3 4" xfId="3893"/>
    <cellStyle name="Normal 4 2 2 3 2 3 4" xfId="611"/>
    <cellStyle name="Normal 4 2 2 3 2 3 4 2" xfId="1564"/>
    <cellStyle name="Normal 4 2 2 3 2 3 4 2 2" xfId="3146"/>
    <cellStyle name="Normal 4 2 2 3 2 3 4 2 2 2" xfId="5745"/>
    <cellStyle name="Normal 4 2 2 3 2 3 4 2 3" xfId="4477"/>
    <cellStyle name="Normal 4 2 2 3 2 3 4 3" xfId="2367"/>
    <cellStyle name="Normal 4 2 2 3 2 3 4 3 2" xfId="4966"/>
    <cellStyle name="Normal 4 2 2 3 2 3 4 4" xfId="3698"/>
    <cellStyle name="Normal 4 2 2 3 2 3 5" xfId="1159"/>
    <cellStyle name="Normal 4 2 2 3 2 3 5 2" xfId="2758"/>
    <cellStyle name="Normal 4 2 2 3 2 3 5 2 2" xfId="5357"/>
    <cellStyle name="Normal 4 2 2 3 2 3 5 3" xfId="4089"/>
    <cellStyle name="Normal 4 2 2 3 2 3 6" xfId="1854"/>
    <cellStyle name="Normal 4 2 2 3 2 3 6 2" xfId="3300"/>
    <cellStyle name="Normal 4 2 2 3 2 3 6 2 2" xfId="5899"/>
    <cellStyle name="Normal 4 2 2 3 2 3 6 3" xfId="4631"/>
    <cellStyle name="Normal 4 2 2 3 2 3 7" xfId="2134"/>
    <cellStyle name="Normal 4 2 2 3 2 3 7 2" xfId="4733"/>
    <cellStyle name="Normal 4 2 2 3 2 3 8" xfId="3463"/>
    <cellStyle name="Normal 4 2 2 3 2 4" xfId="430"/>
    <cellStyle name="Normal 4 2 2 3 2 4 2" xfId="995"/>
    <cellStyle name="Normal 4 2 2 3 2 4 2 2" xfId="1438"/>
    <cellStyle name="Normal 4 2 2 3 2 4 2 2 2" xfId="3021"/>
    <cellStyle name="Normal 4 2 2 3 2 4 2 2 2 2" xfId="5620"/>
    <cellStyle name="Normal 4 2 2 3 2 4 2 2 3" xfId="4352"/>
    <cellStyle name="Normal 4 2 2 3 2 4 2 3" xfId="2630"/>
    <cellStyle name="Normal 4 2 2 3 2 4 2 3 2" xfId="5229"/>
    <cellStyle name="Normal 4 2 2 3 2 4 2 4" xfId="3961"/>
    <cellStyle name="Normal 4 2 2 3 2 4 3" xfId="729"/>
    <cellStyle name="Normal 4 2 2 3 2 4 3 2" xfId="1671"/>
    <cellStyle name="Normal 4 2 2 3 2 4 3 2 2" xfId="3213"/>
    <cellStyle name="Normal 4 2 2 3 2 4 3 2 2 2" xfId="5812"/>
    <cellStyle name="Normal 4 2 2 3 2 4 3 2 3" xfId="4544"/>
    <cellStyle name="Normal 4 2 2 3 2 4 3 3" xfId="2434"/>
    <cellStyle name="Normal 4 2 2 3 2 4 3 3 2" xfId="5033"/>
    <cellStyle name="Normal 4 2 2 3 2 4 3 4" xfId="3765"/>
    <cellStyle name="Normal 4 2 2 3 2 4 4" xfId="1227"/>
    <cellStyle name="Normal 4 2 2 3 2 4 4 2" xfId="2826"/>
    <cellStyle name="Normal 4 2 2 3 2 4 4 2 2" xfId="5425"/>
    <cellStyle name="Normal 4 2 2 3 2 4 4 3" xfId="4157"/>
    <cellStyle name="Normal 4 2 2 3 2 4 5" xfId="2190"/>
    <cellStyle name="Normal 4 2 2 3 2 4 5 2" xfId="4789"/>
    <cellStyle name="Normal 4 2 2 3 2 4 6" xfId="3521"/>
    <cellStyle name="Normal 4 2 2 3 2 5" xfId="834"/>
    <cellStyle name="Normal 4 2 2 3 2 5 2" xfId="1302"/>
    <cellStyle name="Normal 4 2 2 3 2 5 2 2" xfId="2885"/>
    <cellStyle name="Normal 4 2 2 3 2 5 2 2 2" xfId="5484"/>
    <cellStyle name="Normal 4 2 2 3 2 5 2 3" xfId="4216"/>
    <cellStyle name="Normal 4 2 2 3 2 5 3" xfId="2493"/>
    <cellStyle name="Normal 4 2 2 3 2 5 3 2" xfId="5092"/>
    <cellStyle name="Normal 4 2 2 3 2 5 4" xfId="3824"/>
    <cellStyle name="Normal 4 2 2 3 2 6" xfId="541"/>
    <cellStyle name="Normal 4 2 2 3 2 6 2" xfId="1496"/>
    <cellStyle name="Normal 4 2 2 3 2 6 2 2" xfId="3078"/>
    <cellStyle name="Normal 4 2 2 3 2 6 2 2 2" xfId="5677"/>
    <cellStyle name="Normal 4 2 2 3 2 6 2 3" xfId="4409"/>
    <cellStyle name="Normal 4 2 2 3 2 6 3" xfId="2298"/>
    <cellStyle name="Normal 4 2 2 3 2 6 3 2" xfId="4897"/>
    <cellStyle name="Normal 4 2 2 3 2 6 4" xfId="3629"/>
    <cellStyle name="Normal 4 2 2 3 2 7" xfId="1090"/>
    <cellStyle name="Normal 4 2 2 3 2 7 2" xfId="2689"/>
    <cellStyle name="Normal 4 2 2 3 2 7 2 2" xfId="5288"/>
    <cellStyle name="Normal 4 2 2 3 2 7 3" xfId="4020"/>
    <cellStyle name="Normal 4 2 2 3 2 8" xfId="1814"/>
    <cellStyle name="Normal 4 2 2 3 2 8 2" xfId="3260"/>
    <cellStyle name="Normal 4 2 2 3 2 8 2 2" xfId="5859"/>
    <cellStyle name="Normal 4 2 2 3 2 8 3" xfId="4591"/>
    <cellStyle name="Normal 4 2 2 3 2 9" xfId="2094"/>
    <cellStyle name="Normal 4 2 2 3 2 9 2" xfId="4693"/>
    <cellStyle name="Normal 4 2 2 3 3" xfId="252"/>
    <cellStyle name="Normal 4 2 2 3 3 2" xfId="469"/>
    <cellStyle name="Normal 4 2 2 3 3 2 2" xfId="902"/>
    <cellStyle name="Normal 4 2 2 3 3 2 2 2" xfId="1370"/>
    <cellStyle name="Normal 4 2 2 3 3 2 2 2 2" xfId="2953"/>
    <cellStyle name="Normal 4 2 2 3 3 2 2 2 2 2" xfId="5552"/>
    <cellStyle name="Normal 4 2 2 3 3 2 2 2 3" xfId="4284"/>
    <cellStyle name="Normal 4 2 2 3 3 2 2 3" xfId="2561"/>
    <cellStyle name="Normal 4 2 2 3 3 2 2 3 2" xfId="5160"/>
    <cellStyle name="Normal 4 2 2 3 3 2 2 4" xfId="3892"/>
    <cellStyle name="Normal 4 2 2 3 3 2 3" xfId="610"/>
    <cellStyle name="Normal 4 2 2 3 3 2 3 2" xfId="1563"/>
    <cellStyle name="Normal 4 2 2 3 3 2 3 2 2" xfId="3145"/>
    <cellStyle name="Normal 4 2 2 3 3 2 3 2 2 2" xfId="5744"/>
    <cellStyle name="Normal 4 2 2 3 3 2 3 2 3" xfId="4476"/>
    <cellStyle name="Normal 4 2 2 3 3 2 3 3" xfId="2366"/>
    <cellStyle name="Normal 4 2 2 3 3 2 3 3 2" xfId="4965"/>
    <cellStyle name="Normal 4 2 2 3 3 2 3 4" xfId="3697"/>
    <cellStyle name="Normal 4 2 2 3 3 2 4" xfId="1158"/>
    <cellStyle name="Normal 4 2 2 3 3 2 4 2" xfId="2757"/>
    <cellStyle name="Normal 4 2 2 3 3 2 4 2 2" xfId="5356"/>
    <cellStyle name="Normal 4 2 2 3 3 2 4 3" xfId="4088"/>
    <cellStyle name="Normal 4 2 2 3 3 2 5" xfId="2229"/>
    <cellStyle name="Normal 4 2 2 3 3 2 5 2" xfId="4828"/>
    <cellStyle name="Normal 4 2 2 3 3 2 6" xfId="3560"/>
    <cellStyle name="Normal 4 2 2 3 3 3" xfId="833"/>
    <cellStyle name="Normal 4 2 2 3 3 3 2" xfId="1301"/>
    <cellStyle name="Normal 4 2 2 3 3 3 2 2" xfId="2884"/>
    <cellStyle name="Normal 4 2 2 3 3 3 2 2 2" xfId="5483"/>
    <cellStyle name="Normal 4 2 2 3 3 3 2 3" xfId="4215"/>
    <cellStyle name="Normal 4 2 2 3 3 3 3" xfId="2492"/>
    <cellStyle name="Normal 4 2 2 3 3 3 3 2" xfId="5091"/>
    <cellStyle name="Normal 4 2 2 3 3 3 4" xfId="3823"/>
    <cellStyle name="Normal 4 2 2 3 3 4" xfId="540"/>
    <cellStyle name="Normal 4 2 2 3 3 4 2" xfId="1495"/>
    <cellStyle name="Normal 4 2 2 3 3 4 2 2" xfId="3077"/>
    <cellStyle name="Normal 4 2 2 3 3 4 2 2 2" xfId="5676"/>
    <cellStyle name="Normal 4 2 2 3 3 4 2 3" xfId="4408"/>
    <cellStyle name="Normal 4 2 2 3 3 4 3" xfId="2297"/>
    <cellStyle name="Normal 4 2 2 3 3 4 3 2" xfId="4896"/>
    <cellStyle name="Normal 4 2 2 3 3 4 4" xfId="3628"/>
    <cellStyle name="Normal 4 2 2 3 3 5" xfId="1089"/>
    <cellStyle name="Normal 4 2 2 3 3 5 2" xfId="2688"/>
    <cellStyle name="Normal 4 2 2 3 3 5 2 2" xfId="5287"/>
    <cellStyle name="Normal 4 2 2 3 3 5 3" xfId="4019"/>
    <cellStyle name="Normal 4 2 2 3 3 6" xfId="1853"/>
    <cellStyle name="Normal 4 2 2 3 3 6 2" xfId="3299"/>
    <cellStyle name="Normal 4 2 2 3 3 6 2 2" xfId="5898"/>
    <cellStyle name="Normal 4 2 2 3 3 6 3" xfId="4630"/>
    <cellStyle name="Normal 4 2 2 3 3 7" xfId="2133"/>
    <cellStyle name="Normal 4 2 2 3 3 7 2" xfId="4732"/>
    <cellStyle name="Normal 4 2 2 3 3 8" xfId="3462"/>
    <cellStyle name="Normal 4 2 2 3 4" xfId="282"/>
    <cellStyle name="Normal 4 2 2 3 4 2" xfId="498"/>
    <cellStyle name="Normal 4 2 2 3 4 2 2" xfId="930"/>
    <cellStyle name="Normal 4 2 2 3 4 2 2 2" xfId="1398"/>
    <cellStyle name="Normal 4 2 2 3 4 2 2 2 2" xfId="2981"/>
    <cellStyle name="Normal 4 2 2 3 4 2 2 2 2 2" xfId="5580"/>
    <cellStyle name="Normal 4 2 2 3 4 2 2 2 3" xfId="4312"/>
    <cellStyle name="Normal 4 2 2 3 4 2 2 3" xfId="2589"/>
    <cellStyle name="Normal 4 2 2 3 4 2 2 3 2" xfId="5188"/>
    <cellStyle name="Normal 4 2 2 3 4 2 2 4" xfId="3920"/>
    <cellStyle name="Normal 4 2 2 3 4 2 3" xfId="638"/>
    <cellStyle name="Normal 4 2 2 3 4 2 3 2" xfId="1591"/>
    <cellStyle name="Normal 4 2 2 3 4 2 3 2 2" xfId="3173"/>
    <cellStyle name="Normal 4 2 2 3 4 2 3 2 2 2" xfId="5772"/>
    <cellStyle name="Normal 4 2 2 3 4 2 3 2 3" xfId="4504"/>
    <cellStyle name="Normal 4 2 2 3 4 2 3 3" xfId="2394"/>
    <cellStyle name="Normal 4 2 2 3 4 2 3 3 2" xfId="4993"/>
    <cellStyle name="Normal 4 2 2 3 4 2 3 4" xfId="3725"/>
    <cellStyle name="Normal 4 2 2 3 4 2 4" xfId="1186"/>
    <cellStyle name="Normal 4 2 2 3 4 2 4 2" xfId="2785"/>
    <cellStyle name="Normal 4 2 2 3 4 2 4 2 2" xfId="5384"/>
    <cellStyle name="Normal 4 2 2 3 4 2 4 3" xfId="4116"/>
    <cellStyle name="Normal 4 2 2 3 4 2 5" xfId="2257"/>
    <cellStyle name="Normal 4 2 2 3 4 2 5 2" xfId="4856"/>
    <cellStyle name="Normal 4 2 2 3 4 2 6" xfId="3588"/>
    <cellStyle name="Normal 4 2 2 3 4 3" xfId="861"/>
    <cellStyle name="Normal 4 2 2 3 4 3 2" xfId="1329"/>
    <cellStyle name="Normal 4 2 2 3 4 3 2 2" xfId="2912"/>
    <cellStyle name="Normal 4 2 2 3 4 3 2 2 2" xfId="5511"/>
    <cellStyle name="Normal 4 2 2 3 4 3 2 3" xfId="4243"/>
    <cellStyle name="Normal 4 2 2 3 4 3 3" xfId="2520"/>
    <cellStyle name="Normal 4 2 2 3 4 3 3 2" xfId="5119"/>
    <cellStyle name="Normal 4 2 2 3 4 3 4" xfId="3851"/>
    <cellStyle name="Normal 4 2 2 3 4 4" xfId="568"/>
    <cellStyle name="Normal 4 2 2 3 4 4 2" xfId="1523"/>
    <cellStyle name="Normal 4 2 2 3 4 4 2 2" xfId="3105"/>
    <cellStyle name="Normal 4 2 2 3 4 4 2 2 2" xfId="5704"/>
    <cellStyle name="Normal 4 2 2 3 4 4 2 3" xfId="4436"/>
    <cellStyle name="Normal 4 2 2 3 4 4 3" xfId="2325"/>
    <cellStyle name="Normal 4 2 2 3 4 4 3 2" xfId="4924"/>
    <cellStyle name="Normal 4 2 2 3 4 4 4" xfId="3656"/>
    <cellStyle name="Normal 4 2 2 3 4 5" xfId="1117"/>
    <cellStyle name="Normal 4 2 2 3 4 5 2" xfId="2716"/>
    <cellStyle name="Normal 4 2 2 3 4 5 2 2" xfId="5315"/>
    <cellStyle name="Normal 4 2 2 3 4 5 3" xfId="4047"/>
    <cellStyle name="Normal 4 2 2 3 4 6" xfId="1881"/>
    <cellStyle name="Normal 4 2 2 3 4 6 2" xfId="3327"/>
    <cellStyle name="Normal 4 2 2 3 4 6 2 2" xfId="5926"/>
    <cellStyle name="Normal 4 2 2 3 4 6 3" xfId="4658"/>
    <cellStyle name="Normal 4 2 2 3 4 7" xfId="2161"/>
    <cellStyle name="Normal 4 2 2 3 4 7 2" xfId="4760"/>
    <cellStyle name="Normal 4 2 2 3 4 8" xfId="3490"/>
    <cellStyle name="Normal 4 2 2 3 5" xfId="238"/>
    <cellStyle name="Normal 4 2 2 3 5 2" xfId="455"/>
    <cellStyle name="Normal 4 2 2 3 5 2 2" xfId="1041"/>
    <cellStyle name="Normal 4 2 2 3 5 2 2 2" xfId="1452"/>
    <cellStyle name="Normal 4 2 2 3 5 2 2 2 2" xfId="3035"/>
    <cellStyle name="Normal 4 2 2 3 5 2 2 2 2 2" xfId="5634"/>
    <cellStyle name="Normal 4 2 2 3 5 2 2 2 3" xfId="4366"/>
    <cellStyle name="Normal 4 2 2 3 5 2 2 3" xfId="2644"/>
    <cellStyle name="Normal 4 2 2 3 5 2 2 3 2" xfId="5243"/>
    <cellStyle name="Normal 4 2 2 3 5 2 2 4" xfId="3975"/>
    <cellStyle name="Normal 4 2 2 3 5 2 3" xfId="782"/>
    <cellStyle name="Normal 4 2 2 3 5 2 3 2" xfId="1717"/>
    <cellStyle name="Normal 4 2 2 3 5 2 3 2 2" xfId="3227"/>
    <cellStyle name="Normal 4 2 2 3 5 2 3 2 2 2" xfId="5826"/>
    <cellStyle name="Normal 4 2 2 3 5 2 3 2 3" xfId="4558"/>
    <cellStyle name="Normal 4 2 2 3 5 2 3 3" xfId="2448"/>
    <cellStyle name="Normal 4 2 2 3 5 2 3 3 2" xfId="5047"/>
    <cellStyle name="Normal 4 2 2 3 5 2 3 4" xfId="3779"/>
    <cellStyle name="Normal 4 2 2 3 5 2 4" xfId="1241"/>
    <cellStyle name="Normal 4 2 2 3 5 2 4 2" xfId="2840"/>
    <cellStyle name="Normal 4 2 2 3 5 2 4 2 2" xfId="5439"/>
    <cellStyle name="Normal 4 2 2 3 5 2 4 3" xfId="4171"/>
    <cellStyle name="Normal 4 2 2 3 5 2 5" xfId="2215"/>
    <cellStyle name="Normal 4 2 2 3 5 2 5 2" xfId="4814"/>
    <cellStyle name="Normal 4 2 2 3 5 2 6" xfId="3546"/>
    <cellStyle name="Normal 4 2 2 3 5 3" xfId="887"/>
    <cellStyle name="Normal 4 2 2 3 5 3 2" xfId="1355"/>
    <cellStyle name="Normal 4 2 2 3 5 3 2 2" xfId="2938"/>
    <cellStyle name="Normal 4 2 2 3 5 3 2 2 2" xfId="5537"/>
    <cellStyle name="Normal 4 2 2 3 5 3 2 3" xfId="4269"/>
    <cellStyle name="Normal 4 2 2 3 5 3 3" xfId="2546"/>
    <cellStyle name="Normal 4 2 2 3 5 3 3 2" xfId="5145"/>
    <cellStyle name="Normal 4 2 2 3 5 3 4" xfId="3877"/>
    <cellStyle name="Normal 4 2 2 3 5 4" xfId="594"/>
    <cellStyle name="Normal 4 2 2 3 5 4 2" xfId="1549"/>
    <cellStyle name="Normal 4 2 2 3 5 4 2 2" xfId="3131"/>
    <cellStyle name="Normal 4 2 2 3 5 4 2 2 2" xfId="5730"/>
    <cellStyle name="Normal 4 2 2 3 5 4 2 3" xfId="4462"/>
    <cellStyle name="Normal 4 2 2 3 5 4 3" xfId="2351"/>
    <cellStyle name="Normal 4 2 2 3 5 4 3 2" xfId="4950"/>
    <cellStyle name="Normal 4 2 2 3 5 4 4" xfId="3682"/>
    <cellStyle name="Normal 4 2 2 3 5 5" xfId="1143"/>
    <cellStyle name="Normal 4 2 2 3 5 5 2" xfId="2742"/>
    <cellStyle name="Normal 4 2 2 3 5 5 2 2" xfId="5341"/>
    <cellStyle name="Normal 4 2 2 3 5 5 3" xfId="4073"/>
    <cellStyle name="Normal 4 2 2 3 5 6" xfId="1839"/>
    <cellStyle name="Normal 4 2 2 3 5 6 2" xfId="3285"/>
    <cellStyle name="Normal 4 2 2 3 5 6 2 2" xfId="5884"/>
    <cellStyle name="Normal 4 2 2 3 5 6 3" xfId="4616"/>
    <cellStyle name="Normal 4 2 2 3 5 7" xfId="2119"/>
    <cellStyle name="Normal 4 2 2 3 5 7 2" xfId="4718"/>
    <cellStyle name="Normal 4 2 2 3 5 8" xfId="3448"/>
    <cellStyle name="Normal 4 2 2 3 6" xfId="429"/>
    <cellStyle name="Normal 4 2 2 3 6 2" xfId="996"/>
    <cellStyle name="Normal 4 2 2 3 6 2 2" xfId="1439"/>
    <cellStyle name="Normal 4 2 2 3 6 2 2 2" xfId="3022"/>
    <cellStyle name="Normal 4 2 2 3 6 2 2 2 2" xfId="5621"/>
    <cellStyle name="Normal 4 2 2 3 6 2 2 3" xfId="4353"/>
    <cellStyle name="Normal 4 2 2 3 6 2 3" xfId="2631"/>
    <cellStyle name="Normal 4 2 2 3 6 2 3 2" xfId="5230"/>
    <cellStyle name="Normal 4 2 2 3 6 2 4" xfId="3962"/>
    <cellStyle name="Normal 4 2 2 3 6 3" xfId="730"/>
    <cellStyle name="Normal 4 2 2 3 6 3 2" xfId="1672"/>
    <cellStyle name="Normal 4 2 2 3 6 3 2 2" xfId="3214"/>
    <cellStyle name="Normal 4 2 2 3 6 3 2 2 2" xfId="5813"/>
    <cellStyle name="Normal 4 2 2 3 6 3 2 3" xfId="4545"/>
    <cellStyle name="Normal 4 2 2 3 6 3 3" xfId="2435"/>
    <cellStyle name="Normal 4 2 2 3 6 3 3 2" xfId="5034"/>
    <cellStyle name="Normal 4 2 2 3 6 3 4" xfId="3766"/>
    <cellStyle name="Normal 4 2 2 3 6 4" xfId="1228"/>
    <cellStyle name="Normal 4 2 2 3 6 4 2" xfId="2827"/>
    <cellStyle name="Normal 4 2 2 3 6 4 2 2" xfId="5426"/>
    <cellStyle name="Normal 4 2 2 3 6 4 3" xfId="4158"/>
    <cellStyle name="Normal 4 2 2 3 6 5" xfId="2189"/>
    <cellStyle name="Normal 4 2 2 3 6 5 2" xfId="4788"/>
    <cellStyle name="Normal 4 2 2 3 6 6" xfId="3520"/>
    <cellStyle name="Normal 4 2 2 3 7" xfId="819"/>
    <cellStyle name="Normal 4 2 2 3 7 2" xfId="1287"/>
    <cellStyle name="Normal 4 2 2 3 7 2 2" xfId="2870"/>
    <cellStyle name="Normal 4 2 2 3 7 2 2 2" xfId="5469"/>
    <cellStyle name="Normal 4 2 2 3 7 2 3" xfId="4201"/>
    <cellStyle name="Normal 4 2 2 3 7 3" xfId="2478"/>
    <cellStyle name="Normal 4 2 2 3 7 3 2" xfId="5077"/>
    <cellStyle name="Normal 4 2 2 3 7 4" xfId="3809"/>
    <cellStyle name="Normal 4 2 2 3 8" xfId="526"/>
    <cellStyle name="Normal 4 2 2 3 8 2" xfId="1481"/>
    <cellStyle name="Normal 4 2 2 3 8 2 2" xfId="3063"/>
    <cellStyle name="Normal 4 2 2 3 8 2 2 2" xfId="5662"/>
    <cellStyle name="Normal 4 2 2 3 8 2 3" xfId="4394"/>
    <cellStyle name="Normal 4 2 2 3 8 3" xfId="2283"/>
    <cellStyle name="Normal 4 2 2 3 8 3 2" xfId="4882"/>
    <cellStyle name="Normal 4 2 2 3 8 4" xfId="3614"/>
    <cellStyle name="Normal 4 2 2 3 9" xfId="1074"/>
    <cellStyle name="Normal 4 2 2 3 9 2" xfId="2673"/>
    <cellStyle name="Normal 4 2 2 3 9 2 2" xfId="5272"/>
    <cellStyle name="Normal 4 2 2 3 9 3" xfId="4004"/>
    <cellStyle name="Normal 4 2 2 4" xfId="180"/>
    <cellStyle name="Normal 4 2 2 4 10" xfId="3424"/>
    <cellStyle name="Normal 4 2 2 4 2" xfId="284"/>
    <cellStyle name="Normal 4 2 2 4 2 2" xfId="500"/>
    <cellStyle name="Normal 4 2 2 4 2 2 2" xfId="932"/>
    <cellStyle name="Normal 4 2 2 4 2 2 2 2" xfId="1400"/>
    <cellStyle name="Normal 4 2 2 4 2 2 2 2 2" xfId="2983"/>
    <cellStyle name="Normal 4 2 2 4 2 2 2 2 2 2" xfId="5582"/>
    <cellStyle name="Normal 4 2 2 4 2 2 2 2 3" xfId="4314"/>
    <cellStyle name="Normal 4 2 2 4 2 2 2 3" xfId="2591"/>
    <cellStyle name="Normal 4 2 2 4 2 2 2 3 2" xfId="5190"/>
    <cellStyle name="Normal 4 2 2 4 2 2 2 4" xfId="3922"/>
    <cellStyle name="Normal 4 2 2 4 2 2 3" xfId="640"/>
    <cellStyle name="Normal 4 2 2 4 2 2 3 2" xfId="1593"/>
    <cellStyle name="Normal 4 2 2 4 2 2 3 2 2" xfId="3175"/>
    <cellStyle name="Normal 4 2 2 4 2 2 3 2 2 2" xfId="5774"/>
    <cellStyle name="Normal 4 2 2 4 2 2 3 2 3" xfId="4506"/>
    <cellStyle name="Normal 4 2 2 4 2 2 3 3" xfId="2396"/>
    <cellStyle name="Normal 4 2 2 4 2 2 3 3 2" xfId="4995"/>
    <cellStyle name="Normal 4 2 2 4 2 2 3 4" xfId="3727"/>
    <cellStyle name="Normal 4 2 2 4 2 2 4" xfId="1188"/>
    <cellStyle name="Normal 4 2 2 4 2 2 4 2" xfId="2787"/>
    <cellStyle name="Normal 4 2 2 4 2 2 4 2 2" xfId="5386"/>
    <cellStyle name="Normal 4 2 2 4 2 2 4 3" xfId="4118"/>
    <cellStyle name="Normal 4 2 2 4 2 2 5" xfId="2259"/>
    <cellStyle name="Normal 4 2 2 4 2 2 5 2" xfId="4858"/>
    <cellStyle name="Normal 4 2 2 4 2 2 6" xfId="3590"/>
    <cellStyle name="Normal 4 2 2 4 2 3" xfId="863"/>
    <cellStyle name="Normal 4 2 2 4 2 3 2" xfId="1331"/>
    <cellStyle name="Normal 4 2 2 4 2 3 2 2" xfId="2914"/>
    <cellStyle name="Normal 4 2 2 4 2 3 2 2 2" xfId="5513"/>
    <cellStyle name="Normal 4 2 2 4 2 3 2 3" xfId="4245"/>
    <cellStyle name="Normal 4 2 2 4 2 3 3" xfId="2522"/>
    <cellStyle name="Normal 4 2 2 4 2 3 3 2" xfId="5121"/>
    <cellStyle name="Normal 4 2 2 4 2 3 4" xfId="3853"/>
    <cellStyle name="Normal 4 2 2 4 2 4" xfId="570"/>
    <cellStyle name="Normal 4 2 2 4 2 4 2" xfId="1525"/>
    <cellStyle name="Normal 4 2 2 4 2 4 2 2" xfId="3107"/>
    <cellStyle name="Normal 4 2 2 4 2 4 2 2 2" xfId="5706"/>
    <cellStyle name="Normal 4 2 2 4 2 4 2 3" xfId="4438"/>
    <cellStyle name="Normal 4 2 2 4 2 4 3" xfId="2327"/>
    <cellStyle name="Normal 4 2 2 4 2 4 3 2" xfId="4926"/>
    <cellStyle name="Normal 4 2 2 4 2 4 4" xfId="3658"/>
    <cellStyle name="Normal 4 2 2 4 2 5" xfId="1119"/>
    <cellStyle name="Normal 4 2 2 4 2 5 2" xfId="2718"/>
    <cellStyle name="Normal 4 2 2 4 2 5 2 2" xfId="5317"/>
    <cellStyle name="Normal 4 2 2 4 2 5 3" xfId="4049"/>
    <cellStyle name="Normal 4 2 2 4 2 6" xfId="1883"/>
    <cellStyle name="Normal 4 2 2 4 2 6 2" xfId="3329"/>
    <cellStyle name="Normal 4 2 2 4 2 6 2 2" xfId="5928"/>
    <cellStyle name="Normal 4 2 2 4 2 6 3" xfId="4660"/>
    <cellStyle name="Normal 4 2 2 4 2 7" xfId="2163"/>
    <cellStyle name="Normal 4 2 2 4 2 7 2" xfId="4762"/>
    <cellStyle name="Normal 4 2 2 4 2 8" xfId="3492"/>
    <cellStyle name="Normal 4 2 2 4 3" xfId="254"/>
    <cellStyle name="Normal 4 2 2 4 3 2" xfId="471"/>
    <cellStyle name="Normal 4 2 2 4 3 2 2" xfId="1052"/>
    <cellStyle name="Normal 4 2 2 4 3 2 2 2" xfId="1463"/>
    <cellStyle name="Normal 4 2 2 4 3 2 2 2 2" xfId="3046"/>
    <cellStyle name="Normal 4 2 2 4 3 2 2 2 2 2" xfId="5645"/>
    <cellStyle name="Normal 4 2 2 4 3 2 2 2 3" xfId="4377"/>
    <cellStyle name="Normal 4 2 2 4 3 2 2 3" xfId="2655"/>
    <cellStyle name="Normal 4 2 2 4 3 2 2 3 2" xfId="5254"/>
    <cellStyle name="Normal 4 2 2 4 3 2 2 4" xfId="3986"/>
    <cellStyle name="Normal 4 2 2 4 3 2 3" xfId="793"/>
    <cellStyle name="Normal 4 2 2 4 3 2 3 2" xfId="1728"/>
    <cellStyle name="Normal 4 2 2 4 3 2 3 2 2" xfId="3238"/>
    <cellStyle name="Normal 4 2 2 4 3 2 3 2 2 2" xfId="5837"/>
    <cellStyle name="Normal 4 2 2 4 3 2 3 2 3" xfId="4569"/>
    <cellStyle name="Normal 4 2 2 4 3 2 3 3" xfId="2459"/>
    <cellStyle name="Normal 4 2 2 4 3 2 3 3 2" xfId="5058"/>
    <cellStyle name="Normal 4 2 2 4 3 2 3 4" xfId="3790"/>
    <cellStyle name="Normal 4 2 2 4 3 2 4" xfId="1252"/>
    <cellStyle name="Normal 4 2 2 4 3 2 4 2" xfId="2851"/>
    <cellStyle name="Normal 4 2 2 4 3 2 4 2 2" xfId="5450"/>
    <cellStyle name="Normal 4 2 2 4 3 2 4 3" xfId="4182"/>
    <cellStyle name="Normal 4 2 2 4 3 2 5" xfId="2231"/>
    <cellStyle name="Normal 4 2 2 4 3 2 5 2" xfId="4830"/>
    <cellStyle name="Normal 4 2 2 4 3 2 6" xfId="3562"/>
    <cellStyle name="Normal 4 2 2 4 3 3" xfId="904"/>
    <cellStyle name="Normal 4 2 2 4 3 3 2" xfId="1372"/>
    <cellStyle name="Normal 4 2 2 4 3 3 2 2" xfId="2955"/>
    <cellStyle name="Normal 4 2 2 4 3 3 2 2 2" xfId="5554"/>
    <cellStyle name="Normal 4 2 2 4 3 3 2 3" xfId="4286"/>
    <cellStyle name="Normal 4 2 2 4 3 3 3" xfId="2563"/>
    <cellStyle name="Normal 4 2 2 4 3 3 3 2" xfId="5162"/>
    <cellStyle name="Normal 4 2 2 4 3 3 4" xfId="3894"/>
    <cellStyle name="Normal 4 2 2 4 3 4" xfId="612"/>
    <cellStyle name="Normal 4 2 2 4 3 4 2" xfId="1565"/>
    <cellStyle name="Normal 4 2 2 4 3 4 2 2" xfId="3147"/>
    <cellStyle name="Normal 4 2 2 4 3 4 2 2 2" xfId="5746"/>
    <cellStyle name="Normal 4 2 2 4 3 4 2 3" xfId="4478"/>
    <cellStyle name="Normal 4 2 2 4 3 4 3" xfId="2368"/>
    <cellStyle name="Normal 4 2 2 4 3 4 3 2" xfId="4967"/>
    <cellStyle name="Normal 4 2 2 4 3 4 4" xfId="3699"/>
    <cellStyle name="Normal 4 2 2 4 3 5" xfId="1160"/>
    <cellStyle name="Normal 4 2 2 4 3 5 2" xfId="2759"/>
    <cellStyle name="Normal 4 2 2 4 3 5 2 2" xfId="5358"/>
    <cellStyle name="Normal 4 2 2 4 3 5 3" xfId="4090"/>
    <cellStyle name="Normal 4 2 2 4 3 6" xfId="1855"/>
    <cellStyle name="Normal 4 2 2 4 3 6 2" xfId="3301"/>
    <cellStyle name="Normal 4 2 2 4 3 6 2 2" xfId="5900"/>
    <cellStyle name="Normal 4 2 2 4 3 6 3" xfId="4632"/>
    <cellStyle name="Normal 4 2 2 4 3 7" xfId="2135"/>
    <cellStyle name="Normal 4 2 2 4 3 7 2" xfId="4734"/>
    <cellStyle name="Normal 4 2 2 4 3 8" xfId="3464"/>
    <cellStyle name="Normal 4 2 2 4 4" xfId="431"/>
    <cellStyle name="Normal 4 2 2 4 4 2" xfId="1028"/>
    <cellStyle name="Normal 4 2 2 4 4 2 2" xfId="1446"/>
    <cellStyle name="Normal 4 2 2 4 4 2 2 2" xfId="3029"/>
    <cellStyle name="Normal 4 2 2 4 4 2 2 2 2" xfId="5628"/>
    <cellStyle name="Normal 4 2 2 4 4 2 2 3" xfId="4360"/>
    <cellStyle name="Normal 4 2 2 4 4 2 3" xfId="2638"/>
    <cellStyle name="Normal 4 2 2 4 4 2 3 2" xfId="5237"/>
    <cellStyle name="Normal 4 2 2 4 4 2 4" xfId="3969"/>
    <cellStyle name="Normal 4 2 2 4 4 3" xfId="764"/>
    <cellStyle name="Normal 4 2 2 4 4 3 2" xfId="1704"/>
    <cellStyle name="Normal 4 2 2 4 4 3 2 2" xfId="3221"/>
    <cellStyle name="Normal 4 2 2 4 4 3 2 2 2" xfId="5820"/>
    <cellStyle name="Normal 4 2 2 4 4 3 2 3" xfId="4552"/>
    <cellStyle name="Normal 4 2 2 4 4 3 3" xfId="2442"/>
    <cellStyle name="Normal 4 2 2 4 4 3 3 2" xfId="5041"/>
    <cellStyle name="Normal 4 2 2 4 4 3 4" xfId="3773"/>
    <cellStyle name="Normal 4 2 2 4 4 4" xfId="1235"/>
    <cellStyle name="Normal 4 2 2 4 4 4 2" xfId="2834"/>
    <cellStyle name="Normal 4 2 2 4 4 4 2 2" xfId="5433"/>
    <cellStyle name="Normal 4 2 2 4 4 4 3" xfId="4165"/>
    <cellStyle name="Normal 4 2 2 4 4 5" xfId="2191"/>
    <cellStyle name="Normal 4 2 2 4 4 5 2" xfId="4790"/>
    <cellStyle name="Normal 4 2 2 4 4 6" xfId="3522"/>
    <cellStyle name="Normal 4 2 2 4 5" xfId="835"/>
    <cellStyle name="Normal 4 2 2 4 5 2" xfId="1303"/>
    <cellStyle name="Normal 4 2 2 4 5 2 2" xfId="2886"/>
    <cellStyle name="Normal 4 2 2 4 5 2 2 2" xfId="5485"/>
    <cellStyle name="Normal 4 2 2 4 5 2 3" xfId="4217"/>
    <cellStyle name="Normal 4 2 2 4 5 3" xfId="2494"/>
    <cellStyle name="Normal 4 2 2 4 5 3 2" xfId="5093"/>
    <cellStyle name="Normal 4 2 2 4 5 4" xfId="3825"/>
    <cellStyle name="Normal 4 2 2 4 6" xfId="542"/>
    <cellStyle name="Normal 4 2 2 4 6 2" xfId="1497"/>
    <cellStyle name="Normal 4 2 2 4 6 2 2" xfId="3079"/>
    <cellStyle name="Normal 4 2 2 4 6 2 2 2" xfId="5678"/>
    <cellStyle name="Normal 4 2 2 4 6 2 3" xfId="4410"/>
    <cellStyle name="Normal 4 2 2 4 6 3" xfId="2299"/>
    <cellStyle name="Normal 4 2 2 4 6 3 2" xfId="4898"/>
    <cellStyle name="Normal 4 2 2 4 6 4" xfId="3630"/>
    <cellStyle name="Normal 4 2 2 4 7" xfId="1091"/>
    <cellStyle name="Normal 4 2 2 4 7 2" xfId="2690"/>
    <cellStyle name="Normal 4 2 2 4 7 2 2" xfId="5289"/>
    <cellStyle name="Normal 4 2 2 4 7 3" xfId="4021"/>
    <cellStyle name="Normal 4 2 2 4 8" xfId="1815"/>
    <cellStyle name="Normal 4 2 2 4 8 2" xfId="3261"/>
    <cellStyle name="Normal 4 2 2 4 8 2 2" xfId="5860"/>
    <cellStyle name="Normal 4 2 2 4 8 3" xfId="4592"/>
    <cellStyle name="Normal 4 2 2 4 9" xfId="2095"/>
    <cellStyle name="Normal 4 2 2 4 9 2" xfId="4694"/>
    <cellStyle name="Normal 4 2 2 5" xfId="249"/>
    <cellStyle name="Normal 4 2 2 5 2" xfId="466"/>
    <cellStyle name="Normal 4 2 2 5 2 2" xfId="899"/>
    <cellStyle name="Normal 4 2 2 5 2 2 2" xfId="1367"/>
    <cellStyle name="Normal 4 2 2 5 2 2 2 2" xfId="2950"/>
    <cellStyle name="Normal 4 2 2 5 2 2 2 2 2" xfId="5549"/>
    <cellStyle name="Normal 4 2 2 5 2 2 2 3" xfId="4281"/>
    <cellStyle name="Normal 4 2 2 5 2 2 3" xfId="2558"/>
    <cellStyle name="Normal 4 2 2 5 2 2 3 2" xfId="5157"/>
    <cellStyle name="Normal 4 2 2 5 2 2 4" xfId="3889"/>
    <cellStyle name="Normal 4 2 2 5 2 3" xfId="607"/>
    <cellStyle name="Normal 4 2 2 5 2 3 2" xfId="1560"/>
    <cellStyle name="Normal 4 2 2 5 2 3 2 2" xfId="3142"/>
    <cellStyle name="Normal 4 2 2 5 2 3 2 2 2" xfId="5741"/>
    <cellStyle name="Normal 4 2 2 5 2 3 2 3" xfId="4473"/>
    <cellStyle name="Normal 4 2 2 5 2 3 3" xfId="2363"/>
    <cellStyle name="Normal 4 2 2 5 2 3 3 2" xfId="4962"/>
    <cellStyle name="Normal 4 2 2 5 2 3 4" xfId="3694"/>
    <cellStyle name="Normal 4 2 2 5 2 4" xfId="1155"/>
    <cellStyle name="Normal 4 2 2 5 2 4 2" xfId="2754"/>
    <cellStyle name="Normal 4 2 2 5 2 4 2 2" xfId="5353"/>
    <cellStyle name="Normal 4 2 2 5 2 4 3" xfId="4085"/>
    <cellStyle name="Normal 4 2 2 5 2 5" xfId="2226"/>
    <cellStyle name="Normal 4 2 2 5 2 5 2" xfId="4825"/>
    <cellStyle name="Normal 4 2 2 5 2 6" xfId="3557"/>
    <cellStyle name="Normal 4 2 2 5 3" xfId="830"/>
    <cellStyle name="Normal 4 2 2 5 3 2" xfId="1298"/>
    <cellStyle name="Normal 4 2 2 5 3 2 2" xfId="2881"/>
    <cellStyle name="Normal 4 2 2 5 3 2 2 2" xfId="5480"/>
    <cellStyle name="Normal 4 2 2 5 3 2 3" xfId="4212"/>
    <cellStyle name="Normal 4 2 2 5 3 3" xfId="2489"/>
    <cellStyle name="Normal 4 2 2 5 3 3 2" xfId="5088"/>
    <cellStyle name="Normal 4 2 2 5 3 4" xfId="3820"/>
    <cellStyle name="Normal 4 2 2 5 4" xfId="537"/>
    <cellStyle name="Normal 4 2 2 5 4 2" xfId="1492"/>
    <cellStyle name="Normal 4 2 2 5 4 2 2" xfId="3074"/>
    <cellStyle name="Normal 4 2 2 5 4 2 2 2" xfId="5673"/>
    <cellStyle name="Normal 4 2 2 5 4 2 3" xfId="4405"/>
    <cellStyle name="Normal 4 2 2 5 4 3" xfId="2294"/>
    <cellStyle name="Normal 4 2 2 5 4 3 2" xfId="4893"/>
    <cellStyle name="Normal 4 2 2 5 4 4" xfId="3625"/>
    <cellStyle name="Normal 4 2 2 5 5" xfId="1086"/>
    <cellStyle name="Normal 4 2 2 5 5 2" xfId="2685"/>
    <cellStyle name="Normal 4 2 2 5 5 2 2" xfId="5284"/>
    <cellStyle name="Normal 4 2 2 5 5 3" xfId="4016"/>
    <cellStyle name="Normal 4 2 2 5 6" xfId="1850"/>
    <cellStyle name="Normal 4 2 2 5 6 2" xfId="3296"/>
    <cellStyle name="Normal 4 2 2 5 6 2 2" xfId="5895"/>
    <cellStyle name="Normal 4 2 2 5 6 3" xfId="4627"/>
    <cellStyle name="Normal 4 2 2 5 7" xfId="2130"/>
    <cellStyle name="Normal 4 2 2 5 7 2" xfId="4729"/>
    <cellStyle name="Normal 4 2 2 5 8" xfId="3459"/>
    <cellStyle name="Normal 4 2 2 6" xfId="279"/>
    <cellStyle name="Normal 4 2 2 6 2" xfId="495"/>
    <cellStyle name="Normal 4 2 2 6 2 2" xfId="927"/>
    <cellStyle name="Normal 4 2 2 6 2 2 2" xfId="1395"/>
    <cellStyle name="Normal 4 2 2 6 2 2 2 2" xfId="2978"/>
    <cellStyle name="Normal 4 2 2 6 2 2 2 2 2" xfId="5577"/>
    <cellStyle name="Normal 4 2 2 6 2 2 2 3" xfId="4309"/>
    <cellStyle name="Normal 4 2 2 6 2 2 3" xfId="2586"/>
    <cellStyle name="Normal 4 2 2 6 2 2 3 2" xfId="5185"/>
    <cellStyle name="Normal 4 2 2 6 2 2 4" xfId="3917"/>
    <cellStyle name="Normal 4 2 2 6 2 3" xfId="635"/>
    <cellStyle name="Normal 4 2 2 6 2 3 2" xfId="1588"/>
    <cellStyle name="Normal 4 2 2 6 2 3 2 2" xfId="3170"/>
    <cellStyle name="Normal 4 2 2 6 2 3 2 2 2" xfId="5769"/>
    <cellStyle name="Normal 4 2 2 6 2 3 2 3" xfId="4501"/>
    <cellStyle name="Normal 4 2 2 6 2 3 3" xfId="2391"/>
    <cellStyle name="Normal 4 2 2 6 2 3 3 2" xfId="4990"/>
    <cellStyle name="Normal 4 2 2 6 2 3 4" xfId="3722"/>
    <cellStyle name="Normal 4 2 2 6 2 4" xfId="1183"/>
    <cellStyle name="Normal 4 2 2 6 2 4 2" xfId="2782"/>
    <cellStyle name="Normal 4 2 2 6 2 4 2 2" xfId="5381"/>
    <cellStyle name="Normal 4 2 2 6 2 4 3" xfId="4113"/>
    <cellStyle name="Normal 4 2 2 6 2 5" xfId="2254"/>
    <cellStyle name="Normal 4 2 2 6 2 5 2" xfId="4853"/>
    <cellStyle name="Normal 4 2 2 6 2 6" xfId="3585"/>
    <cellStyle name="Normal 4 2 2 6 3" xfId="858"/>
    <cellStyle name="Normal 4 2 2 6 3 2" xfId="1326"/>
    <cellStyle name="Normal 4 2 2 6 3 2 2" xfId="2909"/>
    <cellStyle name="Normal 4 2 2 6 3 2 2 2" xfId="5508"/>
    <cellStyle name="Normal 4 2 2 6 3 2 3" xfId="4240"/>
    <cellStyle name="Normal 4 2 2 6 3 3" xfId="2517"/>
    <cellStyle name="Normal 4 2 2 6 3 3 2" xfId="5116"/>
    <cellStyle name="Normal 4 2 2 6 3 4" xfId="3848"/>
    <cellStyle name="Normal 4 2 2 6 4" xfId="565"/>
    <cellStyle name="Normal 4 2 2 6 4 2" xfId="1520"/>
    <cellStyle name="Normal 4 2 2 6 4 2 2" xfId="3102"/>
    <cellStyle name="Normal 4 2 2 6 4 2 2 2" xfId="5701"/>
    <cellStyle name="Normal 4 2 2 6 4 2 3" xfId="4433"/>
    <cellStyle name="Normal 4 2 2 6 4 3" xfId="2322"/>
    <cellStyle name="Normal 4 2 2 6 4 3 2" xfId="4921"/>
    <cellStyle name="Normal 4 2 2 6 4 4" xfId="3653"/>
    <cellStyle name="Normal 4 2 2 6 5" xfId="1114"/>
    <cellStyle name="Normal 4 2 2 6 5 2" xfId="2713"/>
    <cellStyle name="Normal 4 2 2 6 5 2 2" xfId="5312"/>
    <cellStyle name="Normal 4 2 2 6 5 3" xfId="4044"/>
    <cellStyle name="Normal 4 2 2 6 6" xfId="1878"/>
    <cellStyle name="Normal 4 2 2 6 6 2" xfId="3324"/>
    <cellStyle name="Normal 4 2 2 6 6 2 2" xfId="5923"/>
    <cellStyle name="Normal 4 2 2 6 6 3" xfId="4655"/>
    <cellStyle name="Normal 4 2 2 6 7" xfId="2158"/>
    <cellStyle name="Normal 4 2 2 6 7 2" xfId="4757"/>
    <cellStyle name="Normal 4 2 2 6 8" xfId="3487"/>
    <cellStyle name="Normal 4 2 2 7" xfId="236"/>
    <cellStyle name="Normal 4 2 2 7 2" xfId="453"/>
    <cellStyle name="Normal 4 2 2 7 2 2" xfId="1039"/>
    <cellStyle name="Normal 4 2 2 7 2 2 2" xfId="1450"/>
    <cellStyle name="Normal 4 2 2 7 2 2 2 2" xfId="3033"/>
    <cellStyle name="Normal 4 2 2 7 2 2 2 2 2" xfId="5632"/>
    <cellStyle name="Normal 4 2 2 7 2 2 2 3" xfId="4364"/>
    <cellStyle name="Normal 4 2 2 7 2 2 3" xfId="2642"/>
    <cellStyle name="Normal 4 2 2 7 2 2 3 2" xfId="5241"/>
    <cellStyle name="Normal 4 2 2 7 2 2 4" xfId="3973"/>
    <cellStyle name="Normal 4 2 2 7 2 3" xfId="780"/>
    <cellStyle name="Normal 4 2 2 7 2 3 2" xfId="1715"/>
    <cellStyle name="Normal 4 2 2 7 2 3 2 2" xfId="3225"/>
    <cellStyle name="Normal 4 2 2 7 2 3 2 2 2" xfId="5824"/>
    <cellStyle name="Normal 4 2 2 7 2 3 2 3" xfId="4556"/>
    <cellStyle name="Normal 4 2 2 7 2 3 3" xfId="2446"/>
    <cellStyle name="Normal 4 2 2 7 2 3 3 2" xfId="5045"/>
    <cellStyle name="Normal 4 2 2 7 2 3 4" xfId="3777"/>
    <cellStyle name="Normal 4 2 2 7 2 4" xfId="1239"/>
    <cellStyle name="Normal 4 2 2 7 2 4 2" xfId="2838"/>
    <cellStyle name="Normal 4 2 2 7 2 4 2 2" xfId="5437"/>
    <cellStyle name="Normal 4 2 2 7 2 4 3" xfId="4169"/>
    <cellStyle name="Normal 4 2 2 7 2 5" xfId="2213"/>
    <cellStyle name="Normal 4 2 2 7 2 5 2" xfId="4812"/>
    <cellStyle name="Normal 4 2 2 7 2 6" xfId="3544"/>
    <cellStyle name="Normal 4 2 2 7 3" xfId="885"/>
    <cellStyle name="Normal 4 2 2 7 3 2" xfId="1353"/>
    <cellStyle name="Normal 4 2 2 7 3 2 2" xfId="2936"/>
    <cellStyle name="Normal 4 2 2 7 3 2 2 2" xfId="5535"/>
    <cellStyle name="Normal 4 2 2 7 3 2 3" xfId="4267"/>
    <cellStyle name="Normal 4 2 2 7 3 3" xfId="2544"/>
    <cellStyle name="Normal 4 2 2 7 3 3 2" xfId="5143"/>
    <cellStyle name="Normal 4 2 2 7 3 4" xfId="3875"/>
    <cellStyle name="Normal 4 2 2 7 4" xfId="592"/>
    <cellStyle name="Normal 4 2 2 7 4 2" xfId="1547"/>
    <cellStyle name="Normal 4 2 2 7 4 2 2" xfId="3129"/>
    <cellStyle name="Normal 4 2 2 7 4 2 2 2" xfId="5728"/>
    <cellStyle name="Normal 4 2 2 7 4 2 3" xfId="4460"/>
    <cellStyle name="Normal 4 2 2 7 4 3" xfId="2349"/>
    <cellStyle name="Normal 4 2 2 7 4 3 2" xfId="4948"/>
    <cellStyle name="Normal 4 2 2 7 4 4" xfId="3680"/>
    <cellStyle name="Normal 4 2 2 7 5" xfId="1141"/>
    <cellStyle name="Normal 4 2 2 7 5 2" xfId="2740"/>
    <cellStyle name="Normal 4 2 2 7 5 2 2" xfId="5339"/>
    <cellStyle name="Normal 4 2 2 7 5 3" xfId="4071"/>
    <cellStyle name="Normal 4 2 2 7 6" xfId="1837"/>
    <cellStyle name="Normal 4 2 2 7 6 2" xfId="3283"/>
    <cellStyle name="Normal 4 2 2 7 6 2 2" xfId="5882"/>
    <cellStyle name="Normal 4 2 2 7 6 3" xfId="4614"/>
    <cellStyle name="Normal 4 2 2 7 7" xfId="2117"/>
    <cellStyle name="Normal 4 2 2 7 7 2" xfId="4716"/>
    <cellStyle name="Normal 4 2 2 7 8" xfId="3446"/>
    <cellStyle name="Normal 4 2 2 8" xfId="426"/>
    <cellStyle name="Normal 4 2 2 8 2" xfId="998"/>
    <cellStyle name="Normal 4 2 2 8 2 2" xfId="1441"/>
    <cellStyle name="Normal 4 2 2 8 2 2 2" xfId="3024"/>
    <cellStyle name="Normal 4 2 2 8 2 2 2 2" xfId="5623"/>
    <cellStyle name="Normal 4 2 2 8 2 2 3" xfId="4355"/>
    <cellStyle name="Normal 4 2 2 8 2 3" xfId="2633"/>
    <cellStyle name="Normal 4 2 2 8 2 3 2" xfId="5232"/>
    <cellStyle name="Normal 4 2 2 8 2 4" xfId="3964"/>
    <cellStyle name="Normal 4 2 2 8 3" xfId="732"/>
    <cellStyle name="Normal 4 2 2 8 3 2" xfId="1674"/>
    <cellStyle name="Normal 4 2 2 8 3 2 2" xfId="3216"/>
    <cellStyle name="Normal 4 2 2 8 3 2 2 2" xfId="5815"/>
    <cellStyle name="Normal 4 2 2 8 3 2 3" xfId="4547"/>
    <cellStyle name="Normal 4 2 2 8 3 3" xfId="2437"/>
    <cellStyle name="Normal 4 2 2 8 3 3 2" xfId="5036"/>
    <cellStyle name="Normal 4 2 2 8 3 4" xfId="3768"/>
    <cellStyle name="Normal 4 2 2 8 4" xfId="1230"/>
    <cellStyle name="Normal 4 2 2 8 4 2" xfId="2829"/>
    <cellStyle name="Normal 4 2 2 8 4 2 2" xfId="5428"/>
    <cellStyle name="Normal 4 2 2 8 4 3" xfId="4160"/>
    <cellStyle name="Normal 4 2 2 8 5" xfId="2186"/>
    <cellStyle name="Normal 4 2 2 8 5 2" xfId="4785"/>
    <cellStyle name="Normal 4 2 2 8 6" xfId="3517"/>
    <cellStyle name="Normal 4 2 2 9" xfId="817"/>
    <cellStyle name="Normal 4 2 2 9 2" xfId="1285"/>
    <cellStyle name="Normal 4 2 2 9 2 2" xfId="2868"/>
    <cellStyle name="Normal 4 2 2 9 2 2 2" xfId="5467"/>
    <cellStyle name="Normal 4 2 2 9 2 3" xfId="4199"/>
    <cellStyle name="Normal 4 2 2 9 3" xfId="2476"/>
    <cellStyle name="Normal 4 2 2 9 3 2" xfId="5075"/>
    <cellStyle name="Normal 4 2 2 9 4" xfId="3807"/>
    <cellStyle name="Normal 4 2 3" xfId="181"/>
    <cellStyle name="Normal 4 2 3 10" xfId="1816"/>
    <cellStyle name="Normal 4 2 3 10 2" xfId="3262"/>
    <cellStyle name="Normal 4 2 3 10 2 2" xfId="5861"/>
    <cellStyle name="Normal 4 2 3 10 3" xfId="4593"/>
    <cellStyle name="Normal 4 2 3 11" xfId="2096"/>
    <cellStyle name="Normal 4 2 3 11 2" xfId="4695"/>
    <cellStyle name="Normal 4 2 3 12" xfId="3425"/>
    <cellStyle name="Normal 4 2 3 2" xfId="182"/>
    <cellStyle name="Normal 4 2 3 2 10" xfId="3426"/>
    <cellStyle name="Normal 4 2 3 2 2" xfId="286"/>
    <cellStyle name="Normal 4 2 3 2 2 2" xfId="502"/>
    <cellStyle name="Normal 4 2 3 2 2 2 2" xfId="934"/>
    <cellStyle name="Normal 4 2 3 2 2 2 2 2" xfId="1402"/>
    <cellStyle name="Normal 4 2 3 2 2 2 2 2 2" xfId="2985"/>
    <cellStyle name="Normal 4 2 3 2 2 2 2 2 2 2" xfId="5584"/>
    <cellStyle name="Normal 4 2 3 2 2 2 2 2 3" xfId="4316"/>
    <cellStyle name="Normal 4 2 3 2 2 2 2 3" xfId="2593"/>
    <cellStyle name="Normal 4 2 3 2 2 2 2 3 2" xfId="5192"/>
    <cellStyle name="Normal 4 2 3 2 2 2 2 4" xfId="3924"/>
    <cellStyle name="Normal 4 2 3 2 2 2 3" xfId="642"/>
    <cellStyle name="Normal 4 2 3 2 2 2 3 2" xfId="1595"/>
    <cellStyle name="Normal 4 2 3 2 2 2 3 2 2" xfId="3177"/>
    <cellStyle name="Normal 4 2 3 2 2 2 3 2 2 2" xfId="5776"/>
    <cellStyle name="Normal 4 2 3 2 2 2 3 2 3" xfId="4508"/>
    <cellStyle name="Normal 4 2 3 2 2 2 3 3" xfId="2398"/>
    <cellStyle name="Normal 4 2 3 2 2 2 3 3 2" xfId="4997"/>
    <cellStyle name="Normal 4 2 3 2 2 2 3 4" xfId="3729"/>
    <cellStyle name="Normal 4 2 3 2 2 2 4" xfId="1190"/>
    <cellStyle name="Normal 4 2 3 2 2 2 4 2" xfId="2789"/>
    <cellStyle name="Normal 4 2 3 2 2 2 4 2 2" xfId="5388"/>
    <cellStyle name="Normal 4 2 3 2 2 2 4 3" xfId="4120"/>
    <cellStyle name="Normal 4 2 3 2 2 2 5" xfId="2261"/>
    <cellStyle name="Normal 4 2 3 2 2 2 5 2" xfId="4860"/>
    <cellStyle name="Normal 4 2 3 2 2 2 6" xfId="3592"/>
    <cellStyle name="Normal 4 2 3 2 2 3" xfId="865"/>
    <cellStyle name="Normal 4 2 3 2 2 3 2" xfId="1333"/>
    <cellStyle name="Normal 4 2 3 2 2 3 2 2" xfId="2916"/>
    <cellStyle name="Normal 4 2 3 2 2 3 2 2 2" xfId="5515"/>
    <cellStyle name="Normal 4 2 3 2 2 3 2 3" xfId="4247"/>
    <cellStyle name="Normal 4 2 3 2 2 3 3" xfId="2524"/>
    <cellStyle name="Normal 4 2 3 2 2 3 3 2" xfId="5123"/>
    <cellStyle name="Normal 4 2 3 2 2 3 4" xfId="3855"/>
    <cellStyle name="Normal 4 2 3 2 2 4" xfId="572"/>
    <cellStyle name="Normal 4 2 3 2 2 4 2" xfId="1527"/>
    <cellStyle name="Normal 4 2 3 2 2 4 2 2" xfId="3109"/>
    <cellStyle name="Normal 4 2 3 2 2 4 2 2 2" xfId="5708"/>
    <cellStyle name="Normal 4 2 3 2 2 4 2 3" xfId="4440"/>
    <cellStyle name="Normal 4 2 3 2 2 4 3" xfId="2329"/>
    <cellStyle name="Normal 4 2 3 2 2 4 3 2" xfId="4928"/>
    <cellStyle name="Normal 4 2 3 2 2 4 4" xfId="3660"/>
    <cellStyle name="Normal 4 2 3 2 2 5" xfId="1121"/>
    <cellStyle name="Normal 4 2 3 2 2 5 2" xfId="2720"/>
    <cellStyle name="Normal 4 2 3 2 2 5 2 2" xfId="5319"/>
    <cellStyle name="Normal 4 2 3 2 2 5 3" xfId="4051"/>
    <cellStyle name="Normal 4 2 3 2 2 6" xfId="1885"/>
    <cellStyle name="Normal 4 2 3 2 2 6 2" xfId="3331"/>
    <cellStyle name="Normal 4 2 3 2 2 6 2 2" xfId="5930"/>
    <cellStyle name="Normal 4 2 3 2 2 6 3" xfId="4662"/>
    <cellStyle name="Normal 4 2 3 2 2 7" xfId="2165"/>
    <cellStyle name="Normal 4 2 3 2 2 7 2" xfId="4764"/>
    <cellStyle name="Normal 4 2 3 2 2 8" xfId="3494"/>
    <cellStyle name="Normal 4 2 3 2 3" xfId="256"/>
    <cellStyle name="Normal 4 2 3 2 3 2" xfId="473"/>
    <cellStyle name="Normal 4 2 3 2 3 2 2" xfId="1053"/>
    <cellStyle name="Normal 4 2 3 2 3 2 2 2" xfId="1464"/>
    <cellStyle name="Normal 4 2 3 2 3 2 2 2 2" xfId="3047"/>
    <cellStyle name="Normal 4 2 3 2 3 2 2 2 2 2" xfId="5646"/>
    <cellStyle name="Normal 4 2 3 2 3 2 2 2 3" xfId="4378"/>
    <cellStyle name="Normal 4 2 3 2 3 2 2 3" xfId="2656"/>
    <cellStyle name="Normal 4 2 3 2 3 2 2 3 2" xfId="5255"/>
    <cellStyle name="Normal 4 2 3 2 3 2 2 4" xfId="3987"/>
    <cellStyle name="Normal 4 2 3 2 3 2 3" xfId="794"/>
    <cellStyle name="Normal 4 2 3 2 3 2 3 2" xfId="1729"/>
    <cellStyle name="Normal 4 2 3 2 3 2 3 2 2" xfId="3239"/>
    <cellStyle name="Normal 4 2 3 2 3 2 3 2 2 2" xfId="5838"/>
    <cellStyle name="Normal 4 2 3 2 3 2 3 2 3" xfId="4570"/>
    <cellStyle name="Normal 4 2 3 2 3 2 3 3" xfId="2460"/>
    <cellStyle name="Normal 4 2 3 2 3 2 3 3 2" xfId="5059"/>
    <cellStyle name="Normal 4 2 3 2 3 2 3 4" xfId="3791"/>
    <cellStyle name="Normal 4 2 3 2 3 2 4" xfId="1253"/>
    <cellStyle name="Normal 4 2 3 2 3 2 4 2" xfId="2852"/>
    <cellStyle name="Normal 4 2 3 2 3 2 4 2 2" xfId="5451"/>
    <cellStyle name="Normal 4 2 3 2 3 2 4 3" xfId="4183"/>
    <cellStyle name="Normal 4 2 3 2 3 2 5" xfId="2233"/>
    <cellStyle name="Normal 4 2 3 2 3 2 5 2" xfId="4832"/>
    <cellStyle name="Normal 4 2 3 2 3 2 6" xfId="3564"/>
    <cellStyle name="Normal 4 2 3 2 3 3" xfId="906"/>
    <cellStyle name="Normal 4 2 3 2 3 3 2" xfId="1374"/>
    <cellStyle name="Normal 4 2 3 2 3 3 2 2" xfId="2957"/>
    <cellStyle name="Normal 4 2 3 2 3 3 2 2 2" xfId="5556"/>
    <cellStyle name="Normal 4 2 3 2 3 3 2 3" xfId="4288"/>
    <cellStyle name="Normal 4 2 3 2 3 3 3" xfId="2565"/>
    <cellStyle name="Normal 4 2 3 2 3 3 3 2" xfId="5164"/>
    <cellStyle name="Normal 4 2 3 2 3 3 4" xfId="3896"/>
    <cellStyle name="Normal 4 2 3 2 3 4" xfId="614"/>
    <cellStyle name="Normal 4 2 3 2 3 4 2" xfId="1567"/>
    <cellStyle name="Normal 4 2 3 2 3 4 2 2" xfId="3149"/>
    <cellStyle name="Normal 4 2 3 2 3 4 2 2 2" xfId="5748"/>
    <cellStyle name="Normal 4 2 3 2 3 4 2 3" xfId="4480"/>
    <cellStyle name="Normal 4 2 3 2 3 4 3" xfId="2370"/>
    <cellStyle name="Normal 4 2 3 2 3 4 3 2" xfId="4969"/>
    <cellStyle name="Normal 4 2 3 2 3 4 4" xfId="3701"/>
    <cellStyle name="Normal 4 2 3 2 3 5" xfId="1162"/>
    <cellStyle name="Normal 4 2 3 2 3 5 2" xfId="2761"/>
    <cellStyle name="Normal 4 2 3 2 3 5 2 2" xfId="5360"/>
    <cellStyle name="Normal 4 2 3 2 3 5 3" xfId="4092"/>
    <cellStyle name="Normal 4 2 3 2 3 6" xfId="1857"/>
    <cellStyle name="Normal 4 2 3 2 3 6 2" xfId="3303"/>
    <cellStyle name="Normal 4 2 3 2 3 6 2 2" xfId="5902"/>
    <cellStyle name="Normal 4 2 3 2 3 6 3" xfId="4634"/>
    <cellStyle name="Normal 4 2 3 2 3 7" xfId="2137"/>
    <cellStyle name="Normal 4 2 3 2 3 7 2" xfId="4736"/>
    <cellStyle name="Normal 4 2 3 2 3 8" xfId="3466"/>
    <cellStyle name="Normal 4 2 3 2 4" xfId="433"/>
    <cellStyle name="Normal 4 2 3 2 4 2" xfId="1018"/>
    <cellStyle name="Normal 4 2 3 2 4 2 2" xfId="1443"/>
    <cellStyle name="Normal 4 2 3 2 4 2 2 2" xfId="3026"/>
    <cellStyle name="Normal 4 2 3 2 4 2 2 2 2" xfId="5625"/>
    <cellStyle name="Normal 4 2 3 2 4 2 2 3" xfId="4357"/>
    <cellStyle name="Normal 4 2 3 2 4 2 3" xfId="2635"/>
    <cellStyle name="Normal 4 2 3 2 4 2 3 2" xfId="5234"/>
    <cellStyle name="Normal 4 2 3 2 4 2 4" xfId="3966"/>
    <cellStyle name="Normal 4 2 3 2 4 3" xfId="753"/>
    <cellStyle name="Normal 4 2 3 2 4 3 2" xfId="1694"/>
    <cellStyle name="Normal 4 2 3 2 4 3 2 2" xfId="3218"/>
    <cellStyle name="Normal 4 2 3 2 4 3 2 2 2" xfId="5817"/>
    <cellStyle name="Normal 4 2 3 2 4 3 2 3" xfId="4549"/>
    <cellStyle name="Normal 4 2 3 2 4 3 3" xfId="2439"/>
    <cellStyle name="Normal 4 2 3 2 4 3 3 2" xfId="5038"/>
    <cellStyle name="Normal 4 2 3 2 4 3 4" xfId="3770"/>
    <cellStyle name="Normal 4 2 3 2 4 4" xfId="1232"/>
    <cellStyle name="Normal 4 2 3 2 4 4 2" xfId="2831"/>
    <cellStyle name="Normal 4 2 3 2 4 4 2 2" xfId="5430"/>
    <cellStyle name="Normal 4 2 3 2 4 4 3" xfId="4162"/>
    <cellStyle name="Normal 4 2 3 2 4 5" xfId="2193"/>
    <cellStyle name="Normal 4 2 3 2 4 5 2" xfId="4792"/>
    <cellStyle name="Normal 4 2 3 2 4 6" xfId="3524"/>
    <cellStyle name="Normal 4 2 3 2 5" xfId="837"/>
    <cellStyle name="Normal 4 2 3 2 5 2" xfId="1305"/>
    <cellStyle name="Normal 4 2 3 2 5 2 2" xfId="2888"/>
    <cellStyle name="Normal 4 2 3 2 5 2 2 2" xfId="5487"/>
    <cellStyle name="Normal 4 2 3 2 5 2 3" xfId="4219"/>
    <cellStyle name="Normal 4 2 3 2 5 3" xfId="2496"/>
    <cellStyle name="Normal 4 2 3 2 5 3 2" xfId="5095"/>
    <cellStyle name="Normal 4 2 3 2 5 4" xfId="3827"/>
    <cellStyle name="Normal 4 2 3 2 6" xfId="544"/>
    <cellStyle name="Normal 4 2 3 2 6 2" xfId="1499"/>
    <cellStyle name="Normal 4 2 3 2 6 2 2" xfId="3081"/>
    <cellStyle name="Normal 4 2 3 2 6 2 2 2" xfId="5680"/>
    <cellStyle name="Normal 4 2 3 2 6 2 3" xfId="4412"/>
    <cellStyle name="Normal 4 2 3 2 6 3" xfId="2301"/>
    <cellStyle name="Normal 4 2 3 2 6 3 2" xfId="4900"/>
    <cellStyle name="Normal 4 2 3 2 6 4" xfId="3632"/>
    <cellStyle name="Normal 4 2 3 2 7" xfId="1093"/>
    <cellStyle name="Normal 4 2 3 2 7 2" xfId="2692"/>
    <cellStyle name="Normal 4 2 3 2 7 2 2" xfId="5291"/>
    <cellStyle name="Normal 4 2 3 2 7 3" xfId="4023"/>
    <cellStyle name="Normal 4 2 3 2 8" xfId="1817"/>
    <cellStyle name="Normal 4 2 3 2 8 2" xfId="3263"/>
    <cellStyle name="Normal 4 2 3 2 8 2 2" xfId="5862"/>
    <cellStyle name="Normal 4 2 3 2 8 3" xfId="4594"/>
    <cellStyle name="Normal 4 2 3 2 9" xfId="2097"/>
    <cellStyle name="Normal 4 2 3 2 9 2" xfId="4696"/>
    <cellStyle name="Normal 4 2 3 3" xfId="255"/>
    <cellStyle name="Normal 4 2 3 3 2" xfId="472"/>
    <cellStyle name="Normal 4 2 3 3 2 2" xfId="905"/>
    <cellStyle name="Normal 4 2 3 3 2 2 2" xfId="1373"/>
    <cellStyle name="Normal 4 2 3 3 2 2 2 2" xfId="2956"/>
    <cellStyle name="Normal 4 2 3 3 2 2 2 2 2" xfId="5555"/>
    <cellStyle name="Normal 4 2 3 3 2 2 2 3" xfId="4287"/>
    <cellStyle name="Normal 4 2 3 3 2 2 3" xfId="2564"/>
    <cellStyle name="Normal 4 2 3 3 2 2 3 2" xfId="5163"/>
    <cellStyle name="Normal 4 2 3 3 2 2 4" xfId="3895"/>
    <cellStyle name="Normal 4 2 3 3 2 3" xfId="613"/>
    <cellStyle name="Normal 4 2 3 3 2 3 2" xfId="1566"/>
    <cellStyle name="Normal 4 2 3 3 2 3 2 2" xfId="3148"/>
    <cellStyle name="Normal 4 2 3 3 2 3 2 2 2" xfId="5747"/>
    <cellStyle name="Normal 4 2 3 3 2 3 2 3" xfId="4479"/>
    <cellStyle name="Normal 4 2 3 3 2 3 3" xfId="2369"/>
    <cellStyle name="Normal 4 2 3 3 2 3 3 2" xfId="4968"/>
    <cellStyle name="Normal 4 2 3 3 2 3 4" xfId="3700"/>
    <cellStyle name="Normal 4 2 3 3 2 4" xfId="1161"/>
    <cellStyle name="Normal 4 2 3 3 2 4 2" xfId="2760"/>
    <cellStyle name="Normal 4 2 3 3 2 4 2 2" xfId="5359"/>
    <cellStyle name="Normal 4 2 3 3 2 4 3" xfId="4091"/>
    <cellStyle name="Normal 4 2 3 3 2 5" xfId="2232"/>
    <cellStyle name="Normal 4 2 3 3 2 5 2" xfId="4831"/>
    <cellStyle name="Normal 4 2 3 3 2 6" xfId="3563"/>
    <cellStyle name="Normal 4 2 3 3 3" xfId="836"/>
    <cellStyle name="Normal 4 2 3 3 3 2" xfId="1304"/>
    <cellStyle name="Normal 4 2 3 3 3 2 2" xfId="2887"/>
    <cellStyle name="Normal 4 2 3 3 3 2 2 2" xfId="5486"/>
    <cellStyle name="Normal 4 2 3 3 3 2 3" xfId="4218"/>
    <cellStyle name="Normal 4 2 3 3 3 3" xfId="2495"/>
    <cellStyle name="Normal 4 2 3 3 3 3 2" xfId="5094"/>
    <cellStyle name="Normal 4 2 3 3 3 4" xfId="3826"/>
    <cellStyle name="Normal 4 2 3 3 4" xfId="543"/>
    <cellStyle name="Normal 4 2 3 3 4 2" xfId="1498"/>
    <cellStyle name="Normal 4 2 3 3 4 2 2" xfId="3080"/>
    <cellStyle name="Normal 4 2 3 3 4 2 2 2" xfId="5679"/>
    <cellStyle name="Normal 4 2 3 3 4 2 3" xfId="4411"/>
    <cellStyle name="Normal 4 2 3 3 4 3" xfId="2300"/>
    <cellStyle name="Normal 4 2 3 3 4 3 2" xfId="4899"/>
    <cellStyle name="Normal 4 2 3 3 4 4" xfId="3631"/>
    <cellStyle name="Normal 4 2 3 3 5" xfId="1092"/>
    <cellStyle name="Normal 4 2 3 3 5 2" xfId="2691"/>
    <cellStyle name="Normal 4 2 3 3 5 2 2" xfId="5290"/>
    <cellStyle name="Normal 4 2 3 3 5 3" xfId="4022"/>
    <cellStyle name="Normal 4 2 3 3 6" xfId="1856"/>
    <cellStyle name="Normal 4 2 3 3 6 2" xfId="3302"/>
    <cellStyle name="Normal 4 2 3 3 6 2 2" xfId="5901"/>
    <cellStyle name="Normal 4 2 3 3 6 3" xfId="4633"/>
    <cellStyle name="Normal 4 2 3 3 7" xfId="2136"/>
    <cellStyle name="Normal 4 2 3 3 7 2" xfId="4735"/>
    <cellStyle name="Normal 4 2 3 3 8" xfId="3465"/>
    <cellStyle name="Normal 4 2 3 4" xfId="285"/>
    <cellStyle name="Normal 4 2 3 4 2" xfId="501"/>
    <cellStyle name="Normal 4 2 3 4 2 2" xfId="933"/>
    <cellStyle name="Normal 4 2 3 4 2 2 2" xfId="1401"/>
    <cellStyle name="Normal 4 2 3 4 2 2 2 2" xfId="2984"/>
    <cellStyle name="Normal 4 2 3 4 2 2 2 2 2" xfId="5583"/>
    <cellStyle name="Normal 4 2 3 4 2 2 2 3" xfId="4315"/>
    <cellStyle name="Normal 4 2 3 4 2 2 3" xfId="2592"/>
    <cellStyle name="Normal 4 2 3 4 2 2 3 2" xfId="5191"/>
    <cellStyle name="Normal 4 2 3 4 2 2 4" xfId="3923"/>
    <cellStyle name="Normal 4 2 3 4 2 3" xfId="641"/>
    <cellStyle name="Normal 4 2 3 4 2 3 2" xfId="1594"/>
    <cellStyle name="Normal 4 2 3 4 2 3 2 2" xfId="3176"/>
    <cellStyle name="Normal 4 2 3 4 2 3 2 2 2" xfId="5775"/>
    <cellStyle name="Normal 4 2 3 4 2 3 2 3" xfId="4507"/>
    <cellStyle name="Normal 4 2 3 4 2 3 3" xfId="2397"/>
    <cellStyle name="Normal 4 2 3 4 2 3 3 2" xfId="4996"/>
    <cellStyle name="Normal 4 2 3 4 2 3 4" xfId="3728"/>
    <cellStyle name="Normal 4 2 3 4 2 4" xfId="1189"/>
    <cellStyle name="Normal 4 2 3 4 2 4 2" xfId="2788"/>
    <cellStyle name="Normal 4 2 3 4 2 4 2 2" xfId="5387"/>
    <cellStyle name="Normal 4 2 3 4 2 4 3" xfId="4119"/>
    <cellStyle name="Normal 4 2 3 4 2 5" xfId="2260"/>
    <cellStyle name="Normal 4 2 3 4 2 5 2" xfId="4859"/>
    <cellStyle name="Normal 4 2 3 4 2 6" xfId="3591"/>
    <cellStyle name="Normal 4 2 3 4 3" xfId="864"/>
    <cellStyle name="Normal 4 2 3 4 3 2" xfId="1332"/>
    <cellStyle name="Normal 4 2 3 4 3 2 2" xfId="2915"/>
    <cellStyle name="Normal 4 2 3 4 3 2 2 2" xfId="5514"/>
    <cellStyle name="Normal 4 2 3 4 3 2 3" xfId="4246"/>
    <cellStyle name="Normal 4 2 3 4 3 3" xfId="2523"/>
    <cellStyle name="Normal 4 2 3 4 3 3 2" xfId="5122"/>
    <cellStyle name="Normal 4 2 3 4 3 4" xfId="3854"/>
    <cellStyle name="Normal 4 2 3 4 4" xfId="571"/>
    <cellStyle name="Normal 4 2 3 4 4 2" xfId="1526"/>
    <cellStyle name="Normal 4 2 3 4 4 2 2" xfId="3108"/>
    <cellStyle name="Normal 4 2 3 4 4 2 2 2" xfId="5707"/>
    <cellStyle name="Normal 4 2 3 4 4 2 3" xfId="4439"/>
    <cellStyle name="Normal 4 2 3 4 4 3" xfId="2328"/>
    <cellStyle name="Normal 4 2 3 4 4 3 2" xfId="4927"/>
    <cellStyle name="Normal 4 2 3 4 4 4" xfId="3659"/>
    <cellStyle name="Normal 4 2 3 4 5" xfId="1120"/>
    <cellStyle name="Normal 4 2 3 4 5 2" xfId="2719"/>
    <cellStyle name="Normal 4 2 3 4 5 2 2" xfId="5318"/>
    <cellStyle name="Normal 4 2 3 4 5 3" xfId="4050"/>
    <cellStyle name="Normal 4 2 3 4 6" xfId="1884"/>
    <cellStyle name="Normal 4 2 3 4 6 2" xfId="3330"/>
    <cellStyle name="Normal 4 2 3 4 6 2 2" xfId="5929"/>
    <cellStyle name="Normal 4 2 3 4 6 3" xfId="4661"/>
    <cellStyle name="Normal 4 2 3 4 7" xfId="2164"/>
    <cellStyle name="Normal 4 2 3 4 7 2" xfId="4763"/>
    <cellStyle name="Normal 4 2 3 4 8" xfId="3493"/>
    <cellStyle name="Normal 4 2 3 5" xfId="239"/>
    <cellStyle name="Normal 4 2 3 5 2" xfId="456"/>
    <cellStyle name="Normal 4 2 3 5 2 2" xfId="1042"/>
    <cellStyle name="Normal 4 2 3 5 2 2 2" xfId="1453"/>
    <cellStyle name="Normal 4 2 3 5 2 2 2 2" xfId="3036"/>
    <cellStyle name="Normal 4 2 3 5 2 2 2 2 2" xfId="5635"/>
    <cellStyle name="Normal 4 2 3 5 2 2 2 3" xfId="4367"/>
    <cellStyle name="Normal 4 2 3 5 2 2 3" xfId="2645"/>
    <cellStyle name="Normal 4 2 3 5 2 2 3 2" xfId="5244"/>
    <cellStyle name="Normal 4 2 3 5 2 2 4" xfId="3976"/>
    <cellStyle name="Normal 4 2 3 5 2 3" xfId="783"/>
    <cellStyle name="Normal 4 2 3 5 2 3 2" xfId="1718"/>
    <cellStyle name="Normal 4 2 3 5 2 3 2 2" xfId="3228"/>
    <cellStyle name="Normal 4 2 3 5 2 3 2 2 2" xfId="5827"/>
    <cellStyle name="Normal 4 2 3 5 2 3 2 3" xfId="4559"/>
    <cellStyle name="Normal 4 2 3 5 2 3 3" xfId="2449"/>
    <cellStyle name="Normal 4 2 3 5 2 3 3 2" xfId="5048"/>
    <cellStyle name="Normal 4 2 3 5 2 3 4" xfId="3780"/>
    <cellStyle name="Normal 4 2 3 5 2 4" xfId="1242"/>
    <cellStyle name="Normal 4 2 3 5 2 4 2" xfId="2841"/>
    <cellStyle name="Normal 4 2 3 5 2 4 2 2" xfId="5440"/>
    <cellStyle name="Normal 4 2 3 5 2 4 3" xfId="4172"/>
    <cellStyle name="Normal 4 2 3 5 2 5" xfId="2216"/>
    <cellStyle name="Normal 4 2 3 5 2 5 2" xfId="4815"/>
    <cellStyle name="Normal 4 2 3 5 2 6" xfId="3547"/>
    <cellStyle name="Normal 4 2 3 5 3" xfId="888"/>
    <cellStyle name="Normal 4 2 3 5 3 2" xfId="1356"/>
    <cellStyle name="Normal 4 2 3 5 3 2 2" xfId="2939"/>
    <cellStyle name="Normal 4 2 3 5 3 2 2 2" xfId="5538"/>
    <cellStyle name="Normal 4 2 3 5 3 2 3" xfId="4270"/>
    <cellStyle name="Normal 4 2 3 5 3 3" xfId="2547"/>
    <cellStyle name="Normal 4 2 3 5 3 3 2" xfId="5146"/>
    <cellStyle name="Normal 4 2 3 5 3 4" xfId="3878"/>
    <cellStyle name="Normal 4 2 3 5 4" xfId="595"/>
    <cellStyle name="Normal 4 2 3 5 4 2" xfId="1550"/>
    <cellStyle name="Normal 4 2 3 5 4 2 2" xfId="3132"/>
    <cellStyle name="Normal 4 2 3 5 4 2 2 2" xfId="5731"/>
    <cellStyle name="Normal 4 2 3 5 4 2 3" xfId="4463"/>
    <cellStyle name="Normal 4 2 3 5 4 3" xfId="2352"/>
    <cellStyle name="Normal 4 2 3 5 4 3 2" xfId="4951"/>
    <cellStyle name="Normal 4 2 3 5 4 4" xfId="3683"/>
    <cellStyle name="Normal 4 2 3 5 5" xfId="1144"/>
    <cellStyle name="Normal 4 2 3 5 5 2" xfId="2743"/>
    <cellStyle name="Normal 4 2 3 5 5 2 2" xfId="5342"/>
    <cellStyle name="Normal 4 2 3 5 5 3" xfId="4074"/>
    <cellStyle name="Normal 4 2 3 5 6" xfId="1840"/>
    <cellStyle name="Normal 4 2 3 5 6 2" xfId="3286"/>
    <cellStyle name="Normal 4 2 3 5 6 2 2" xfId="5885"/>
    <cellStyle name="Normal 4 2 3 5 6 3" xfId="4617"/>
    <cellStyle name="Normal 4 2 3 5 7" xfId="2120"/>
    <cellStyle name="Normal 4 2 3 5 7 2" xfId="4719"/>
    <cellStyle name="Normal 4 2 3 5 8" xfId="3449"/>
    <cellStyle name="Normal 4 2 3 6" xfId="432"/>
    <cellStyle name="Normal 4 2 3 6 2" xfId="981"/>
    <cellStyle name="Normal 4 2 3 6 2 2" xfId="1428"/>
    <cellStyle name="Normal 4 2 3 6 2 2 2" xfId="3011"/>
    <cellStyle name="Normal 4 2 3 6 2 2 2 2" xfId="5610"/>
    <cellStyle name="Normal 4 2 3 6 2 2 3" xfId="4342"/>
    <cellStyle name="Normal 4 2 3 6 2 3" xfId="2620"/>
    <cellStyle name="Normal 4 2 3 6 2 3 2" xfId="5219"/>
    <cellStyle name="Normal 4 2 3 6 2 4" xfId="3951"/>
    <cellStyle name="Normal 4 2 3 6 3" xfId="714"/>
    <cellStyle name="Normal 4 2 3 6 3 2" xfId="1657"/>
    <cellStyle name="Normal 4 2 3 6 3 2 2" xfId="3203"/>
    <cellStyle name="Normal 4 2 3 6 3 2 2 2" xfId="5802"/>
    <cellStyle name="Normal 4 2 3 6 3 2 3" xfId="4534"/>
    <cellStyle name="Normal 4 2 3 6 3 3" xfId="2424"/>
    <cellStyle name="Normal 4 2 3 6 3 3 2" xfId="5023"/>
    <cellStyle name="Normal 4 2 3 6 3 4" xfId="3755"/>
    <cellStyle name="Normal 4 2 3 6 4" xfId="1217"/>
    <cellStyle name="Normal 4 2 3 6 4 2" xfId="2816"/>
    <cellStyle name="Normal 4 2 3 6 4 2 2" xfId="5415"/>
    <cellStyle name="Normal 4 2 3 6 4 3" xfId="4147"/>
    <cellStyle name="Normal 4 2 3 6 5" xfId="2192"/>
    <cellStyle name="Normal 4 2 3 6 5 2" xfId="4791"/>
    <cellStyle name="Normal 4 2 3 6 6" xfId="3523"/>
    <cellStyle name="Normal 4 2 3 7" xfId="820"/>
    <cellStyle name="Normal 4 2 3 7 2" xfId="1288"/>
    <cellStyle name="Normal 4 2 3 7 2 2" xfId="2871"/>
    <cellStyle name="Normal 4 2 3 7 2 2 2" xfId="5470"/>
    <cellStyle name="Normal 4 2 3 7 2 3" xfId="4202"/>
    <cellStyle name="Normal 4 2 3 7 3" xfId="2479"/>
    <cellStyle name="Normal 4 2 3 7 3 2" xfId="5078"/>
    <cellStyle name="Normal 4 2 3 7 4" xfId="3810"/>
    <cellStyle name="Normal 4 2 3 8" xfId="527"/>
    <cellStyle name="Normal 4 2 3 8 2" xfId="1482"/>
    <cellStyle name="Normal 4 2 3 8 2 2" xfId="3064"/>
    <cellStyle name="Normal 4 2 3 8 2 2 2" xfId="5663"/>
    <cellStyle name="Normal 4 2 3 8 2 3" xfId="4395"/>
    <cellStyle name="Normal 4 2 3 8 3" xfId="2284"/>
    <cellStyle name="Normal 4 2 3 8 3 2" xfId="4883"/>
    <cellStyle name="Normal 4 2 3 8 4" xfId="3615"/>
    <cellStyle name="Normal 4 2 3 9" xfId="1075"/>
    <cellStyle name="Normal 4 2 3 9 2" xfId="2674"/>
    <cellStyle name="Normal 4 2 3 9 2 2" xfId="5273"/>
    <cellStyle name="Normal 4 2 3 9 3" xfId="4005"/>
    <cellStyle name="Normal 4 2 4" xfId="183"/>
    <cellStyle name="Normal 4 2 4 10" xfId="1818"/>
    <cellStyle name="Normal 4 2 4 10 2" xfId="3264"/>
    <cellStyle name="Normal 4 2 4 10 2 2" xfId="5863"/>
    <cellStyle name="Normal 4 2 4 10 3" xfId="4595"/>
    <cellStyle name="Normal 4 2 4 11" xfId="2098"/>
    <cellStyle name="Normal 4 2 4 11 2" xfId="4697"/>
    <cellStyle name="Normal 4 2 4 12" xfId="3427"/>
    <cellStyle name="Normal 4 2 4 2" xfId="184"/>
    <cellStyle name="Normal 4 2 4 2 10" xfId="3428"/>
    <cellStyle name="Normal 4 2 4 2 2" xfId="288"/>
    <cellStyle name="Normal 4 2 4 2 2 2" xfId="504"/>
    <cellStyle name="Normal 4 2 4 2 2 2 2" xfId="936"/>
    <cellStyle name="Normal 4 2 4 2 2 2 2 2" xfId="1404"/>
    <cellStyle name="Normal 4 2 4 2 2 2 2 2 2" xfId="2987"/>
    <cellStyle name="Normal 4 2 4 2 2 2 2 2 2 2" xfId="5586"/>
    <cellStyle name="Normal 4 2 4 2 2 2 2 2 3" xfId="4318"/>
    <cellStyle name="Normal 4 2 4 2 2 2 2 3" xfId="2595"/>
    <cellStyle name="Normal 4 2 4 2 2 2 2 3 2" xfId="5194"/>
    <cellStyle name="Normal 4 2 4 2 2 2 2 4" xfId="3926"/>
    <cellStyle name="Normal 4 2 4 2 2 2 3" xfId="644"/>
    <cellStyle name="Normal 4 2 4 2 2 2 3 2" xfId="1597"/>
    <cellStyle name="Normal 4 2 4 2 2 2 3 2 2" xfId="3179"/>
    <cellStyle name="Normal 4 2 4 2 2 2 3 2 2 2" xfId="5778"/>
    <cellStyle name="Normal 4 2 4 2 2 2 3 2 3" xfId="4510"/>
    <cellStyle name="Normal 4 2 4 2 2 2 3 3" xfId="2400"/>
    <cellStyle name="Normal 4 2 4 2 2 2 3 3 2" xfId="4999"/>
    <cellStyle name="Normal 4 2 4 2 2 2 3 4" xfId="3731"/>
    <cellStyle name="Normal 4 2 4 2 2 2 4" xfId="1192"/>
    <cellStyle name="Normal 4 2 4 2 2 2 4 2" xfId="2791"/>
    <cellStyle name="Normal 4 2 4 2 2 2 4 2 2" xfId="5390"/>
    <cellStyle name="Normal 4 2 4 2 2 2 4 3" xfId="4122"/>
    <cellStyle name="Normal 4 2 4 2 2 2 5" xfId="2263"/>
    <cellStyle name="Normal 4 2 4 2 2 2 5 2" xfId="4862"/>
    <cellStyle name="Normal 4 2 4 2 2 2 6" xfId="3594"/>
    <cellStyle name="Normal 4 2 4 2 2 3" xfId="867"/>
    <cellStyle name="Normal 4 2 4 2 2 3 2" xfId="1335"/>
    <cellStyle name="Normal 4 2 4 2 2 3 2 2" xfId="2918"/>
    <cellStyle name="Normal 4 2 4 2 2 3 2 2 2" xfId="5517"/>
    <cellStyle name="Normal 4 2 4 2 2 3 2 3" xfId="4249"/>
    <cellStyle name="Normal 4 2 4 2 2 3 3" xfId="2526"/>
    <cellStyle name="Normal 4 2 4 2 2 3 3 2" xfId="5125"/>
    <cellStyle name="Normal 4 2 4 2 2 3 4" xfId="3857"/>
    <cellStyle name="Normal 4 2 4 2 2 4" xfId="574"/>
    <cellStyle name="Normal 4 2 4 2 2 4 2" xfId="1529"/>
    <cellStyle name="Normal 4 2 4 2 2 4 2 2" xfId="3111"/>
    <cellStyle name="Normal 4 2 4 2 2 4 2 2 2" xfId="5710"/>
    <cellStyle name="Normal 4 2 4 2 2 4 2 3" xfId="4442"/>
    <cellStyle name="Normal 4 2 4 2 2 4 3" xfId="2331"/>
    <cellStyle name="Normal 4 2 4 2 2 4 3 2" xfId="4930"/>
    <cellStyle name="Normal 4 2 4 2 2 4 4" xfId="3662"/>
    <cellStyle name="Normal 4 2 4 2 2 5" xfId="1123"/>
    <cellStyle name="Normal 4 2 4 2 2 5 2" xfId="2722"/>
    <cellStyle name="Normal 4 2 4 2 2 5 2 2" xfId="5321"/>
    <cellStyle name="Normal 4 2 4 2 2 5 3" xfId="4053"/>
    <cellStyle name="Normal 4 2 4 2 2 6" xfId="1887"/>
    <cellStyle name="Normal 4 2 4 2 2 6 2" xfId="3333"/>
    <cellStyle name="Normal 4 2 4 2 2 6 2 2" xfId="5932"/>
    <cellStyle name="Normal 4 2 4 2 2 6 3" xfId="4664"/>
    <cellStyle name="Normal 4 2 4 2 2 7" xfId="2167"/>
    <cellStyle name="Normal 4 2 4 2 2 7 2" xfId="4766"/>
    <cellStyle name="Normal 4 2 4 2 2 8" xfId="3496"/>
    <cellStyle name="Normal 4 2 4 2 3" xfId="258"/>
    <cellStyle name="Normal 4 2 4 2 3 2" xfId="475"/>
    <cellStyle name="Normal 4 2 4 2 3 2 2" xfId="1054"/>
    <cellStyle name="Normal 4 2 4 2 3 2 2 2" xfId="1465"/>
    <cellStyle name="Normal 4 2 4 2 3 2 2 2 2" xfId="3048"/>
    <cellStyle name="Normal 4 2 4 2 3 2 2 2 2 2" xfId="5647"/>
    <cellStyle name="Normal 4 2 4 2 3 2 2 2 3" xfId="4379"/>
    <cellStyle name="Normal 4 2 4 2 3 2 2 3" xfId="2657"/>
    <cellStyle name="Normal 4 2 4 2 3 2 2 3 2" xfId="5256"/>
    <cellStyle name="Normal 4 2 4 2 3 2 2 4" xfId="3988"/>
    <cellStyle name="Normal 4 2 4 2 3 2 3" xfId="795"/>
    <cellStyle name="Normal 4 2 4 2 3 2 3 2" xfId="1730"/>
    <cellStyle name="Normal 4 2 4 2 3 2 3 2 2" xfId="3240"/>
    <cellStyle name="Normal 4 2 4 2 3 2 3 2 2 2" xfId="5839"/>
    <cellStyle name="Normal 4 2 4 2 3 2 3 2 3" xfId="4571"/>
    <cellStyle name="Normal 4 2 4 2 3 2 3 3" xfId="2461"/>
    <cellStyle name="Normal 4 2 4 2 3 2 3 3 2" xfId="5060"/>
    <cellStyle name="Normal 4 2 4 2 3 2 3 4" xfId="3792"/>
    <cellStyle name="Normal 4 2 4 2 3 2 4" xfId="1254"/>
    <cellStyle name="Normal 4 2 4 2 3 2 4 2" xfId="2853"/>
    <cellStyle name="Normal 4 2 4 2 3 2 4 2 2" xfId="5452"/>
    <cellStyle name="Normal 4 2 4 2 3 2 4 3" xfId="4184"/>
    <cellStyle name="Normal 4 2 4 2 3 2 5" xfId="2235"/>
    <cellStyle name="Normal 4 2 4 2 3 2 5 2" xfId="4834"/>
    <cellStyle name="Normal 4 2 4 2 3 2 6" xfId="3566"/>
    <cellStyle name="Normal 4 2 4 2 3 3" xfId="908"/>
    <cellStyle name="Normal 4 2 4 2 3 3 2" xfId="1376"/>
    <cellStyle name="Normal 4 2 4 2 3 3 2 2" xfId="2959"/>
    <cellStyle name="Normal 4 2 4 2 3 3 2 2 2" xfId="5558"/>
    <cellStyle name="Normal 4 2 4 2 3 3 2 3" xfId="4290"/>
    <cellStyle name="Normal 4 2 4 2 3 3 3" xfId="2567"/>
    <cellStyle name="Normal 4 2 4 2 3 3 3 2" xfId="5166"/>
    <cellStyle name="Normal 4 2 4 2 3 3 4" xfId="3898"/>
    <cellStyle name="Normal 4 2 4 2 3 4" xfId="616"/>
    <cellStyle name="Normal 4 2 4 2 3 4 2" xfId="1569"/>
    <cellStyle name="Normal 4 2 4 2 3 4 2 2" xfId="3151"/>
    <cellStyle name="Normal 4 2 4 2 3 4 2 2 2" xfId="5750"/>
    <cellStyle name="Normal 4 2 4 2 3 4 2 3" xfId="4482"/>
    <cellStyle name="Normal 4 2 4 2 3 4 3" xfId="2372"/>
    <cellStyle name="Normal 4 2 4 2 3 4 3 2" xfId="4971"/>
    <cellStyle name="Normal 4 2 4 2 3 4 4" xfId="3703"/>
    <cellStyle name="Normal 4 2 4 2 3 5" xfId="1164"/>
    <cellStyle name="Normal 4 2 4 2 3 5 2" xfId="2763"/>
    <cellStyle name="Normal 4 2 4 2 3 5 2 2" xfId="5362"/>
    <cellStyle name="Normal 4 2 4 2 3 5 3" xfId="4094"/>
    <cellStyle name="Normal 4 2 4 2 3 6" xfId="1859"/>
    <cellStyle name="Normal 4 2 4 2 3 6 2" xfId="3305"/>
    <cellStyle name="Normal 4 2 4 2 3 6 2 2" xfId="5904"/>
    <cellStyle name="Normal 4 2 4 2 3 6 3" xfId="4636"/>
    <cellStyle name="Normal 4 2 4 2 3 7" xfId="2139"/>
    <cellStyle name="Normal 4 2 4 2 3 7 2" xfId="4738"/>
    <cellStyle name="Normal 4 2 4 2 3 8" xfId="3468"/>
    <cellStyle name="Normal 4 2 4 2 4" xfId="435"/>
    <cellStyle name="Normal 4 2 4 2 4 2" xfId="994"/>
    <cellStyle name="Normal 4 2 4 2 4 2 2" xfId="1437"/>
    <cellStyle name="Normal 4 2 4 2 4 2 2 2" xfId="3020"/>
    <cellStyle name="Normal 4 2 4 2 4 2 2 2 2" xfId="5619"/>
    <cellStyle name="Normal 4 2 4 2 4 2 2 3" xfId="4351"/>
    <cellStyle name="Normal 4 2 4 2 4 2 3" xfId="2629"/>
    <cellStyle name="Normal 4 2 4 2 4 2 3 2" xfId="5228"/>
    <cellStyle name="Normal 4 2 4 2 4 2 4" xfId="3960"/>
    <cellStyle name="Normal 4 2 4 2 4 3" xfId="728"/>
    <cellStyle name="Normal 4 2 4 2 4 3 2" xfId="1670"/>
    <cellStyle name="Normal 4 2 4 2 4 3 2 2" xfId="3212"/>
    <cellStyle name="Normal 4 2 4 2 4 3 2 2 2" xfId="5811"/>
    <cellStyle name="Normal 4 2 4 2 4 3 2 3" xfId="4543"/>
    <cellStyle name="Normal 4 2 4 2 4 3 3" xfId="2433"/>
    <cellStyle name="Normal 4 2 4 2 4 3 3 2" xfId="5032"/>
    <cellStyle name="Normal 4 2 4 2 4 3 4" xfId="3764"/>
    <cellStyle name="Normal 4 2 4 2 4 4" xfId="1226"/>
    <cellStyle name="Normal 4 2 4 2 4 4 2" xfId="2825"/>
    <cellStyle name="Normal 4 2 4 2 4 4 2 2" xfId="5424"/>
    <cellStyle name="Normal 4 2 4 2 4 4 3" xfId="4156"/>
    <cellStyle name="Normal 4 2 4 2 4 5" xfId="2195"/>
    <cellStyle name="Normal 4 2 4 2 4 5 2" xfId="4794"/>
    <cellStyle name="Normal 4 2 4 2 4 6" xfId="3526"/>
    <cellStyle name="Normal 4 2 4 2 5" xfId="839"/>
    <cellStyle name="Normal 4 2 4 2 5 2" xfId="1307"/>
    <cellStyle name="Normal 4 2 4 2 5 2 2" xfId="2890"/>
    <cellStyle name="Normal 4 2 4 2 5 2 2 2" xfId="5489"/>
    <cellStyle name="Normal 4 2 4 2 5 2 3" xfId="4221"/>
    <cellStyle name="Normal 4 2 4 2 5 3" xfId="2498"/>
    <cellStyle name="Normal 4 2 4 2 5 3 2" xfId="5097"/>
    <cellStyle name="Normal 4 2 4 2 5 4" xfId="3829"/>
    <cellStyle name="Normal 4 2 4 2 6" xfId="546"/>
    <cellStyle name="Normal 4 2 4 2 6 2" xfId="1501"/>
    <cellStyle name="Normal 4 2 4 2 6 2 2" xfId="3083"/>
    <cellStyle name="Normal 4 2 4 2 6 2 2 2" xfId="5682"/>
    <cellStyle name="Normal 4 2 4 2 6 2 3" xfId="4414"/>
    <cellStyle name="Normal 4 2 4 2 6 3" xfId="2303"/>
    <cellStyle name="Normal 4 2 4 2 6 3 2" xfId="4902"/>
    <cellStyle name="Normal 4 2 4 2 6 4" xfId="3634"/>
    <cellStyle name="Normal 4 2 4 2 7" xfId="1095"/>
    <cellStyle name="Normal 4 2 4 2 7 2" xfId="2694"/>
    <cellStyle name="Normal 4 2 4 2 7 2 2" xfId="5293"/>
    <cellStyle name="Normal 4 2 4 2 7 3" xfId="4025"/>
    <cellStyle name="Normal 4 2 4 2 8" xfId="1819"/>
    <cellStyle name="Normal 4 2 4 2 8 2" xfId="3265"/>
    <cellStyle name="Normal 4 2 4 2 8 2 2" xfId="5864"/>
    <cellStyle name="Normal 4 2 4 2 8 3" xfId="4596"/>
    <cellStyle name="Normal 4 2 4 2 9" xfId="2099"/>
    <cellStyle name="Normal 4 2 4 2 9 2" xfId="4698"/>
    <cellStyle name="Normal 4 2 4 3" xfId="257"/>
    <cellStyle name="Normal 4 2 4 3 2" xfId="474"/>
    <cellStyle name="Normal 4 2 4 3 2 2" xfId="907"/>
    <cellStyle name="Normal 4 2 4 3 2 2 2" xfId="1375"/>
    <cellStyle name="Normal 4 2 4 3 2 2 2 2" xfId="2958"/>
    <cellStyle name="Normal 4 2 4 3 2 2 2 2 2" xfId="5557"/>
    <cellStyle name="Normal 4 2 4 3 2 2 2 3" xfId="4289"/>
    <cellStyle name="Normal 4 2 4 3 2 2 3" xfId="2566"/>
    <cellStyle name="Normal 4 2 4 3 2 2 3 2" xfId="5165"/>
    <cellStyle name="Normal 4 2 4 3 2 2 4" xfId="3897"/>
    <cellStyle name="Normal 4 2 4 3 2 3" xfId="615"/>
    <cellStyle name="Normal 4 2 4 3 2 3 2" xfId="1568"/>
    <cellStyle name="Normal 4 2 4 3 2 3 2 2" xfId="3150"/>
    <cellStyle name="Normal 4 2 4 3 2 3 2 2 2" xfId="5749"/>
    <cellStyle name="Normal 4 2 4 3 2 3 2 3" xfId="4481"/>
    <cellStyle name="Normal 4 2 4 3 2 3 3" xfId="2371"/>
    <cellStyle name="Normal 4 2 4 3 2 3 3 2" xfId="4970"/>
    <cellStyle name="Normal 4 2 4 3 2 3 4" xfId="3702"/>
    <cellStyle name="Normal 4 2 4 3 2 4" xfId="1163"/>
    <cellStyle name="Normal 4 2 4 3 2 4 2" xfId="2762"/>
    <cellStyle name="Normal 4 2 4 3 2 4 2 2" xfId="5361"/>
    <cellStyle name="Normal 4 2 4 3 2 4 3" xfId="4093"/>
    <cellStyle name="Normal 4 2 4 3 2 5" xfId="2234"/>
    <cellStyle name="Normal 4 2 4 3 2 5 2" xfId="4833"/>
    <cellStyle name="Normal 4 2 4 3 2 6" xfId="3565"/>
    <cellStyle name="Normal 4 2 4 3 3" xfId="838"/>
    <cellStyle name="Normal 4 2 4 3 3 2" xfId="1306"/>
    <cellStyle name="Normal 4 2 4 3 3 2 2" xfId="2889"/>
    <cellStyle name="Normal 4 2 4 3 3 2 2 2" xfId="5488"/>
    <cellStyle name="Normal 4 2 4 3 3 2 3" xfId="4220"/>
    <cellStyle name="Normal 4 2 4 3 3 3" xfId="2497"/>
    <cellStyle name="Normal 4 2 4 3 3 3 2" xfId="5096"/>
    <cellStyle name="Normal 4 2 4 3 3 4" xfId="3828"/>
    <cellStyle name="Normal 4 2 4 3 4" xfId="545"/>
    <cellStyle name="Normal 4 2 4 3 4 2" xfId="1500"/>
    <cellStyle name="Normal 4 2 4 3 4 2 2" xfId="3082"/>
    <cellStyle name="Normal 4 2 4 3 4 2 2 2" xfId="5681"/>
    <cellStyle name="Normal 4 2 4 3 4 2 3" xfId="4413"/>
    <cellStyle name="Normal 4 2 4 3 4 3" xfId="2302"/>
    <cellStyle name="Normal 4 2 4 3 4 3 2" xfId="4901"/>
    <cellStyle name="Normal 4 2 4 3 4 4" xfId="3633"/>
    <cellStyle name="Normal 4 2 4 3 5" xfId="1094"/>
    <cellStyle name="Normal 4 2 4 3 5 2" xfId="2693"/>
    <cellStyle name="Normal 4 2 4 3 5 2 2" xfId="5292"/>
    <cellStyle name="Normal 4 2 4 3 5 3" xfId="4024"/>
    <cellStyle name="Normal 4 2 4 3 6" xfId="1858"/>
    <cellStyle name="Normal 4 2 4 3 6 2" xfId="3304"/>
    <cellStyle name="Normal 4 2 4 3 6 2 2" xfId="5903"/>
    <cellStyle name="Normal 4 2 4 3 6 3" xfId="4635"/>
    <cellStyle name="Normal 4 2 4 3 7" xfId="2138"/>
    <cellStyle name="Normal 4 2 4 3 7 2" xfId="4737"/>
    <cellStyle name="Normal 4 2 4 3 8" xfId="3467"/>
    <cellStyle name="Normal 4 2 4 4" xfId="287"/>
    <cellStyle name="Normal 4 2 4 4 2" xfId="503"/>
    <cellStyle name="Normal 4 2 4 4 2 2" xfId="935"/>
    <cellStyle name="Normal 4 2 4 4 2 2 2" xfId="1403"/>
    <cellStyle name="Normal 4 2 4 4 2 2 2 2" xfId="2986"/>
    <cellStyle name="Normal 4 2 4 4 2 2 2 2 2" xfId="5585"/>
    <cellStyle name="Normal 4 2 4 4 2 2 2 3" xfId="4317"/>
    <cellStyle name="Normal 4 2 4 4 2 2 3" xfId="2594"/>
    <cellStyle name="Normal 4 2 4 4 2 2 3 2" xfId="5193"/>
    <cellStyle name="Normal 4 2 4 4 2 2 4" xfId="3925"/>
    <cellStyle name="Normal 4 2 4 4 2 3" xfId="643"/>
    <cellStyle name="Normal 4 2 4 4 2 3 2" xfId="1596"/>
    <cellStyle name="Normal 4 2 4 4 2 3 2 2" xfId="3178"/>
    <cellStyle name="Normal 4 2 4 4 2 3 2 2 2" xfId="5777"/>
    <cellStyle name="Normal 4 2 4 4 2 3 2 3" xfId="4509"/>
    <cellStyle name="Normal 4 2 4 4 2 3 3" xfId="2399"/>
    <cellStyle name="Normal 4 2 4 4 2 3 3 2" xfId="4998"/>
    <cellStyle name="Normal 4 2 4 4 2 3 4" xfId="3730"/>
    <cellStyle name="Normal 4 2 4 4 2 4" xfId="1191"/>
    <cellStyle name="Normal 4 2 4 4 2 4 2" xfId="2790"/>
    <cellStyle name="Normal 4 2 4 4 2 4 2 2" xfId="5389"/>
    <cellStyle name="Normal 4 2 4 4 2 4 3" xfId="4121"/>
    <cellStyle name="Normal 4 2 4 4 2 5" xfId="2262"/>
    <cellStyle name="Normal 4 2 4 4 2 5 2" xfId="4861"/>
    <cellStyle name="Normal 4 2 4 4 2 6" xfId="3593"/>
    <cellStyle name="Normal 4 2 4 4 3" xfId="866"/>
    <cellStyle name="Normal 4 2 4 4 3 2" xfId="1334"/>
    <cellStyle name="Normal 4 2 4 4 3 2 2" xfId="2917"/>
    <cellStyle name="Normal 4 2 4 4 3 2 2 2" xfId="5516"/>
    <cellStyle name="Normal 4 2 4 4 3 2 3" xfId="4248"/>
    <cellStyle name="Normal 4 2 4 4 3 3" xfId="2525"/>
    <cellStyle name="Normal 4 2 4 4 3 3 2" xfId="5124"/>
    <cellStyle name="Normal 4 2 4 4 3 4" xfId="3856"/>
    <cellStyle name="Normal 4 2 4 4 4" xfId="573"/>
    <cellStyle name="Normal 4 2 4 4 4 2" xfId="1528"/>
    <cellStyle name="Normal 4 2 4 4 4 2 2" xfId="3110"/>
    <cellStyle name="Normal 4 2 4 4 4 2 2 2" xfId="5709"/>
    <cellStyle name="Normal 4 2 4 4 4 2 3" xfId="4441"/>
    <cellStyle name="Normal 4 2 4 4 4 3" xfId="2330"/>
    <cellStyle name="Normal 4 2 4 4 4 3 2" xfId="4929"/>
    <cellStyle name="Normal 4 2 4 4 4 4" xfId="3661"/>
    <cellStyle name="Normal 4 2 4 4 5" xfId="1122"/>
    <cellStyle name="Normal 4 2 4 4 5 2" xfId="2721"/>
    <cellStyle name="Normal 4 2 4 4 5 2 2" xfId="5320"/>
    <cellStyle name="Normal 4 2 4 4 5 3" xfId="4052"/>
    <cellStyle name="Normal 4 2 4 4 6" xfId="1886"/>
    <cellStyle name="Normal 4 2 4 4 6 2" xfId="3332"/>
    <cellStyle name="Normal 4 2 4 4 6 2 2" xfId="5931"/>
    <cellStyle name="Normal 4 2 4 4 6 3" xfId="4663"/>
    <cellStyle name="Normal 4 2 4 4 7" xfId="2166"/>
    <cellStyle name="Normal 4 2 4 4 7 2" xfId="4765"/>
    <cellStyle name="Normal 4 2 4 4 8" xfId="3495"/>
    <cellStyle name="Normal 4 2 4 5" xfId="240"/>
    <cellStyle name="Normal 4 2 4 5 2" xfId="457"/>
    <cellStyle name="Normal 4 2 4 5 2 2" xfId="1043"/>
    <cellStyle name="Normal 4 2 4 5 2 2 2" xfId="1454"/>
    <cellStyle name="Normal 4 2 4 5 2 2 2 2" xfId="3037"/>
    <cellStyle name="Normal 4 2 4 5 2 2 2 2 2" xfId="5636"/>
    <cellStyle name="Normal 4 2 4 5 2 2 2 3" xfId="4368"/>
    <cellStyle name="Normal 4 2 4 5 2 2 3" xfId="2646"/>
    <cellStyle name="Normal 4 2 4 5 2 2 3 2" xfId="5245"/>
    <cellStyle name="Normal 4 2 4 5 2 2 4" xfId="3977"/>
    <cellStyle name="Normal 4 2 4 5 2 3" xfId="784"/>
    <cellStyle name="Normal 4 2 4 5 2 3 2" xfId="1719"/>
    <cellStyle name="Normal 4 2 4 5 2 3 2 2" xfId="3229"/>
    <cellStyle name="Normal 4 2 4 5 2 3 2 2 2" xfId="5828"/>
    <cellStyle name="Normal 4 2 4 5 2 3 2 3" xfId="4560"/>
    <cellStyle name="Normal 4 2 4 5 2 3 3" xfId="2450"/>
    <cellStyle name="Normal 4 2 4 5 2 3 3 2" xfId="5049"/>
    <cellStyle name="Normal 4 2 4 5 2 3 4" xfId="3781"/>
    <cellStyle name="Normal 4 2 4 5 2 4" xfId="1243"/>
    <cellStyle name="Normal 4 2 4 5 2 4 2" xfId="2842"/>
    <cellStyle name="Normal 4 2 4 5 2 4 2 2" xfId="5441"/>
    <cellStyle name="Normal 4 2 4 5 2 4 3" xfId="4173"/>
    <cellStyle name="Normal 4 2 4 5 2 5" xfId="2217"/>
    <cellStyle name="Normal 4 2 4 5 2 5 2" xfId="4816"/>
    <cellStyle name="Normal 4 2 4 5 2 6" xfId="3548"/>
    <cellStyle name="Normal 4 2 4 5 3" xfId="889"/>
    <cellStyle name="Normal 4 2 4 5 3 2" xfId="1357"/>
    <cellStyle name="Normal 4 2 4 5 3 2 2" xfId="2940"/>
    <cellStyle name="Normal 4 2 4 5 3 2 2 2" xfId="5539"/>
    <cellStyle name="Normal 4 2 4 5 3 2 3" xfId="4271"/>
    <cellStyle name="Normal 4 2 4 5 3 3" xfId="2548"/>
    <cellStyle name="Normal 4 2 4 5 3 3 2" xfId="5147"/>
    <cellStyle name="Normal 4 2 4 5 3 4" xfId="3879"/>
    <cellStyle name="Normal 4 2 4 5 4" xfId="596"/>
    <cellStyle name="Normal 4 2 4 5 4 2" xfId="1551"/>
    <cellStyle name="Normal 4 2 4 5 4 2 2" xfId="3133"/>
    <cellStyle name="Normal 4 2 4 5 4 2 2 2" xfId="5732"/>
    <cellStyle name="Normal 4 2 4 5 4 2 3" xfId="4464"/>
    <cellStyle name="Normal 4 2 4 5 4 3" xfId="2353"/>
    <cellStyle name="Normal 4 2 4 5 4 3 2" xfId="4952"/>
    <cellStyle name="Normal 4 2 4 5 4 4" xfId="3684"/>
    <cellStyle name="Normal 4 2 4 5 5" xfId="1145"/>
    <cellStyle name="Normal 4 2 4 5 5 2" xfId="2744"/>
    <cellStyle name="Normal 4 2 4 5 5 2 2" xfId="5343"/>
    <cellStyle name="Normal 4 2 4 5 5 3" xfId="4075"/>
    <cellStyle name="Normal 4 2 4 5 6" xfId="1841"/>
    <cellStyle name="Normal 4 2 4 5 6 2" xfId="3287"/>
    <cellStyle name="Normal 4 2 4 5 6 2 2" xfId="5886"/>
    <cellStyle name="Normal 4 2 4 5 6 3" xfId="4618"/>
    <cellStyle name="Normal 4 2 4 5 7" xfId="2121"/>
    <cellStyle name="Normal 4 2 4 5 7 2" xfId="4720"/>
    <cellStyle name="Normal 4 2 4 5 8" xfId="3450"/>
    <cellStyle name="Normal 4 2 4 6" xfId="434"/>
    <cellStyle name="Normal 4 2 4 6 2" xfId="987"/>
    <cellStyle name="Normal 4 2 4 6 2 2" xfId="1430"/>
    <cellStyle name="Normal 4 2 4 6 2 2 2" xfId="3013"/>
    <cellStyle name="Normal 4 2 4 6 2 2 2 2" xfId="5612"/>
    <cellStyle name="Normal 4 2 4 6 2 2 3" xfId="4344"/>
    <cellStyle name="Normal 4 2 4 6 2 3" xfId="2622"/>
    <cellStyle name="Normal 4 2 4 6 2 3 2" xfId="5221"/>
    <cellStyle name="Normal 4 2 4 6 2 4" xfId="3953"/>
    <cellStyle name="Normal 4 2 4 6 3" xfId="721"/>
    <cellStyle name="Normal 4 2 4 6 3 2" xfId="1663"/>
    <cellStyle name="Normal 4 2 4 6 3 2 2" xfId="3205"/>
    <cellStyle name="Normal 4 2 4 6 3 2 2 2" xfId="5804"/>
    <cellStyle name="Normal 4 2 4 6 3 2 3" xfId="4536"/>
    <cellStyle name="Normal 4 2 4 6 3 3" xfId="2426"/>
    <cellStyle name="Normal 4 2 4 6 3 3 2" xfId="5025"/>
    <cellStyle name="Normal 4 2 4 6 3 4" xfId="3757"/>
    <cellStyle name="Normal 4 2 4 6 4" xfId="1219"/>
    <cellStyle name="Normal 4 2 4 6 4 2" xfId="2818"/>
    <cellStyle name="Normal 4 2 4 6 4 2 2" xfId="5417"/>
    <cellStyle name="Normal 4 2 4 6 4 3" xfId="4149"/>
    <cellStyle name="Normal 4 2 4 6 5" xfId="2194"/>
    <cellStyle name="Normal 4 2 4 6 5 2" xfId="4793"/>
    <cellStyle name="Normal 4 2 4 6 6" xfId="3525"/>
    <cellStyle name="Normal 4 2 4 7" xfId="821"/>
    <cellStyle name="Normal 4 2 4 7 2" xfId="1289"/>
    <cellStyle name="Normal 4 2 4 7 2 2" xfId="2872"/>
    <cellStyle name="Normal 4 2 4 7 2 2 2" xfId="5471"/>
    <cellStyle name="Normal 4 2 4 7 2 3" xfId="4203"/>
    <cellStyle name="Normal 4 2 4 7 3" xfId="2480"/>
    <cellStyle name="Normal 4 2 4 7 3 2" xfId="5079"/>
    <cellStyle name="Normal 4 2 4 7 4" xfId="3811"/>
    <cellStyle name="Normal 4 2 4 8" xfId="528"/>
    <cellStyle name="Normal 4 2 4 8 2" xfId="1483"/>
    <cellStyle name="Normal 4 2 4 8 2 2" xfId="3065"/>
    <cellStyle name="Normal 4 2 4 8 2 2 2" xfId="5664"/>
    <cellStyle name="Normal 4 2 4 8 2 3" xfId="4396"/>
    <cellStyle name="Normal 4 2 4 8 3" xfId="2285"/>
    <cellStyle name="Normal 4 2 4 8 3 2" xfId="4884"/>
    <cellStyle name="Normal 4 2 4 8 4" xfId="3616"/>
    <cellStyle name="Normal 4 2 4 9" xfId="1076"/>
    <cellStyle name="Normal 4 2 4 9 2" xfId="2675"/>
    <cellStyle name="Normal 4 2 4 9 2 2" xfId="5274"/>
    <cellStyle name="Normal 4 2 4 9 3" xfId="4006"/>
    <cellStyle name="Normal 4 2 5" xfId="185"/>
    <cellStyle name="Normal 4 2 5 10" xfId="3429"/>
    <cellStyle name="Normal 4 2 5 2" xfId="289"/>
    <cellStyle name="Normal 4 2 5 2 2" xfId="505"/>
    <cellStyle name="Normal 4 2 5 2 2 2" xfId="937"/>
    <cellStyle name="Normal 4 2 5 2 2 2 2" xfId="1405"/>
    <cellStyle name="Normal 4 2 5 2 2 2 2 2" xfId="2988"/>
    <cellStyle name="Normal 4 2 5 2 2 2 2 2 2" xfId="5587"/>
    <cellStyle name="Normal 4 2 5 2 2 2 2 3" xfId="4319"/>
    <cellStyle name="Normal 4 2 5 2 2 2 3" xfId="2596"/>
    <cellStyle name="Normal 4 2 5 2 2 2 3 2" xfId="5195"/>
    <cellStyle name="Normal 4 2 5 2 2 2 4" xfId="3927"/>
    <cellStyle name="Normal 4 2 5 2 2 3" xfId="645"/>
    <cellStyle name="Normal 4 2 5 2 2 3 2" xfId="1598"/>
    <cellStyle name="Normal 4 2 5 2 2 3 2 2" xfId="3180"/>
    <cellStyle name="Normal 4 2 5 2 2 3 2 2 2" xfId="5779"/>
    <cellStyle name="Normal 4 2 5 2 2 3 2 3" xfId="4511"/>
    <cellStyle name="Normal 4 2 5 2 2 3 3" xfId="2401"/>
    <cellStyle name="Normal 4 2 5 2 2 3 3 2" xfId="5000"/>
    <cellStyle name="Normal 4 2 5 2 2 3 4" xfId="3732"/>
    <cellStyle name="Normal 4 2 5 2 2 4" xfId="1193"/>
    <cellStyle name="Normal 4 2 5 2 2 4 2" xfId="2792"/>
    <cellStyle name="Normal 4 2 5 2 2 4 2 2" xfId="5391"/>
    <cellStyle name="Normal 4 2 5 2 2 4 3" xfId="4123"/>
    <cellStyle name="Normal 4 2 5 2 2 5" xfId="2264"/>
    <cellStyle name="Normal 4 2 5 2 2 5 2" xfId="4863"/>
    <cellStyle name="Normal 4 2 5 2 2 6" xfId="3595"/>
    <cellStyle name="Normal 4 2 5 2 3" xfId="868"/>
    <cellStyle name="Normal 4 2 5 2 3 2" xfId="1336"/>
    <cellStyle name="Normal 4 2 5 2 3 2 2" xfId="2919"/>
    <cellStyle name="Normal 4 2 5 2 3 2 2 2" xfId="5518"/>
    <cellStyle name="Normal 4 2 5 2 3 2 3" xfId="4250"/>
    <cellStyle name="Normal 4 2 5 2 3 3" xfId="2527"/>
    <cellStyle name="Normal 4 2 5 2 3 3 2" xfId="5126"/>
    <cellStyle name="Normal 4 2 5 2 3 4" xfId="3858"/>
    <cellStyle name="Normal 4 2 5 2 4" xfId="575"/>
    <cellStyle name="Normal 4 2 5 2 4 2" xfId="1530"/>
    <cellStyle name="Normal 4 2 5 2 4 2 2" xfId="3112"/>
    <cellStyle name="Normal 4 2 5 2 4 2 2 2" xfId="5711"/>
    <cellStyle name="Normal 4 2 5 2 4 2 3" xfId="4443"/>
    <cellStyle name="Normal 4 2 5 2 4 3" xfId="2332"/>
    <cellStyle name="Normal 4 2 5 2 4 3 2" xfId="4931"/>
    <cellStyle name="Normal 4 2 5 2 4 4" xfId="3663"/>
    <cellStyle name="Normal 4 2 5 2 5" xfId="1124"/>
    <cellStyle name="Normal 4 2 5 2 5 2" xfId="2723"/>
    <cellStyle name="Normal 4 2 5 2 5 2 2" xfId="5322"/>
    <cellStyle name="Normal 4 2 5 2 5 3" xfId="4054"/>
    <cellStyle name="Normal 4 2 5 2 6" xfId="1888"/>
    <cellStyle name="Normal 4 2 5 2 6 2" xfId="3334"/>
    <cellStyle name="Normal 4 2 5 2 6 2 2" xfId="5933"/>
    <cellStyle name="Normal 4 2 5 2 6 3" xfId="4665"/>
    <cellStyle name="Normal 4 2 5 2 7" xfId="2168"/>
    <cellStyle name="Normal 4 2 5 2 7 2" xfId="4767"/>
    <cellStyle name="Normal 4 2 5 2 8" xfId="3497"/>
    <cellStyle name="Normal 4 2 5 3" xfId="259"/>
    <cellStyle name="Normal 4 2 5 3 2" xfId="476"/>
    <cellStyle name="Normal 4 2 5 3 2 2" xfId="1055"/>
    <cellStyle name="Normal 4 2 5 3 2 2 2" xfId="1466"/>
    <cellStyle name="Normal 4 2 5 3 2 2 2 2" xfId="3049"/>
    <cellStyle name="Normal 4 2 5 3 2 2 2 2 2" xfId="5648"/>
    <cellStyle name="Normal 4 2 5 3 2 2 2 3" xfId="4380"/>
    <cellStyle name="Normal 4 2 5 3 2 2 3" xfId="2658"/>
    <cellStyle name="Normal 4 2 5 3 2 2 3 2" xfId="5257"/>
    <cellStyle name="Normal 4 2 5 3 2 2 4" xfId="3989"/>
    <cellStyle name="Normal 4 2 5 3 2 3" xfId="796"/>
    <cellStyle name="Normal 4 2 5 3 2 3 2" xfId="1731"/>
    <cellStyle name="Normal 4 2 5 3 2 3 2 2" xfId="3241"/>
    <cellStyle name="Normal 4 2 5 3 2 3 2 2 2" xfId="5840"/>
    <cellStyle name="Normal 4 2 5 3 2 3 2 3" xfId="4572"/>
    <cellStyle name="Normal 4 2 5 3 2 3 3" xfId="2462"/>
    <cellStyle name="Normal 4 2 5 3 2 3 3 2" xfId="5061"/>
    <cellStyle name="Normal 4 2 5 3 2 3 4" xfId="3793"/>
    <cellStyle name="Normal 4 2 5 3 2 4" xfId="1255"/>
    <cellStyle name="Normal 4 2 5 3 2 4 2" xfId="2854"/>
    <cellStyle name="Normal 4 2 5 3 2 4 2 2" xfId="5453"/>
    <cellStyle name="Normal 4 2 5 3 2 4 3" xfId="4185"/>
    <cellStyle name="Normal 4 2 5 3 2 5" xfId="2236"/>
    <cellStyle name="Normal 4 2 5 3 2 5 2" xfId="4835"/>
    <cellStyle name="Normal 4 2 5 3 2 6" xfId="3567"/>
    <cellStyle name="Normal 4 2 5 3 3" xfId="909"/>
    <cellStyle name="Normal 4 2 5 3 3 2" xfId="1377"/>
    <cellStyle name="Normal 4 2 5 3 3 2 2" xfId="2960"/>
    <cellStyle name="Normal 4 2 5 3 3 2 2 2" xfId="5559"/>
    <cellStyle name="Normal 4 2 5 3 3 2 3" xfId="4291"/>
    <cellStyle name="Normal 4 2 5 3 3 3" xfId="2568"/>
    <cellStyle name="Normal 4 2 5 3 3 3 2" xfId="5167"/>
    <cellStyle name="Normal 4 2 5 3 3 4" xfId="3899"/>
    <cellStyle name="Normal 4 2 5 3 4" xfId="617"/>
    <cellStyle name="Normal 4 2 5 3 4 2" xfId="1570"/>
    <cellStyle name="Normal 4 2 5 3 4 2 2" xfId="3152"/>
    <cellStyle name="Normal 4 2 5 3 4 2 2 2" xfId="5751"/>
    <cellStyle name="Normal 4 2 5 3 4 2 3" xfId="4483"/>
    <cellStyle name="Normal 4 2 5 3 4 3" xfId="2373"/>
    <cellStyle name="Normal 4 2 5 3 4 3 2" xfId="4972"/>
    <cellStyle name="Normal 4 2 5 3 4 4" xfId="3704"/>
    <cellStyle name="Normal 4 2 5 3 5" xfId="1165"/>
    <cellStyle name="Normal 4 2 5 3 5 2" xfId="2764"/>
    <cellStyle name="Normal 4 2 5 3 5 2 2" xfId="5363"/>
    <cellStyle name="Normal 4 2 5 3 5 3" xfId="4095"/>
    <cellStyle name="Normal 4 2 5 3 6" xfId="1860"/>
    <cellStyle name="Normal 4 2 5 3 6 2" xfId="3306"/>
    <cellStyle name="Normal 4 2 5 3 6 2 2" xfId="5905"/>
    <cellStyle name="Normal 4 2 5 3 6 3" xfId="4637"/>
    <cellStyle name="Normal 4 2 5 3 7" xfId="2140"/>
    <cellStyle name="Normal 4 2 5 3 7 2" xfId="4739"/>
    <cellStyle name="Normal 4 2 5 3 8" xfId="3469"/>
    <cellStyle name="Normal 4 2 5 4" xfId="436"/>
    <cellStyle name="Normal 4 2 5 4 2" xfId="1019"/>
    <cellStyle name="Normal 4 2 5 4 2 2" xfId="1444"/>
    <cellStyle name="Normal 4 2 5 4 2 2 2" xfId="3027"/>
    <cellStyle name="Normal 4 2 5 4 2 2 2 2" xfId="5626"/>
    <cellStyle name="Normal 4 2 5 4 2 2 3" xfId="4358"/>
    <cellStyle name="Normal 4 2 5 4 2 3" xfId="2636"/>
    <cellStyle name="Normal 4 2 5 4 2 3 2" xfId="5235"/>
    <cellStyle name="Normal 4 2 5 4 2 4" xfId="3967"/>
    <cellStyle name="Normal 4 2 5 4 3" xfId="754"/>
    <cellStyle name="Normal 4 2 5 4 3 2" xfId="1695"/>
    <cellStyle name="Normal 4 2 5 4 3 2 2" xfId="3219"/>
    <cellStyle name="Normal 4 2 5 4 3 2 2 2" xfId="5818"/>
    <cellStyle name="Normal 4 2 5 4 3 2 3" xfId="4550"/>
    <cellStyle name="Normal 4 2 5 4 3 3" xfId="2440"/>
    <cellStyle name="Normal 4 2 5 4 3 3 2" xfId="5039"/>
    <cellStyle name="Normal 4 2 5 4 3 4" xfId="3771"/>
    <cellStyle name="Normal 4 2 5 4 4" xfId="1233"/>
    <cellStyle name="Normal 4 2 5 4 4 2" xfId="2832"/>
    <cellStyle name="Normal 4 2 5 4 4 2 2" xfId="5431"/>
    <cellStyle name="Normal 4 2 5 4 4 3" xfId="4163"/>
    <cellStyle name="Normal 4 2 5 4 5" xfId="2196"/>
    <cellStyle name="Normal 4 2 5 4 5 2" xfId="4795"/>
    <cellStyle name="Normal 4 2 5 4 6" xfId="3527"/>
    <cellStyle name="Normal 4 2 5 5" xfId="840"/>
    <cellStyle name="Normal 4 2 5 5 2" xfId="1308"/>
    <cellStyle name="Normal 4 2 5 5 2 2" xfId="2891"/>
    <cellStyle name="Normal 4 2 5 5 2 2 2" xfId="5490"/>
    <cellStyle name="Normal 4 2 5 5 2 3" xfId="4222"/>
    <cellStyle name="Normal 4 2 5 5 3" xfId="2499"/>
    <cellStyle name="Normal 4 2 5 5 3 2" xfId="5098"/>
    <cellStyle name="Normal 4 2 5 5 4" xfId="3830"/>
    <cellStyle name="Normal 4 2 5 6" xfId="547"/>
    <cellStyle name="Normal 4 2 5 6 2" xfId="1502"/>
    <cellStyle name="Normal 4 2 5 6 2 2" xfId="3084"/>
    <cellStyle name="Normal 4 2 5 6 2 2 2" xfId="5683"/>
    <cellStyle name="Normal 4 2 5 6 2 3" xfId="4415"/>
    <cellStyle name="Normal 4 2 5 6 3" xfId="2304"/>
    <cellStyle name="Normal 4 2 5 6 3 2" xfId="4903"/>
    <cellStyle name="Normal 4 2 5 6 4" xfId="3635"/>
    <cellStyle name="Normal 4 2 5 7" xfId="1096"/>
    <cellStyle name="Normal 4 2 5 7 2" xfId="2695"/>
    <cellStyle name="Normal 4 2 5 7 2 2" xfId="5294"/>
    <cellStyle name="Normal 4 2 5 7 3" xfId="4026"/>
    <cellStyle name="Normal 4 2 5 8" xfId="1820"/>
    <cellStyle name="Normal 4 2 5 8 2" xfId="3266"/>
    <cellStyle name="Normal 4 2 5 8 2 2" xfId="5865"/>
    <cellStyle name="Normal 4 2 5 8 3" xfId="4597"/>
    <cellStyle name="Normal 4 2 5 9" xfId="2100"/>
    <cellStyle name="Normal 4 2 5 9 2" xfId="4699"/>
    <cellStyle name="Normal 4 2 6" xfId="248"/>
    <cellStyle name="Normal 4 2 6 2" xfId="465"/>
    <cellStyle name="Normal 4 2 6 2 2" xfId="898"/>
    <cellStyle name="Normal 4 2 6 2 2 2" xfId="1366"/>
    <cellStyle name="Normal 4 2 6 2 2 2 2" xfId="2949"/>
    <cellStyle name="Normal 4 2 6 2 2 2 2 2" xfId="5548"/>
    <cellStyle name="Normal 4 2 6 2 2 2 3" xfId="4280"/>
    <cellStyle name="Normal 4 2 6 2 2 3" xfId="2557"/>
    <cellStyle name="Normal 4 2 6 2 2 3 2" xfId="5156"/>
    <cellStyle name="Normal 4 2 6 2 2 4" xfId="3888"/>
    <cellStyle name="Normal 4 2 6 2 3" xfId="606"/>
    <cellStyle name="Normal 4 2 6 2 3 2" xfId="1559"/>
    <cellStyle name="Normal 4 2 6 2 3 2 2" xfId="3141"/>
    <cellStyle name="Normal 4 2 6 2 3 2 2 2" xfId="5740"/>
    <cellStyle name="Normal 4 2 6 2 3 2 3" xfId="4472"/>
    <cellStyle name="Normal 4 2 6 2 3 3" xfId="2362"/>
    <cellStyle name="Normal 4 2 6 2 3 3 2" xfId="4961"/>
    <cellStyle name="Normal 4 2 6 2 3 4" xfId="3693"/>
    <cellStyle name="Normal 4 2 6 2 4" xfId="1154"/>
    <cellStyle name="Normal 4 2 6 2 4 2" xfId="2753"/>
    <cellStyle name="Normal 4 2 6 2 4 2 2" xfId="5352"/>
    <cellStyle name="Normal 4 2 6 2 4 3" xfId="4084"/>
    <cellStyle name="Normal 4 2 6 2 5" xfId="2225"/>
    <cellStyle name="Normal 4 2 6 2 5 2" xfId="4824"/>
    <cellStyle name="Normal 4 2 6 2 6" xfId="3556"/>
    <cellStyle name="Normal 4 2 6 3" xfId="829"/>
    <cellStyle name="Normal 4 2 6 3 2" xfId="1297"/>
    <cellStyle name="Normal 4 2 6 3 2 2" xfId="2880"/>
    <cellStyle name="Normal 4 2 6 3 2 2 2" xfId="5479"/>
    <cellStyle name="Normal 4 2 6 3 2 3" xfId="4211"/>
    <cellStyle name="Normal 4 2 6 3 3" xfId="2488"/>
    <cellStyle name="Normal 4 2 6 3 3 2" xfId="5087"/>
    <cellStyle name="Normal 4 2 6 3 4" xfId="3819"/>
    <cellStyle name="Normal 4 2 6 4" xfId="536"/>
    <cellStyle name="Normal 4 2 6 4 2" xfId="1491"/>
    <cellStyle name="Normal 4 2 6 4 2 2" xfId="3073"/>
    <cellStyle name="Normal 4 2 6 4 2 2 2" xfId="5672"/>
    <cellStyle name="Normal 4 2 6 4 2 3" xfId="4404"/>
    <cellStyle name="Normal 4 2 6 4 3" xfId="2293"/>
    <cellStyle name="Normal 4 2 6 4 3 2" xfId="4892"/>
    <cellStyle name="Normal 4 2 6 4 4" xfId="3624"/>
    <cellStyle name="Normal 4 2 6 5" xfId="1085"/>
    <cellStyle name="Normal 4 2 6 5 2" xfId="2684"/>
    <cellStyle name="Normal 4 2 6 5 2 2" xfId="5283"/>
    <cellStyle name="Normal 4 2 6 5 3" xfId="4015"/>
    <cellStyle name="Normal 4 2 6 6" xfId="1849"/>
    <cellStyle name="Normal 4 2 6 6 2" xfId="3295"/>
    <cellStyle name="Normal 4 2 6 6 2 2" xfId="5894"/>
    <cellStyle name="Normal 4 2 6 6 3" xfId="4626"/>
    <cellStyle name="Normal 4 2 6 7" xfId="2129"/>
    <cellStyle name="Normal 4 2 6 7 2" xfId="4728"/>
    <cellStyle name="Normal 4 2 6 8" xfId="3458"/>
    <cellStyle name="Normal 4 2 7" xfId="278"/>
    <cellStyle name="Normal 4 2 7 2" xfId="494"/>
    <cellStyle name="Normal 4 2 7 2 2" xfId="926"/>
    <cellStyle name="Normal 4 2 7 2 2 2" xfId="1394"/>
    <cellStyle name="Normal 4 2 7 2 2 2 2" xfId="2977"/>
    <cellStyle name="Normal 4 2 7 2 2 2 2 2" xfId="5576"/>
    <cellStyle name="Normal 4 2 7 2 2 2 3" xfId="4308"/>
    <cellStyle name="Normal 4 2 7 2 2 3" xfId="2585"/>
    <cellStyle name="Normal 4 2 7 2 2 3 2" xfId="5184"/>
    <cellStyle name="Normal 4 2 7 2 2 4" xfId="3916"/>
    <cellStyle name="Normal 4 2 7 2 3" xfId="634"/>
    <cellStyle name="Normal 4 2 7 2 3 2" xfId="1587"/>
    <cellStyle name="Normal 4 2 7 2 3 2 2" xfId="3169"/>
    <cellStyle name="Normal 4 2 7 2 3 2 2 2" xfId="5768"/>
    <cellStyle name="Normal 4 2 7 2 3 2 3" xfId="4500"/>
    <cellStyle name="Normal 4 2 7 2 3 3" xfId="2390"/>
    <cellStyle name="Normal 4 2 7 2 3 3 2" xfId="4989"/>
    <cellStyle name="Normal 4 2 7 2 3 4" xfId="3721"/>
    <cellStyle name="Normal 4 2 7 2 4" xfId="1182"/>
    <cellStyle name="Normal 4 2 7 2 4 2" xfId="2781"/>
    <cellStyle name="Normal 4 2 7 2 4 2 2" xfId="5380"/>
    <cellStyle name="Normal 4 2 7 2 4 3" xfId="4112"/>
    <cellStyle name="Normal 4 2 7 2 5" xfId="2253"/>
    <cellStyle name="Normal 4 2 7 2 5 2" xfId="4852"/>
    <cellStyle name="Normal 4 2 7 2 6" xfId="3584"/>
    <cellStyle name="Normal 4 2 7 3" xfId="857"/>
    <cellStyle name="Normal 4 2 7 3 2" xfId="1325"/>
    <cellStyle name="Normal 4 2 7 3 2 2" xfId="2908"/>
    <cellStyle name="Normal 4 2 7 3 2 2 2" xfId="5507"/>
    <cellStyle name="Normal 4 2 7 3 2 3" xfId="4239"/>
    <cellStyle name="Normal 4 2 7 3 3" xfId="2516"/>
    <cellStyle name="Normal 4 2 7 3 3 2" xfId="5115"/>
    <cellStyle name="Normal 4 2 7 3 4" xfId="3847"/>
    <cellStyle name="Normal 4 2 7 4" xfId="564"/>
    <cellStyle name="Normal 4 2 7 4 2" xfId="1519"/>
    <cellStyle name="Normal 4 2 7 4 2 2" xfId="3101"/>
    <cellStyle name="Normal 4 2 7 4 2 2 2" xfId="5700"/>
    <cellStyle name="Normal 4 2 7 4 2 3" xfId="4432"/>
    <cellStyle name="Normal 4 2 7 4 3" xfId="2321"/>
    <cellStyle name="Normal 4 2 7 4 3 2" xfId="4920"/>
    <cellStyle name="Normal 4 2 7 4 4" xfId="3652"/>
    <cellStyle name="Normal 4 2 7 5" xfId="1113"/>
    <cellStyle name="Normal 4 2 7 5 2" xfId="2712"/>
    <cellStyle name="Normal 4 2 7 5 2 2" xfId="5311"/>
    <cellStyle name="Normal 4 2 7 5 3" xfId="4043"/>
    <cellStyle name="Normal 4 2 7 6" xfId="1877"/>
    <cellStyle name="Normal 4 2 7 6 2" xfId="3323"/>
    <cellStyle name="Normal 4 2 7 6 2 2" xfId="5922"/>
    <cellStyle name="Normal 4 2 7 6 3" xfId="4654"/>
    <cellStyle name="Normal 4 2 7 7" xfId="2157"/>
    <cellStyle name="Normal 4 2 7 7 2" xfId="4756"/>
    <cellStyle name="Normal 4 2 7 8" xfId="3486"/>
    <cellStyle name="Normal 4 2 8" xfId="235"/>
    <cellStyle name="Normal 4 2 8 2" xfId="452"/>
    <cellStyle name="Normal 4 2 8 2 2" xfId="1038"/>
    <cellStyle name="Normal 4 2 8 2 2 2" xfId="1449"/>
    <cellStyle name="Normal 4 2 8 2 2 2 2" xfId="3032"/>
    <cellStyle name="Normal 4 2 8 2 2 2 2 2" xfId="5631"/>
    <cellStyle name="Normal 4 2 8 2 2 2 3" xfId="4363"/>
    <cellStyle name="Normal 4 2 8 2 2 3" xfId="2641"/>
    <cellStyle name="Normal 4 2 8 2 2 3 2" xfId="5240"/>
    <cellStyle name="Normal 4 2 8 2 2 4" xfId="3972"/>
    <cellStyle name="Normal 4 2 8 2 3" xfId="779"/>
    <cellStyle name="Normal 4 2 8 2 3 2" xfId="1714"/>
    <cellStyle name="Normal 4 2 8 2 3 2 2" xfId="3224"/>
    <cellStyle name="Normal 4 2 8 2 3 2 2 2" xfId="5823"/>
    <cellStyle name="Normal 4 2 8 2 3 2 3" xfId="4555"/>
    <cellStyle name="Normal 4 2 8 2 3 3" xfId="2445"/>
    <cellStyle name="Normal 4 2 8 2 3 3 2" xfId="5044"/>
    <cellStyle name="Normal 4 2 8 2 3 4" xfId="3776"/>
    <cellStyle name="Normal 4 2 8 2 4" xfId="1238"/>
    <cellStyle name="Normal 4 2 8 2 4 2" xfId="2837"/>
    <cellStyle name="Normal 4 2 8 2 4 2 2" xfId="5436"/>
    <cellStyle name="Normal 4 2 8 2 4 3" xfId="4168"/>
    <cellStyle name="Normal 4 2 8 2 5" xfId="2212"/>
    <cellStyle name="Normal 4 2 8 2 5 2" xfId="4811"/>
    <cellStyle name="Normal 4 2 8 2 6" xfId="3543"/>
    <cellStyle name="Normal 4 2 8 3" xfId="884"/>
    <cellStyle name="Normal 4 2 8 3 2" xfId="1352"/>
    <cellStyle name="Normal 4 2 8 3 2 2" xfId="2935"/>
    <cellStyle name="Normal 4 2 8 3 2 2 2" xfId="5534"/>
    <cellStyle name="Normal 4 2 8 3 2 3" xfId="4266"/>
    <cellStyle name="Normal 4 2 8 3 3" xfId="2543"/>
    <cellStyle name="Normal 4 2 8 3 3 2" xfId="5142"/>
    <cellStyle name="Normal 4 2 8 3 4" xfId="3874"/>
    <cellStyle name="Normal 4 2 8 4" xfId="591"/>
    <cellStyle name="Normal 4 2 8 4 2" xfId="1546"/>
    <cellStyle name="Normal 4 2 8 4 2 2" xfId="3128"/>
    <cellStyle name="Normal 4 2 8 4 2 2 2" xfId="5727"/>
    <cellStyle name="Normal 4 2 8 4 2 3" xfId="4459"/>
    <cellStyle name="Normal 4 2 8 4 3" xfId="2348"/>
    <cellStyle name="Normal 4 2 8 4 3 2" xfId="4947"/>
    <cellStyle name="Normal 4 2 8 4 4" xfId="3679"/>
    <cellStyle name="Normal 4 2 8 5" xfId="1140"/>
    <cellStyle name="Normal 4 2 8 5 2" xfId="2739"/>
    <cellStyle name="Normal 4 2 8 5 2 2" xfId="5338"/>
    <cellStyle name="Normal 4 2 8 5 3" xfId="4070"/>
    <cellStyle name="Normal 4 2 8 6" xfId="1836"/>
    <cellStyle name="Normal 4 2 8 6 2" xfId="3282"/>
    <cellStyle name="Normal 4 2 8 6 2 2" xfId="5881"/>
    <cellStyle name="Normal 4 2 8 6 3" xfId="4613"/>
    <cellStyle name="Normal 4 2 8 7" xfId="2116"/>
    <cellStyle name="Normal 4 2 8 7 2" xfId="4715"/>
    <cellStyle name="Normal 4 2 8 8" xfId="3445"/>
    <cellStyle name="Normal 4 2 9" xfId="425"/>
    <cellStyle name="Normal 4 2 9 2" xfId="989"/>
    <cellStyle name="Normal 4 2 9 2 2" xfId="1432"/>
    <cellStyle name="Normal 4 2 9 2 2 2" xfId="3015"/>
    <cellStyle name="Normal 4 2 9 2 2 2 2" xfId="5614"/>
    <cellStyle name="Normal 4 2 9 2 2 3" xfId="4346"/>
    <cellStyle name="Normal 4 2 9 2 3" xfId="2624"/>
    <cellStyle name="Normal 4 2 9 2 3 2" xfId="5223"/>
    <cellStyle name="Normal 4 2 9 2 4" xfId="3955"/>
    <cellStyle name="Normal 4 2 9 3" xfId="723"/>
    <cellStyle name="Normal 4 2 9 3 2" xfId="1665"/>
    <cellStyle name="Normal 4 2 9 3 2 2" xfId="3207"/>
    <cellStyle name="Normal 4 2 9 3 2 2 2" xfId="5806"/>
    <cellStyle name="Normal 4 2 9 3 2 3" xfId="4538"/>
    <cellStyle name="Normal 4 2 9 3 3" xfId="2428"/>
    <cellStyle name="Normal 4 2 9 3 3 2" xfId="5027"/>
    <cellStyle name="Normal 4 2 9 3 4" xfId="3759"/>
    <cellStyle name="Normal 4 2 9 4" xfId="1221"/>
    <cellStyle name="Normal 4 2 9 4 2" xfId="2820"/>
    <cellStyle name="Normal 4 2 9 4 2 2" xfId="5419"/>
    <cellStyle name="Normal 4 2 9 4 3" xfId="4151"/>
    <cellStyle name="Normal 4 2 9 5" xfId="2185"/>
    <cellStyle name="Normal 4 2 9 5 2" xfId="4784"/>
    <cellStyle name="Normal 4 2 9 6" xfId="3516"/>
    <cellStyle name="Normal 4 3" xfId="186"/>
    <cellStyle name="Normal 4 3 10" xfId="529"/>
    <cellStyle name="Normal 4 3 10 2" xfId="1484"/>
    <cellStyle name="Normal 4 3 10 2 2" xfId="3066"/>
    <cellStyle name="Normal 4 3 10 2 2 2" xfId="5665"/>
    <cellStyle name="Normal 4 3 10 2 3" xfId="4397"/>
    <cellStyle name="Normal 4 3 10 3" xfId="2286"/>
    <cellStyle name="Normal 4 3 10 3 2" xfId="4885"/>
    <cellStyle name="Normal 4 3 10 4" xfId="3617"/>
    <cellStyle name="Normal 4 3 11" xfId="1077"/>
    <cellStyle name="Normal 4 3 11 2" xfId="2676"/>
    <cellStyle name="Normal 4 3 11 2 2" xfId="5275"/>
    <cellStyle name="Normal 4 3 11 3" xfId="4007"/>
    <cellStyle name="Normal 4 3 12" xfId="1821"/>
    <cellStyle name="Normal 4 3 12 2" xfId="3267"/>
    <cellStyle name="Normal 4 3 12 2 2" xfId="5866"/>
    <cellStyle name="Normal 4 3 12 3" xfId="4598"/>
    <cellStyle name="Normal 4 3 13" xfId="2101"/>
    <cellStyle name="Normal 4 3 13 2" xfId="4700"/>
    <cellStyle name="Normal 4 3 14" xfId="3430"/>
    <cellStyle name="Normal 4 3 2" xfId="187"/>
    <cellStyle name="Normal 4 3 2 10" xfId="1822"/>
    <cellStyle name="Normal 4 3 2 10 2" xfId="3268"/>
    <cellStyle name="Normal 4 3 2 10 2 2" xfId="5867"/>
    <cellStyle name="Normal 4 3 2 10 3" xfId="4599"/>
    <cellStyle name="Normal 4 3 2 11" xfId="2102"/>
    <cellStyle name="Normal 4 3 2 11 2" xfId="4701"/>
    <cellStyle name="Normal 4 3 2 12" xfId="3431"/>
    <cellStyle name="Normal 4 3 2 2" xfId="188"/>
    <cellStyle name="Normal 4 3 2 2 10" xfId="3432"/>
    <cellStyle name="Normal 4 3 2 2 2" xfId="292"/>
    <cellStyle name="Normal 4 3 2 2 2 2" xfId="508"/>
    <cellStyle name="Normal 4 3 2 2 2 2 2" xfId="940"/>
    <cellStyle name="Normal 4 3 2 2 2 2 2 2" xfId="1408"/>
    <cellStyle name="Normal 4 3 2 2 2 2 2 2 2" xfId="2991"/>
    <cellStyle name="Normal 4 3 2 2 2 2 2 2 2 2" xfId="5590"/>
    <cellStyle name="Normal 4 3 2 2 2 2 2 2 3" xfId="4322"/>
    <cellStyle name="Normal 4 3 2 2 2 2 2 3" xfId="2599"/>
    <cellStyle name="Normal 4 3 2 2 2 2 2 3 2" xfId="5198"/>
    <cellStyle name="Normal 4 3 2 2 2 2 2 4" xfId="3930"/>
    <cellStyle name="Normal 4 3 2 2 2 2 3" xfId="648"/>
    <cellStyle name="Normal 4 3 2 2 2 2 3 2" xfId="1601"/>
    <cellStyle name="Normal 4 3 2 2 2 2 3 2 2" xfId="3183"/>
    <cellStyle name="Normal 4 3 2 2 2 2 3 2 2 2" xfId="5782"/>
    <cellStyle name="Normal 4 3 2 2 2 2 3 2 3" xfId="4514"/>
    <cellStyle name="Normal 4 3 2 2 2 2 3 3" xfId="2404"/>
    <cellStyle name="Normal 4 3 2 2 2 2 3 3 2" xfId="5003"/>
    <cellStyle name="Normal 4 3 2 2 2 2 3 4" xfId="3735"/>
    <cellStyle name="Normal 4 3 2 2 2 2 4" xfId="1196"/>
    <cellStyle name="Normal 4 3 2 2 2 2 4 2" xfId="2795"/>
    <cellStyle name="Normal 4 3 2 2 2 2 4 2 2" xfId="5394"/>
    <cellStyle name="Normal 4 3 2 2 2 2 4 3" xfId="4126"/>
    <cellStyle name="Normal 4 3 2 2 2 2 5" xfId="2267"/>
    <cellStyle name="Normal 4 3 2 2 2 2 5 2" xfId="4866"/>
    <cellStyle name="Normal 4 3 2 2 2 2 6" xfId="3598"/>
    <cellStyle name="Normal 4 3 2 2 2 3" xfId="871"/>
    <cellStyle name="Normal 4 3 2 2 2 3 2" xfId="1339"/>
    <cellStyle name="Normal 4 3 2 2 2 3 2 2" xfId="2922"/>
    <cellStyle name="Normal 4 3 2 2 2 3 2 2 2" xfId="5521"/>
    <cellStyle name="Normal 4 3 2 2 2 3 2 3" xfId="4253"/>
    <cellStyle name="Normal 4 3 2 2 2 3 3" xfId="2530"/>
    <cellStyle name="Normal 4 3 2 2 2 3 3 2" xfId="5129"/>
    <cellStyle name="Normal 4 3 2 2 2 3 4" xfId="3861"/>
    <cellStyle name="Normal 4 3 2 2 2 4" xfId="578"/>
    <cellStyle name="Normal 4 3 2 2 2 4 2" xfId="1533"/>
    <cellStyle name="Normal 4 3 2 2 2 4 2 2" xfId="3115"/>
    <cellStyle name="Normal 4 3 2 2 2 4 2 2 2" xfId="5714"/>
    <cellStyle name="Normal 4 3 2 2 2 4 2 3" xfId="4446"/>
    <cellStyle name="Normal 4 3 2 2 2 4 3" xfId="2335"/>
    <cellStyle name="Normal 4 3 2 2 2 4 3 2" xfId="4934"/>
    <cellStyle name="Normal 4 3 2 2 2 4 4" xfId="3666"/>
    <cellStyle name="Normal 4 3 2 2 2 5" xfId="1127"/>
    <cellStyle name="Normal 4 3 2 2 2 5 2" xfId="2726"/>
    <cellStyle name="Normal 4 3 2 2 2 5 2 2" xfId="5325"/>
    <cellStyle name="Normal 4 3 2 2 2 5 3" xfId="4057"/>
    <cellStyle name="Normal 4 3 2 2 2 6" xfId="1891"/>
    <cellStyle name="Normal 4 3 2 2 2 6 2" xfId="3337"/>
    <cellStyle name="Normal 4 3 2 2 2 6 2 2" xfId="5936"/>
    <cellStyle name="Normal 4 3 2 2 2 6 3" xfId="4668"/>
    <cellStyle name="Normal 4 3 2 2 2 7" xfId="2171"/>
    <cellStyle name="Normal 4 3 2 2 2 7 2" xfId="4770"/>
    <cellStyle name="Normal 4 3 2 2 2 8" xfId="3500"/>
    <cellStyle name="Normal 4 3 2 2 3" xfId="262"/>
    <cellStyle name="Normal 4 3 2 2 3 2" xfId="479"/>
    <cellStyle name="Normal 4 3 2 2 3 2 2" xfId="1056"/>
    <cellStyle name="Normal 4 3 2 2 3 2 2 2" xfId="1467"/>
    <cellStyle name="Normal 4 3 2 2 3 2 2 2 2" xfId="3050"/>
    <cellStyle name="Normal 4 3 2 2 3 2 2 2 2 2" xfId="5649"/>
    <cellStyle name="Normal 4 3 2 2 3 2 2 2 3" xfId="4381"/>
    <cellStyle name="Normal 4 3 2 2 3 2 2 3" xfId="2659"/>
    <cellStyle name="Normal 4 3 2 2 3 2 2 3 2" xfId="5258"/>
    <cellStyle name="Normal 4 3 2 2 3 2 2 4" xfId="3990"/>
    <cellStyle name="Normal 4 3 2 2 3 2 3" xfId="797"/>
    <cellStyle name="Normal 4 3 2 2 3 2 3 2" xfId="1732"/>
    <cellStyle name="Normal 4 3 2 2 3 2 3 2 2" xfId="3242"/>
    <cellStyle name="Normal 4 3 2 2 3 2 3 2 2 2" xfId="5841"/>
    <cellStyle name="Normal 4 3 2 2 3 2 3 2 3" xfId="4573"/>
    <cellStyle name="Normal 4 3 2 2 3 2 3 3" xfId="2463"/>
    <cellStyle name="Normal 4 3 2 2 3 2 3 3 2" xfId="5062"/>
    <cellStyle name="Normal 4 3 2 2 3 2 3 4" xfId="3794"/>
    <cellStyle name="Normal 4 3 2 2 3 2 4" xfId="1256"/>
    <cellStyle name="Normal 4 3 2 2 3 2 4 2" xfId="2855"/>
    <cellStyle name="Normal 4 3 2 2 3 2 4 2 2" xfId="5454"/>
    <cellStyle name="Normal 4 3 2 2 3 2 4 3" xfId="4186"/>
    <cellStyle name="Normal 4 3 2 2 3 2 5" xfId="2239"/>
    <cellStyle name="Normal 4 3 2 2 3 2 5 2" xfId="4838"/>
    <cellStyle name="Normal 4 3 2 2 3 2 6" xfId="3570"/>
    <cellStyle name="Normal 4 3 2 2 3 3" xfId="912"/>
    <cellStyle name="Normal 4 3 2 2 3 3 2" xfId="1380"/>
    <cellStyle name="Normal 4 3 2 2 3 3 2 2" xfId="2963"/>
    <cellStyle name="Normal 4 3 2 2 3 3 2 2 2" xfId="5562"/>
    <cellStyle name="Normal 4 3 2 2 3 3 2 3" xfId="4294"/>
    <cellStyle name="Normal 4 3 2 2 3 3 3" xfId="2571"/>
    <cellStyle name="Normal 4 3 2 2 3 3 3 2" xfId="5170"/>
    <cellStyle name="Normal 4 3 2 2 3 3 4" xfId="3902"/>
    <cellStyle name="Normal 4 3 2 2 3 4" xfId="620"/>
    <cellStyle name="Normal 4 3 2 2 3 4 2" xfId="1573"/>
    <cellStyle name="Normal 4 3 2 2 3 4 2 2" xfId="3155"/>
    <cellStyle name="Normal 4 3 2 2 3 4 2 2 2" xfId="5754"/>
    <cellStyle name="Normal 4 3 2 2 3 4 2 3" xfId="4486"/>
    <cellStyle name="Normal 4 3 2 2 3 4 3" xfId="2376"/>
    <cellStyle name="Normal 4 3 2 2 3 4 3 2" xfId="4975"/>
    <cellStyle name="Normal 4 3 2 2 3 4 4" xfId="3707"/>
    <cellStyle name="Normal 4 3 2 2 3 5" xfId="1168"/>
    <cellStyle name="Normal 4 3 2 2 3 5 2" xfId="2767"/>
    <cellStyle name="Normal 4 3 2 2 3 5 2 2" xfId="5366"/>
    <cellStyle name="Normal 4 3 2 2 3 5 3" xfId="4098"/>
    <cellStyle name="Normal 4 3 2 2 3 6" xfId="1863"/>
    <cellStyle name="Normal 4 3 2 2 3 6 2" xfId="3309"/>
    <cellStyle name="Normal 4 3 2 2 3 6 2 2" xfId="5908"/>
    <cellStyle name="Normal 4 3 2 2 3 6 3" xfId="4640"/>
    <cellStyle name="Normal 4 3 2 2 3 7" xfId="2143"/>
    <cellStyle name="Normal 4 3 2 2 3 7 2" xfId="4742"/>
    <cellStyle name="Normal 4 3 2 2 3 8" xfId="3472"/>
    <cellStyle name="Normal 4 3 2 2 4" xfId="439"/>
    <cellStyle name="Normal 4 3 2 2 4 2" xfId="978"/>
    <cellStyle name="Normal 4 3 2 2 4 2 2" xfId="1426"/>
    <cellStyle name="Normal 4 3 2 2 4 2 2 2" xfId="3009"/>
    <cellStyle name="Normal 4 3 2 2 4 2 2 2 2" xfId="5608"/>
    <cellStyle name="Normal 4 3 2 2 4 2 2 3" xfId="4340"/>
    <cellStyle name="Normal 4 3 2 2 4 2 3" xfId="2618"/>
    <cellStyle name="Normal 4 3 2 2 4 2 3 2" xfId="5217"/>
    <cellStyle name="Normal 4 3 2 2 4 2 4" xfId="3949"/>
    <cellStyle name="Normal 4 3 2 2 4 3" xfId="712"/>
    <cellStyle name="Normal 4 3 2 2 4 3 2" xfId="1655"/>
    <cellStyle name="Normal 4 3 2 2 4 3 2 2" xfId="3201"/>
    <cellStyle name="Normal 4 3 2 2 4 3 2 2 2" xfId="5800"/>
    <cellStyle name="Normal 4 3 2 2 4 3 2 3" xfId="4532"/>
    <cellStyle name="Normal 4 3 2 2 4 3 3" xfId="2422"/>
    <cellStyle name="Normal 4 3 2 2 4 3 3 2" xfId="5021"/>
    <cellStyle name="Normal 4 3 2 2 4 3 4" xfId="3753"/>
    <cellStyle name="Normal 4 3 2 2 4 4" xfId="1215"/>
    <cellStyle name="Normal 4 3 2 2 4 4 2" xfId="2814"/>
    <cellStyle name="Normal 4 3 2 2 4 4 2 2" xfId="5413"/>
    <cellStyle name="Normal 4 3 2 2 4 4 3" xfId="4145"/>
    <cellStyle name="Normal 4 3 2 2 4 5" xfId="2199"/>
    <cellStyle name="Normal 4 3 2 2 4 5 2" xfId="4798"/>
    <cellStyle name="Normal 4 3 2 2 4 6" xfId="3530"/>
    <cellStyle name="Normal 4 3 2 2 5" xfId="843"/>
    <cellStyle name="Normal 4 3 2 2 5 2" xfId="1311"/>
    <cellStyle name="Normal 4 3 2 2 5 2 2" xfId="2894"/>
    <cellStyle name="Normal 4 3 2 2 5 2 2 2" xfId="5493"/>
    <cellStyle name="Normal 4 3 2 2 5 2 3" xfId="4225"/>
    <cellStyle name="Normal 4 3 2 2 5 3" xfId="2502"/>
    <cellStyle name="Normal 4 3 2 2 5 3 2" xfId="5101"/>
    <cellStyle name="Normal 4 3 2 2 5 4" xfId="3833"/>
    <cellStyle name="Normal 4 3 2 2 6" xfId="550"/>
    <cellStyle name="Normal 4 3 2 2 6 2" xfId="1505"/>
    <cellStyle name="Normal 4 3 2 2 6 2 2" xfId="3087"/>
    <cellStyle name="Normal 4 3 2 2 6 2 2 2" xfId="5686"/>
    <cellStyle name="Normal 4 3 2 2 6 2 3" xfId="4418"/>
    <cellStyle name="Normal 4 3 2 2 6 3" xfId="2307"/>
    <cellStyle name="Normal 4 3 2 2 6 3 2" xfId="4906"/>
    <cellStyle name="Normal 4 3 2 2 6 4" xfId="3638"/>
    <cellStyle name="Normal 4 3 2 2 7" xfId="1099"/>
    <cellStyle name="Normal 4 3 2 2 7 2" xfId="2698"/>
    <cellStyle name="Normal 4 3 2 2 7 2 2" xfId="5297"/>
    <cellStyle name="Normal 4 3 2 2 7 3" xfId="4029"/>
    <cellStyle name="Normal 4 3 2 2 8" xfId="1823"/>
    <cellStyle name="Normal 4 3 2 2 8 2" xfId="3269"/>
    <cellStyle name="Normal 4 3 2 2 8 2 2" xfId="5868"/>
    <cellStyle name="Normal 4 3 2 2 8 3" xfId="4600"/>
    <cellStyle name="Normal 4 3 2 2 9" xfId="2103"/>
    <cellStyle name="Normal 4 3 2 2 9 2" xfId="4702"/>
    <cellStyle name="Normal 4 3 2 3" xfId="261"/>
    <cellStyle name="Normal 4 3 2 3 2" xfId="478"/>
    <cellStyle name="Normal 4 3 2 3 2 2" xfId="911"/>
    <cellStyle name="Normal 4 3 2 3 2 2 2" xfId="1379"/>
    <cellStyle name="Normal 4 3 2 3 2 2 2 2" xfId="2962"/>
    <cellStyle name="Normal 4 3 2 3 2 2 2 2 2" xfId="5561"/>
    <cellStyle name="Normal 4 3 2 3 2 2 2 3" xfId="4293"/>
    <cellStyle name="Normal 4 3 2 3 2 2 3" xfId="2570"/>
    <cellStyle name="Normal 4 3 2 3 2 2 3 2" xfId="5169"/>
    <cellStyle name="Normal 4 3 2 3 2 2 4" xfId="3901"/>
    <cellStyle name="Normal 4 3 2 3 2 3" xfId="619"/>
    <cellStyle name="Normal 4 3 2 3 2 3 2" xfId="1572"/>
    <cellStyle name="Normal 4 3 2 3 2 3 2 2" xfId="3154"/>
    <cellStyle name="Normal 4 3 2 3 2 3 2 2 2" xfId="5753"/>
    <cellStyle name="Normal 4 3 2 3 2 3 2 3" xfId="4485"/>
    <cellStyle name="Normal 4 3 2 3 2 3 3" xfId="2375"/>
    <cellStyle name="Normal 4 3 2 3 2 3 3 2" xfId="4974"/>
    <cellStyle name="Normal 4 3 2 3 2 3 4" xfId="3706"/>
    <cellStyle name="Normal 4 3 2 3 2 4" xfId="1167"/>
    <cellStyle name="Normal 4 3 2 3 2 4 2" xfId="2766"/>
    <cellStyle name="Normal 4 3 2 3 2 4 2 2" xfId="5365"/>
    <cellStyle name="Normal 4 3 2 3 2 4 3" xfId="4097"/>
    <cellStyle name="Normal 4 3 2 3 2 5" xfId="2238"/>
    <cellStyle name="Normal 4 3 2 3 2 5 2" xfId="4837"/>
    <cellStyle name="Normal 4 3 2 3 2 6" xfId="3569"/>
    <cellStyle name="Normal 4 3 2 3 3" xfId="842"/>
    <cellStyle name="Normal 4 3 2 3 3 2" xfId="1310"/>
    <cellStyle name="Normal 4 3 2 3 3 2 2" xfId="2893"/>
    <cellStyle name="Normal 4 3 2 3 3 2 2 2" xfId="5492"/>
    <cellStyle name="Normal 4 3 2 3 3 2 3" xfId="4224"/>
    <cellStyle name="Normal 4 3 2 3 3 3" xfId="2501"/>
    <cellStyle name="Normal 4 3 2 3 3 3 2" xfId="5100"/>
    <cellStyle name="Normal 4 3 2 3 3 4" xfId="3832"/>
    <cellStyle name="Normal 4 3 2 3 4" xfId="549"/>
    <cellStyle name="Normal 4 3 2 3 4 2" xfId="1504"/>
    <cellStyle name="Normal 4 3 2 3 4 2 2" xfId="3086"/>
    <cellStyle name="Normal 4 3 2 3 4 2 2 2" xfId="5685"/>
    <cellStyle name="Normal 4 3 2 3 4 2 3" xfId="4417"/>
    <cellStyle name="Normal 4 3 2 3 4 3" xfId="2306"/>
    <cellStyle name="Normal 4 3 2 3 4 3 2" xfId="4905"/>
    <cellStyle name="Normal 4 3 2 3 4 4" xfId="3637"/>
    <cellStyle name="Normal 4 3 2 3 5" xfId="1098"/>
    <cellStyle name="Normal 4 3 2 3 5 2" xfId="2697"/>
    <cellStyle name="Normal 4 3 2 3 5 2 2" xfId="5296"/>
    <cellStyle name="Normal 4 3 2 3 5 3" xfId="4028"/>
    <cellStyle name="Normal 4 3 2 3 6" xfId="1862"/>
    <cellStyle name="Normal 4 3 2 3 6 2" xfId="3308"/>
    <cellStyle name="Normal 4 3 2 3 6 2 2" xfId="5907"/>
    <cellStyle name="Normal 4 3 2 3 6 3" xfId="4639"/>
    <cellStyle name="Normal 4 3 2 3 7" xfId="2142"/>
    <cellStyle name="Normal 4 3 2 3 7 2" xfId="4741"/>
    <cellStyle name="Normal 4 3 2 3 8" xfId="3471"/>
    <cellStyle name="Normal 4 3 2 4" xfId="291"/>
    <cellStyle name="Normal 4 3 2 4 2" xfId="507"/>
    <cellStyle name="Normal 4 3 2 4 2 2" xfId="939"/>
    <cellStyle name="Normal 4 3 2 4 2 2 2" xfId="1407"/>
    <cellStyle name="Normal 4 3 2 4 2 2 2 2" xfId="2990"/>
    <cellStyle name="Normal 4 3 2 4 2 2 2 2 2" xfId="5589"/>
    <cellStyle name="Normal 4 3 2 4 2 2 2 3" xfId="4321"/>
    <cellStyle name="Normal 4 3 2 4 2 2 3" xfId="2598"/>
    <cellStyle name="Normal 4 3 2 4 2 2 3 2" xfId="5197"/>
    <cellStyle name="Normal 4 3 2 4 2 2 4" xfId="3929"/>
    <cellStyle name="Normal 4 3 2 4 2 3" xfId="647"/>
    <cellStyle name="Normal 4 3 2 4 2 3 2" xfId="1600"/>
    <cellStyle name="Normal 4 3 2 4 2 3 2 2" xfId="3182"/>
    <cellStyle name="Normal 4 3 2 4 2 3 2 2 2" xfId="5781"/>
    <cellStyle name="Normal 4 3 2 4 2 3 2 3" xfId="4513"/>
    <cellStyle name="Normal 4 3 2 4 2 3 3" xfId="2403"/>
    <cellStyle name="Normal 4 3 2 4 2 3 3 2" xfId="5002"/>
    <cellStyle name="Normal 4 3 2 4 2 3 4" xfId="3734"/>
    <cellStyle name="Normal 4 3 2 4 2 4" xfId="1195"/>
    <cellStyle name="Normal 4 3 2 4 2 4 2" xfId="2794"/>
    <cellStyle name="Normal 4 3 2 4 2 4 2 2" xfId="5393"/>
    <cellStyle name="Normal 4 3 2 4 2 4 3" xfId="4125"/>
    <cellStyle name="Normal 4 3 2 4 2 5" xfId="2266"/>
    <cellStyle name="Normal 4 3 2 4 2 5 2" xfId="4865"/>
    <cellStyle name="Normal 4 3 2 4 2 6" xfId="3597"/>
    <cellStyle name="Normal 4 3 2 4 3" xfId="870"/>
    <cellStyle name="Normal 4 3 2 4 3 2" xfId="1338"/>
    <cellStyle name="Normal 4 3 2 4 3 2 2" xfId="2921"/>
    <cellStyle name="Normal 4 3 2 4 3 2 2 2" xfId="5520"/>
    <cellStyle name="Normal 4 3 2 4 3 2 3" xfId="4252"/>
    <cellStyle name="Normal 4 3 2 4 3 3" xfId="2529"/>
    <cellStyle name="Normal 4 3 2 4 3 3 2" xfId="5128"/>
    <cellStyle name="Normal 4 3 2 4 3 4" xfId="3860"/>
    <cellStyle name="Normal 4 3 2 4 4" xfId="577"/>
    <cellStyle name="Normal 4 3 2 4 4 2" xfId="1532"/>
    <cellStyle name="Normal 4 3 2 4 4 2 2" xfId="3114"/>
    <cellStyle name="Normal 4 3 2 4 4 2 2 2" xfId="5713"/>
    <cellStyle name="Normal 4 3 2 4 4 2 3" xfId="4445"/>
    <cellStyle name="Normal 4 3 2 4 4 3" xfId="2334"/>
    <cellStyle name="Normal 4 3 2 4 4 3 2" xfId="4933"/>
    <cellStyle name="Normal 4 3 2 4 4 4" xfId="3665"/>
    <cellStyle name="Normal 4 3 2 4 5" xfId="1126"/>
    <cellStyle name="Normal 4 3 2 4 5 2" xfId="2725"/>
    <cellStyle name="Normal 4 3 2 4 5 2 2" xfId="5324"/>
    <cellStyle name="Normal 4 3 2 4 5 3" xfId="4056"/>
    <cellStyle name="Normal 4 3 2 4 6" xfId="1890"/>
    <cellStyle name="Normal 4 3 2 4 6 2" xfId="3336"/>
    <cellStyle name="Normal 4 3 2 4 6 2 2" xfId="5935"/>
    <cellStyle name="Normal 4 3 2 4 6 3" xfId="4667"/>
    <cellStyle name="Normal 4 3 2 4 7" xfId="2170"/>
    <cellStyle name="Normal 4 3 2 4 7 2" xfId="4769"/>
    <cellStyle name="Normal 4 3 2 4 8" xfId="3499"/>
    <cellStyle name="Normal 4 3 2 5" xfId="242"/>
    <cellStyle name="Normal 4 3 2 5 2" xfId="459"/>
    <cellStyle name="Normal 4 3 2 5 2 2" xfId="1045"/>
    <cellStyle name="Normal 4 3 2 5 2 2 2" xfId="1456"/>
    <cellStyle name="Normal 4 3 2 5 2 2 2 2" xfId="3039"/>
    <cellStyle name="Normal 4 3 2 5 2 2 2 2 2" xfId="5638"/>
    <cellStyle name="Normal 4 3 2 5 2 2 2 3" xfId="4370"/>
    <cellStyle name="Normal 4 3 2 5 2 2 3" xfId="2648"/>
    <cellStyle name="Normal 4 3 2 5 2 2 3 2" xfId="5247"/>
    <cellStyle name="Normal 4 3 2 5 2 2 4" xfId="3979"/>
    <cellStyle name="Normal 4 3 2 5 2 3" xfId="786"/>
    <cellStyle name="Normal 4 3 2 5 2 3 2" xfId="1721"/>
    <cellStyle name="Normal 4 3 2 5 2 3 2 2" xfId="3231"/>
    <cellStyle name="Normal 4 3 2 5 2 3 2 2 2" xfId="5830"/>
    <cellStyle name="Normal 4 3 2 5 2 3 2 3" xfId="4562"/>
    <cellStyle name="Normal 4 3 2 5 2 3 3" xfId="2452"/>
    <cellStyle name="Normal 4 3 2 5 2 3 3 2" xfId="5051"/>
    <cellStyle name="Normal 4 3 2 5 2 3 4" xfId="3783"/>
    <cellStyle name="Normal 4 3 2 5 2 4" xfId="1245"/>
    <cellStyle name="Normal 4 3 2 5 2 4 2" xfId="2844"/>
    <cellStyle name="Normal 4 3 2 5 2 4 2 2" xfId="5443"/>
    <cellStyle name="Normal 4 3 2 5 2 4 3" xfId="4175"/>
    <cellStyle name="Normal 4 3 2 5 2 5" xfId="2219"/>
    <cellStyle name="Normal 4 3 2 5 2 5 2" xfId="4818"/>
    <cellStyle name="Normal 4 3 2 5 2 6" xfId="3550"/>
    <cellStyle name="Normal 4 3 2 5 3" xfId="891"/>
    <cellStyle name="Normal 4 3 2 5 3 2" xfId="1359"/>
    <cellStyle name="Normal 4 3 2 5 3 2 2" xfId="2942"/>
    <cellStyle name="Normal 4 3 2 5 3 2 2 2" xfId="5541"/>
    <cellStyle name="Normal 4 3 2 5 3 2 3" xfId="4273"/>
    <cellStyle name="Normal 4 3 2 5 3 3" xfId="2550"/>
    <cellStyle name="Normal 4 3 2 5 3 3 2" xfId="5149"/>
    <cellStyle name="Normal 4 3 2 5 3 4" xfId="3881"/>
    <cellStyle name="Normal 4 3 2 5 4" xfId="598"/>
    <cellStyle name="Normal 4 3 2 5 4 2" xfId="1553"/>
    <cellStyle name="Normal 4 3 2 5 4 2 2" xfId="3135"/>
    <cellStyle name="Normal 4 3 2 5 4 2 2 2" xfId="5734"/>
    <cellStyle name="Normal 4 3 2 5 4 2 3" xfId="4466"/>
    <cellStyle name="Normal 4 3 2 5 4 3" xfId="2355"/>
    <cellStyle name="Normal 4 3 2 5 4 3 2" xfId="4954"/>
    <cellStyle name="Normal 4 3 2 5 4 4" xfId="3686"/>
    <cellStyle name="Normal 4 3 2 5 5" xfId="1147"/>
    <cellStyle name="Normal 4 3 2 5 5 2" xfId="2746"/>
    <cellStyle name="Normal 4 3 2 5 5 2 2" xfId="5345"/>
    <cellStyle name="Normal 4 3 2 5 5 3" xfId="4077"/>
    <cellStyle name="Normal 4 3 2 5 6" xfId="1843"/>
    <cellStyle name="Normal 4 3 2 5 6 2" xfId="3289"/>
    <cellStyle name="Normal 4 3 2 5 6 2 2" xfId="5888"/>
    <cellStyle name="Normal 4 3 2 5 6 3" xfId="4620"/>
    <cellStyle name="Normal 4 3 2 5 7" xfId="2123"/>
    <cellStyle name="Normal 4 3 2 5 7 2" xfId="4722"/>
    <cellStyle name="Normal 4 3 2 5 8" xfId="3452"/>
    <cellStyle name="Normal 4 3 2 6" xfId="438"/>
    <cellStyle name="Normal 4 3 2 6 2" xfId="992"/>
    <cellStyle name="Normal 4 3 2 6 2 2" xfId="1435"/>
    <cellStyle name="Normal 4 3 2 6 2 2 2" xfId="3018"/>
    <cellStyle name="Normal 4 3 2 6 2 2 2 2" xfId="5617"/>
    <cellStyle name="Normal 4 3 2 6 2 2 3" xfId="4349"/>
    <cellStyle name="Normal 4 3 2 6 2 3" xfId="2627"/>
    <cellStyle name="Normal 4 3 2 6 2 3 2" xfId="5226"/>
    <cellStyle name="Normal 4 3 2 6 2 4" xfId="3958"/>
    <cellStyle name="Normal 4 3 2 6 3" xfId="726"/>
    <cellStyle name="Normal 4 3 2 6 3 2" xfId="1668"/>
    <cellStyle name="Normal 4 3 2 6 3 2 2" xfId="3210"/>
    <cellStyle name="Normal 4 3 2 6 3 2 2 2" xfId="5809"/>
    <cellStyle name="Normal 4 3 2 6 3 2 3" xfId="4541"/>
    <cellStyle name="Normal 4 3 2 6 3 3" xfId="2431"/>
    <cellStyle name="Normal 4 3 2 6 3 3 2" xfId="5030"/>
    <cellStyle name="Normal 4 3 2 6 3 4" xfId="3762"/>
    <cellStyle name="Normal 4 3 2 6 4" xfId="1224"/>
    <cellStyle name="Normal 4 3 2 6 4 2" xfId="2823"/>
    <cellStyle name="Normal 4 3 2 6 4 2 2" xfId="5422"/>
    <cellStyle name="Normal 4 3 2 6 4 3" xfId="4154"/>
    <cellStyle name="Normal 4 3 2 6 5" xfId="2198"/>
    <cellStyle name="Normal 4 3 2 6 5 2" xfId="4797"/>
    <cellStyle name="Normal 4 3 2 6 6" xfId="3529"/>
    <cellStyle name="Normal 4 3 2 7" xfId="823"/>
    <cellStyle name="Normal 4 3 2 7 2" xfId="1291"/>
    <cellStyle name="Normal 4 3 2 7 2 2" xfId="2874"/>
    <cellStyle name="Normal 4 3 2 7 2 2 2" xfId="5473"/>
    <cellStyle name="Normal 4 3 2 7 2 3" xfId="4205"/>
    <cellStyle name="Normal 4 3 2 7 3" xfId="2482"/>
    <cellStyle name="Normal 4 3 2 7 3 2" xfId="5081"/>
    <cellStyle name="Normal 4 3 2 7 4" xfId="3813"/>
    <cellStyle name="Normal 4 3 2 8" xfId="530"/>
    <cellStyle name="Normal 4 3 2 8 2" xfId="1485"/>
    <cellStyle name="Normal 4 3 2 8 2 2" xfId="3067"/>
    <cellStyle name="Normal 4 3 2 8 2 2 2" xfId="5666"/>
    <cellStyle name="Normal 4 3 2 8 2 3" xfId="4398"/>
    <cellStyle name="Normal 4 3 2 8 3" xfId="2287"/>
    <cellStyle name="Normal 4 3 2 8 3 2" xfId="4886"/>
    <cellStyle name="Normal 4 3 2 8 4" xfId="3618"/>
    <cellStyle name="Normal 4 3 2 9" xfId="1078"/>
    <cellStyle name="Normal 4 3 2 9 2" xfId="2677"/>
    <cellStyle name="Normal 4 3 2 9 2 2" xfId="5276"/>
    <cellStyle name="Normal 4 3 2 9 3" xfId="4008"/>
    <cellStyle name="Normal 4 3 3" xfId="189"/>
    <cellStyle name="Normal 4 3 3 10" xfId="1824"/>
    <cellStyle name="Normal 4 3 3 10 2" xfId="3270"/>
    <cellStyle name="Normal 4 3 3 10 2 2" xfId="5869"/>
    <cellStyle name="Normal 4 3 3 10 3" xfId="4601"/>
    <cellStyle name="Normal 4 3 3 11" xfId="2104"/>
    <cellStyle name="Normal 4 3 3 11 2" xfId="4703"/>
    <cellStyle name="Normal 4 3 3 12" xfId="3433"/>
    <cellStyle name="Normal 4 3 3 2" xfId="190"/>
    <cellStyle name="Normal 4 3 3 2 10" xfId="3434"/>
    <cellStyle name="Normal 4 3 3 2 2" xfId="294"/>
    <cellStyle name="Normal 4 3 3 2 2 2" xfId="510"/>
    <cellStyle name="Normal 4 3 3 2 2 2 2" xfId="942"/>
    <cellStyle name="Normal 4 3 3 2 2 2 2 2" xfId="1410"/>
    <cellStyle name="Normal 4 3 3 2 2 2 2 2 2" xfId="2993"/>
    <cellStyle name="Normal 4 3 3 2 2 2 2 2 2 2" xfId="5592"/>
    <cellStyle name="Normal 4 3 3 2 2 2 2 2 3" xfId="4324"/>
    <cellStyle name="Normal 4 3 3 2 2 2 2 3" xfId="2601"/>
    <cellStyle name="Normal 4 3 3 2 2 2 2 3 2" xfId="5200"/>
    <cellStyle name="Normal 4 3 3 2 2 2 2 4" xfId="3932"/>
    <cellStyle name="Normal 4 3 3 2 2 2 3" xfId="650"/>
    <cellStyle name="Normal 4 3 3 2 2 2 3 2" xfId="1603"/>
    <cellStyle name="Normal 4 3 3 2 2 2 3 2 2" xfId="3185"/>
    <cellStyle name="Normal 4 3 3 2 2 2 3 2 2 2" xfId="5784"/>
    <cellStyle name="Normal 4 3 3 2 2 2 3 2 3" xfId="4516"/>
    <cellStyle name="Normal 4 3 3 2 2 2 3 3" xfId="2406"/>
    <cellStyle name="Normal 4 3 3 2 2 2 3 3 2" xfId="5005"/>
    <cellStyle name="Normal 4 3 3 2 2 2 3 4" xfId="3737"/>
    <cellStyle name="Normal 4 3 3 2 2 2 4" xfId="1198"/>
    <cellStyle name="Normal 4 3 3 2 2 2 4 2" xfId="2797"/>
    <cellStyle name="Normal 4 3 3 2 2 2 4 2 2" xfId="5396"/>
    <cellStyle name="Normal 4 3 3 2 2 2 4 3" xfId="4128"/>
    <cellStyle name="Normal 4 3 3 2 2 2 5" xfId="2269"/>
    <cellStyle name="Normal 4 3 3 2 2 2 5 2" xfId="4868"/>
    <cellStyle name="Normal 4 3 3 2 2 2 6" xfId="3600"/>
    <cellStyle name="Normal 4 3 3 2 2 3" xfId="873"/>
    <cellStyle name="Normal 4 3 3 2 2 3 2" xfId="1341"/>
    <cellStyle name="Normal 4 3 3 2 2 3 2 2" xfId="2924"/>
    <cellStyle name="Normal 4 3 3 2 2 3 2 2 2" xfId="5523"/>
    <cellStyle name="Normal 4 3 3 2 2 3 2 3" xfId="4255"/>
    <cellStyle name="Normal 4 3 3 2 2 3 3" xfId="2532"/>
    <cellStyle name="Normal 4 3 3 2 2 3 3 2" xfId="5131"/>
    <cellStyle name="Normal 4 3 3 2 2 3 4" xfId="3863"/>
    <cellStyle name="Normal 4 3 3 2 2 4" xfId="580"/>
    <cellStyle name="Normal 4 3 3 2 2 4 2" xfId="1535"/>
    <cellStyle name="Normal 4 3 3 2 2 4 2 2" xfId="3117"/>
    <cellStyle name="Normal 4 3 3 2 2 4 2 2 2" xfId="5716"/>
    <cellStyle name="Normal 4 3 3 2 2 4 2 3" xfId="4448"/>
    <cellStyle name="Normal 4 3 3 2 2 4 3" xfId="2337"/>
    <cellStyle name="Normal 4 3 3 2 2 4 3 2" xfId="4936"/>
    <cellStyle name="Normal 4 3 3 2 2 4 4" xfId="3668"/>
    <cellStyle name="Normal 4 3 3 2 2 5" xfId="1129"/>
    <cellStyle name="Normal 4 3 3 2 2 5 2" xfId="2728"/>
    <cellStyle name="Normal 4 3 3 2 2 5 2 2" xfId="5327"/>
    <cellStyle name="Normal 4 3 3 2 2 5 3" xfId="4059"/>
    <cellStyle name="Normal 4 3 3 2 2 6" xfId="1893"/>
    <cellStyle name="Normal 4 3 3 2 2 6 2" xfId="3339"/>
    <cellStyle name="Normal 4 3 3 2 2 6 2 2" xfId="5938"/>
    <cellStyle name="Normal 4 3 3 2 2 6 3" xfId="4670"/>
    <cellStyle name="Normal 4 3 3 2 2 7" xfId="2173"/>
    <cellStyle name="Normal 4 3 3 2 2 7 2" xfId="4772"/>
    <cellStyle name="Normal 4 3 3 2 2 8" xfId="3502"/>
    <cellStyle name="Normal 4 3 3 2 3" xfId="264"/>
    <cellStyle name="Normal 4 3 3 2 3 2" xfId="481"/>
    <cellStyle name="Normal 4 3 3 2 3 2 2" xfId="1057"/>
    <cellStyle name="Normal 4 3 3 2 3 2 2 2" xfId="1468"/>
    <cellStyle name="Normal 4 3 3 2 3 2 2 2 2" xfId="3051"/>
    <cellStyle name="Normal 4 3 3 2 3 2 2 2 2 2" xfId="5650"/>
    <cellStyle name="Normal 4 3 3 2 3 2 2 2 3" xfId="4382"/>
    <cellStyle name="Normal 4 3 3 2 3 2 2 3" xfId="2660"/>
    <cellStyle name="Normal 4 3 3 2 3 2 2 3 2" xfId="5259"/>
    <cellStyle name="Normal 4 3 3 2 3 2 2 4" xfId="3991"/>
    <cellStyle name="Normal 4 3 3 2 3 2 3" xfId="798"/>
    <cellStyle name="Normal 4 3 3 2 3 2 3 2" xfId="1733"/>
    <cellStyle name="Normal 4 3 3 2 3 2 3 2 2" xfId="3243"/>
    <cellStyle name="Normal 4 3 3 2 3 2 3 2 2 2" xfId="5842"/>
    <cellStyle name="Normal 4 3 3 2 3 2 3 2 3" xfId="4574"/>
    <cellStyle name="Normal 4 3 3 2 3 2 3 3" xfId="2464"/>
    <cellStyle name="Normal 4 3 3 2 3 2 3 3 2" xfId="5063"/>
    <cellStyle name="Normal 4 3 3 2 3 2 3 4" xfId="3795"/>
    <cellStyle name="Normal 4 3 3 2 3 2 4" xfId="1257"/>
    <cellStyle name="Normal 4 3 3 2 3 2 4 2" xfId="2856"/>
    <cellStyle name="Normal 4 3 3 2 3 2 4 2 2" xfId="5455"/>
    <cellStyle name="Normal 4 3 3 2 3 2 4 3" xfId="4187"/>
    <cellStyle name="Normal 4 3 3 2 3 2 5" xfId="2241"/>
    <cellStyle name="Normal 4 3 3 2 3 2 5 2" xfId="4840"/>
    <cellStyle name="Normal 4 3 3 2 3 2 6" xfId="3572"/>
    <cellStyle name="Normal 4 3 3 2 3 3" xfId="914"/>
    <cellStyle name="Normal 4 3 3 2 3 3 2" xfId="1382"/>
    <cellStyle name="Normal 4 3 3 2 3 3 2 2" xfId="2965"/>
    <cellStyle name="Normal 4 3 3 2 3 3 2 2 2" xfId="5564"/>
    <cellStyle name="Normal 4 3 3 2 3 3 2 3" xfId="4296"/>
    <cellStyle name="Normal 4 3 3 2 3 3 3" xfId="2573"/>
    <cellStyle name="Normal 4 3 3 2 3 3 3 2" xfId="5172"/>
    <cellStyle name="Normal 4 3 3 2 3 3 4" xfId="3904"/>
    <cellStyle name="Normal 4 3 3 2 3 4" xfId="622"/>
    <cellStyle name="Normal 4 3 3 2 3 4 2" xfId="1575"/>
    <cellStyle name="Normal 4 3 3 2 3 4 2 2" xfId="3157"/>
    <cellStyle name="Normal 4 3 3 2 3 4 2 2 2" xfId="5756"/>
    <cellStyle name="Normal 4 3 3 2 3 4 2 3" xfId="4488"/>
    <cellStyle name="Normal 4 3 3 2 3 4 3" xfId="2378"/>
    <cellStyle name="Normal 4 3 3 2 3 4 3 2" xfId="4977"/>
    <cellStyle name="Normal 4 3 3 2 3 4 4" xfId="3709"/>
    <cellStyle name="Normal 4 3 3 2 3 5" xfId="1170"/>
    <cellStyle name="Normal 4 3 3 2 3 5 2" xfId="2769"/>
    <cellStyle name="Normal 4 3 3 2 3 5 2 2" xfId="5368"/>
    <cellStyle name="Normal 4 3 3 2 3 5 3" xfId="4100"/>
    <cellStyle name="Normal 4 3 3 2 3 6" xfId="1865"/>
    <cellStyle name="Normal 4 3 3 2 3 6 2" xfId="3311"/>
    <cellStyle name="Normal 4 3 3 2 3 6 2 2" xfId="5910"/>
    <cellStyle name="Normal 4 3 3 2 3 6 3" xfId="4642"/>
    <cellStyle name="Normal 4 3 3 2 3 7" xfId="2145"/>
    <cellStyle name="Normal 4 3 3 2 3 7 2" xfId="4744"/>
    <cellStyle name="Normal 4 3 3 2 3 8" xfId="3474"/>
    <cellStyle name="Normal 4 3 3 2 4" xfId="441"/>
    <cellStyle name="Normal 4 3 3 2 4 2" xfId="977"/>
    <cellStyle name="Normal 4 3 3 2 4 2 2" xfId="1425"/>
    <cellStyle name="Normal 4 3 3 2 4 2 2 2" xfId="3008"/>
    <cellStyle name="Normal 4 3 3 2 4 2 2 2 2" xfId="5607"/>
    <cellStyle name="Normal 4 3 3 2 4 2 2 3" xfId="4339"/>
    <cellStyle name="Normal 4 3 3 2 4 2 3" xfId="2617"/>
    <cellStyle name="Normal 4 3 3 2 4 2 3 2" xfId="5216"/>
    <cellStyle name="Normal 4 3 3 2 4 2 4" xfId="3948"/>
    <cellStyle name="Normal 4 3 3 2 4 3" xfId="711"/>
    <cellStyle name="Normal 4 3 3 2 4 3 2" xfId="1654"/>
    <cellStyle name="Normal 4 3 3 2 4 3 2 2" xfId="3200"/>
    <cellStyle name="Normal 4 3 3 2 4 3 2 2 2" xfId="5799"/>
    <cellStyle name="Normal 4 3 3 2 4 3 2 3" xfId="4531"/>
    <cellStyle name="Normal 4 3 3 2 4 3 3" xfId="2421"/>
    <cellStyle name="Normal 4 3 3 2 4 3 3 2" xfId="5020"/>
    <cellStyle name="Normal 4 3 3 2 4 3 4" xfId="3752"/>
    <cellStyle name="Normal 4 3 3 2 4 4" xfId="1214"/>
    <cellStyle name="Normal 4 3 3 2 4 4 2" xfId="2813"/>
    <cellStyle name="Normal 4 3 3 2 4 4 2 2" xfId="5412"/>
    <cellStyle name="Normal 4 3 3 2 4 4 3" xfId="4144"/>
    <cellStyle name="Normal 4 3 3 2 4 5" xfId="2201"/>
    <cellStyle name="Normal 4 3 3 2 4 5 2" xfId="4800"/>
    <cellStyle name="Normal 4 3 3 2 4 6" xfId="3532"/>
    <cellStyle name="Normal 4 3 3 2 5" xfId="845"/>
    <cellStyle name="Normal 4 3 3 2 5 2" xfId="1313"/>
    <cellStyle name="Normal 4 3 3 2 5 2 2" xfId="2896"/>
    <cellStyle name="Normal 4 3 3 2 5 2 2 2" xfId="5495"/>
    <cellStyle name="Normal 4 3 3 2 5 2 3" xfId="4227"/>
    <cellStyle name="Normal 4 3 3 2 5 3" xfId="2504"/>
    <cellStyle name="Normal 4 3 3 2 5 3 2" xfId="5103"/>
    <cellStyle name="Normal 4 3 3 2 5 4" xfId="3835"/>
    <cellStyle name="Normal 4 3 3 2 6" xfId="552"/>
    <cellStyle name="Normal 4 3 3 2 6 2" xfId="1507"/>
    <cellStyle name="Normal 4 3 3 2 6 2 2" xfId="3089"/>
    <cellStyle name="Normal 4 3 3 2 6 2 2 2" xfId="5688"/>
    <cellStyle name="Normal 4 3 3 2 6 2 3" xfId="4420"/>
    <cellStyle name="Normal 4 3 3 2 6 3" xfId="2309"/>
    <cellStyle name="Normal 4 3 3 2 6 3 2" xfId="4908"/>
    <cellStyle name="Normal 4 3 3 2 6 4" xfId="3640"/>
    <cellStyle name="Normal 4 3 3 2 7" xfId="1101"/>
    <cellStyle name="Normal 4 3 3 2 7 2" xfId="2700"/>
    <cellStyle name="Normal 4 3 3 2 7 2 2" xfId="5299"/>
    <cellStyle name="Normal 4 3 3 2 7 3" xfId="4031"/>
    <cellStyle name="Normal 4 3 3 2 8" xfId="1825"/>
    <cellStyle name="Normal 4 3 3 2 8 2" xfId="3271"/>
    <cellStyle name="Normal 4 3 3 2 8 2 2" xfId="5870"/>
    <cellStyle name="Normal 4 3 3 2 8 3" xfId="4602"/>
    <cellStyle name="Normal 4 3 3 2 9" xfId="2105"/>
    <cellStyle name="Normal 4 3 3 2 9 2" xfId="4704"/>
    <cellStyle name="Normal 4 3 3 3" xfId="263"/>
    <cellStyle name="Normal 4 3 3 3 2" xfId="480"/>
    <cellStyle name="Normal 4 3 3 3 2 2" xfId="913"/>
    <cellStyle name="Normal 4 3 3 3 2 2 2" xfId="1381"/>
    <cellStyle name="Normal 4 3 3 3 2 2 2 2" xfId="2964"/>
    <cellStyle name="Normal 4 3 3 3 2 2 2 2 2" xfId="5563"/>
    <cellStyle name="Normal 4 3 3 3 2 2 2 3" xfId="4295"/>
    <cellStyle name="Normal 4 3 3 3 2 2 3" xfId="2572"/>
    <cellStyle name="Normal 4 3 3 3 2 2 3 2" xfId="5171"/>
    <cellStyle name="Normal 4 3 3 3 2 2 4" xfId="3903"/>
    <cellStyle name="Normal 4 3 3 3 2 3" xfId="621"/>
    <cellStyle name="Normal 4 3 3 3 2 3 2" xfId="1574"/>
    <cellStyle name="Normal 4 3 3 3 2 3 2 2" xfId="3156"/>
    <cellStyle name="Normal 4 3 3 3 2 3 2 2 2" xfId="5755"/>
    <cellStyle name="Normal 4 3 3 3 2 3 2 3" xfId="4487"/>
    <cellStyle name="Normal 4 3 3 3 2 3 3" xfId="2377"/>
    <cellStyle name="Normal 4 3 3 3 2 3 3 2" xfId="4976"/>
    <cellStyle name="Normal 4 3 3 3 2 3 4" xfId="3708"/>
    <cellStyle name="Normal 4 3 3 3 2 4" xfId="1169"/>
    <cellStyle name="Normal 4 3 3 3 2 4 2" xfId="2768"/>
    <cellStyle name="Normal 4 3 3 3 2 4 2 2" xfId="5367"/>
    <cellStyle name="Normal 4 3 3 3 2 4 3" xfId="4099"/>
    <cellStyle name="Normal 4 3 3 3 2 5" xfId="2240"/>
    <cellStyle name="Normal 4 3 3 3 2 5 2" xfId="4839"/>
    <cellStyle name="Normal 4 3 3 3 2 6" xfId="3571"/>
    <cellStyle name="Normal 4 3 3 3 3" xfId="844"/>
    <cellStyle name="Normal 4 3 3 3 3 2" xfId="1312"/>
    <cellStyle name="Normal 4 3 3 3 3 2 2" xfId="2895"/>
    <cellStyle name="Normal 4 3 3 3 3 2 2 2" xfId="5494"/>
    <cellStyle name="Normal 4 3 3 3 3 2 3" xfId="4226"/>
    <cellStyle name="Normal 4 3 3 3 3 3" xfId="2503"/>
    <cellStyle name="Normal 4 3 3 3 3 3 2" xfId="5102"/>
    <cellStyle name="Normal 4 3 3 3 3 4" xfId="3834"/>
    <cellStyle name="Normal 4 3 3 3 4" xfId="551"/>
    <cellStyle name="Normal 4 3 3 3 4 2" xfId="1506"/>
    <cellStyle name="Normal 4 3 3 3 4 2 2" xfId="3088"/>
    <cellStyle name="Normal 4 3 3 3 4 2 2 2" xfId="5687"/>
    <cellStyle name="Normal 4 3 3 3 4 2 3" xfId="4419"/>
    <cellStyle name="Normal 4 3 3 3 4 3" xfId="2308"/>
    <cellStyle name="Normal 4 3 3 3 4 3 2" xfId="4907"/>
    <cellStyle name="Normal 4 3 3 3 4 4" xfId="3639"/>
    <cellStyle name="Normal 4 3 3 3 5" xfId="1100"/>
    <cellStyle name="Normal 4 3 3 3 5 2" xfId="2699"/>
    <cellStyle name="Normal 4 3 3 3 5 2 2" xfId="5298"/>
    <cellStyle name="Normal 4 3 3 3 5 3" xfId="4030"/>
    <cellStyle name="Normal 4 3 3 3 6" xfId="1864"/>
    <cellStyle name="Normal 4 3 3 3 6 2" xfId="3310"/>
    <cellStyle name="Normal 4 3 3 3 6 2 2" xfId="5909"/>
    <cellStyle name="Normal 4 3 3 3 6 3" xfId="4641"/>
    <cellStyle name="Normal 4 3 3 3 7" xfId="2144"/>
    <cellStyle name="Normal 4 3 3 3 7 2" xfId="4743"/>
    <cellStyle name="Normal 4 3 3 3 8" xfId="3473"/>
    <cellStyle name="Normal 4 3 3 4" xfId="293"/>
    <cellStyle name="Normal 4 3 3 4 2" xfId="509"/>
    <cellStyle name="Normal 4 3 3 4 2 2" xfId="941"/>
    <cellStyle name="Normal 4 3 3 4 2 2 2" xfId="1409"/>
    <cellStyle name="Normal 4 3 3 4 2 2 2 2" xfId="2992"/>
    <cellStyle name="Normal 4 3 3 4 2 2 2 2 2" xfId="5591"/>
    <cellStyle name="Normal 4 3 3 4 2 2 2 3" xfId="4323"/>
    <cellStyle name="Normal 4 3 3 4 2 2 3" xfId="2600"/>
    <cellStyle name="Normal 4 3 3 4 2 2 3 2" xfId="5199"/>
    <cellStyle name="Normal 4 3 3 4 2 2 4" xfId="3931"/>
    <cellStyle name="Normal 4 3 3 4 2 3" xfId="649"/>
    <cellStyle name="Normal 4 3 3 4 2 3 2" xfId="1602"/>
    <cellStyle name="Normal 4 3 3 4 2 3 2 2" xfId="3184"/>
    <cellStyle name="Normal 4 3 3 4 2 3 2 2 2" xfId="5783"/>
    <cellStyle name="Normal 4 3 3 4 2 3 2 3" xfId="4515"/>
    <cellStyle name="Normal 4 3 3 4 2 3 3" xfId="2405"/>
    <cellStyle name="Normal 4 3 3 4 2 3 3 2" xfId="5004"/>
    <cellStyle name="Normal 4 3 3 4 2 3 4" xfId="3736"/>
    <cellStyle name="Normal 4 3 3 4 2 4" xfId="1197"/>
    <cellStyle name="Normal 4 3 3 4 2 4 2" xfId="2796"/>
    <cellStyle name="Normal 4 3 3 4 2 4 2 2" xfId="5395"/>
    <cellStyle name="Normal 4 3 3 4 2 4 3" xfId="4127"/>
    <cellStyle name="Normal 4 3 3 4 2 5" xfId="2268"/>
    <cellStyle name="Normal 4 3 3 4 2 5 2" xfId="4867"/>
    <cellStyle name="Normal 4 3 3 4 2 6" xfId="3599"/>
    <cellStyle name="Normal 4 3 3 4 3" xfId="872"/>
    <cellStyle name="Normal 4 3 3 4 3 2" xfId="1340"/>
    <cellStyle name="Normal 4 3 3 4 3 2 2" xfId="2923"/>
    <cellStyle name="Normal 4 3 3 4 3 2 2 2" xfId="5522"/>
    <cellStyle name="Normal 4 3 3 4 3 2 3" xfId="4254"/>
    <cellStyle name="Normal 4 3 3 4 3 3" xfId="2531"/>
    <cellStyle name="Normal 4 3 3 4 3 3 2" xfId="5130"/>
    <cellStyle name="Normal 4 3 3 4 3 4" xfId="3862"/>
    <cellStyle name="Normal 4 3 3 4 4" xfId="579"/>
    <cellStyle name="Normal 4 3 3 4 4 2" xfId="1534"/>
    <cellStyle name="Normal 4 3 3 4 4 2 2" xfId="3116"/>
    <cellStyle name="Normal 4 3 3 4 4 2 2 2" xfId="5715"/>
    <cellStyle name="Normal 4 3 3 4 4 2 3" xfId="4447"/>
    <cellStyle name="Normal 4 3 3 4 4 3" xfId="2336"/>
    <cellStyle name="Normal 4 3 3 4 4 3 2" xfId="4935"/>
    <cellStyle name="Normal 4 3 3 4 4 4" xfId="3667"/>
    <cellStyle name="Normal 4 3 3 4 5" xfId="1128"/>
    <cellStyle name="Normal 4 3 3 4 5 2" xfId="2727"/>
    <cellStyle name="Normal 4 3 3 4 5 2 2" xfId="5326"/>
    <cellStyle name="Normal 4 3 3 4 5 3" xfId="4058"/>
    <cellStyle name="Normal 4 3 3 4 6" xfId="1892"/>
    <cellStyle name="Normal 4 3 3 4 6 2" xfId="3338"/>
    <cellStyle name="Normal 4 3 3 4 6 2 2" xfId="5937"/>
    <cellStyle name="Normal 4 3 3 4 6 3" xfId="4669"/>
    <cellStyle name="Normal 4 3 3 4 7" xfId="2172"/>
    <cellStyle name="Normal 4 3 3 4 7 2" xfId="4771"/>
    <cellStyle name="Normal 4 3 3 4 8" xfId="3501"/>
    <cellStyle name="Normal 4 3 3 5" xfId="243"/>
    <cellStyle name="Normal 4 3 3 5 2" xfId="460"/>
    <cellStyle name="Normal 4 3 3 5 2 2" xfId="1046"/>
    <cellStyle name="Normal 4 3 3 5 2 2 2" xfId="1457"/>
    <cellStyle name="Normal 4 3 3 5 2 2 2 2" xfId="3040"/>
    <cellStyle name="Normal 4 3 3 5 2 2 2 2 2" xfId="5639"/>
    <cellStyle name="Normal 4 3 3 5 2 2 2 3" xfId="4371"/>
    <cellStyle name="Normal 4 3 3 5 2 2 3" xfId="2649"/>
    <cellStyle name="Normal 4 3 3 5 2 2 3 2" xfId="5248"/>
    <cellStyle name="Normal 4 3 3 5 2 2 4" xfId="3980"/>
    <cellStyle name="Normal 4 3 3 5 2 3" xfId="787"/>
    <cellStyle name="Normal 4 3 3 5 2 3 2" xfId="1722"/>
    <cellStyle name="Normal 4 3 3 5 2 3 2 2" xfId="3232"/>
    <cellStyle name="Normal 4 3 3 5 2 3 2 2 2" xfId="5831"/>
    <cellStyle name="Normal 4 3 3 5 2 3 2 3" xfId="4563"/>
    <cellStyle name="Normal 4 3 3 5 2 3 3" xfId="2453"/>
    <cellStyle name="Normal 4 3 3 5 2 3 3 2" xfId="5052"/>
    <cellStyle name="Normal 4 3 3 5 2 3 4" xfId="3784"/>
    <cellStyle name="Normal 4 3 3 5 2 4" xfId="1246"/>
    <cellStyle name="Normal 4 3 3 5 2 4 2" xfId="2845"/>
    <cellStyle name="Normal 4 3 3 5 2 4 2 2" xfId="5444"/>
    <cellStyle name="Normal 4 3 3 5 2 4 3" xfId="4176"/>
    <cellStyle name="Normal 4 3 3 5 2 5" xfId="2220"/>
    <cellStyle name="Normal 4 3 3 5 2 5 2" xfId="4819"/>
    <cellStyle name="Normal 4 3 3 5 2 6" xfId="3551"/>
    <cellStyle name="Normal 4 3 3 5 3" xfId="892"/>
    <cellStyle name="Normal 4 3 3 5 3 2" xfId="1360"/>
    <cellStyle name="Normal 4 3 3 5 3 2 2" xfId="2943"/>
    <cellStyle name="Normal 4 3 3 5 3 2 2 2" xfId="5542"/>
    <cellStyle name="Normal 4 3 3 5 3 2 3" xfId="4274"/>
    <cellStyle name="Normal 4 3 3 5 3 3" xfId="2551"/>
    <cellStyle name="Normal 4 3 3 5 3 3 2" xfId="5150"/>
    <cellStyle name="Normal 4 3 3 5 3 4" xfId="3882"/>
    <cellStyle name="Normal 4 3 3 5 4" xfId="599"/>
    <cellStyle name="Normal 4 3 3 5 4 2" xfId="1554"/>
    <cellStyle name="Normal 4 3 3 5 4 2 2" xfId="3136"/>
    <cellStyle name="Normal 4 3 3 5 4 2 2 2" xfId="5735"/>
    <cellStyle name="Normal 4 3 3 5 4 2 3" xfId="4467"/>
    <cellStyle name="Normal 4 3 3 5 4 3" xfId="2356"/>
    <cellStyle name="Normal 4 3 3 5 4 3 2" xfId="4955"/>
    <cellStyle name="Normal 4 3 3 5 4 4" xfId="3687"/>
    <cellStyle name="Normal 4 3 3 5 5" xfId="1148"/>
    <cellStyle name="Normal 4 3 3 5 5 2" xfId="2747"/>
    <cellStyle name="Normal 4 3 3 5 5 2 2" xfId="5346"/>
    <cellStyle name="Normal 4 3 3 5 5 3" xfId="4078"/>
    <cellStyle name="Normal 4 3 3 5 6" xfId="1844"/>
    <cellStyle name="Normal 4 3 3 5 6 2" xfId="3290"/>
    <cellStyle name="Normal 4 3 3 5 6 2 2" xfId="5889"/>
    <cellStyle name="Normal 4 3 3 5 6 3" xfId="4621"/>
    <cellStyle name="Normal 4 3 3 5 7" xfId="2124"/>
    <cellStyle name="Normal 4 3 3 5 7 2" xfId="4723"/>
    <cellStyle name="Normal 4 3 3 5 8" xfId="3453"/>
    <cellStyle name="Normal 4 3 3 6" xfId="440"/>
    <cellStyle name="Normal 4 3 3 6 2" xfId="980"/>
    <cellStyle name="Normal 4 3 3 6 2 2" xfId="1427"/>
    <cellStyle name="Normal 4 3 3 6 2 2 2" xfId="3010"/>
    <cellStyle name="Normal 4 3 3 6 2 2 2 2" xfId="5609"/>
    <cellStyle name="Normal 4 3 3 6 2 2 3" xfId="4341"/>
    <cellStyle name="Normal 4 3 3 6 2 3" xfId="2619"/>
    <cellStyle name="Normal 4 3 3 6 2 3 2" xfId="5218"/>
    <cellStyle name="Normal 4 3 3 6 2 4" xfId="3950"/>
    <cellStyle name="Normal 4 3 3 6 3" xfId="713"/>
    <cellStyle name="Normal 4 3 3 6 3 2" xfId="1656"/>
    <cellStyle name="Normal 4 3 3 6 3 2 2" xfId="3202"/>
    <cellStyle name="Normal 4 3 3 6 3 2 2 2" xfId="5801"/>
    <cellStyle name="Normal 4 3 3 6 3 2 3" xfId="4533"/>
    <cellStyle name="Normal 4 3 3 6 3 3" xfId="2423"/>
    <cellStyle name="Normal 4 3 3 6 3 3 2" xfId="5022"/>
    <cellStyle name="Normal 4 3 3 6 3 4" xfId="3754"/>
    <cellStyle name="Normal 4 3 3 6 4" xfId="1216"/>
    <cellStyle name="Normal 4 3 3 6 4 2" xfId="2815"/>
    <cellStyle name="Normal 4 3 3 6 4 2 2" xfId="5414"/>
    <cellStyle name="Normal 4 3 3 6 4 3" xfId="4146"/>
    <cellStyle name="Normal 4 3 3 6 5" xfId="2200"/>
    <cellStyle name="Normal 4 3 3 6 5 2" xfId="4799"/>
    <cellStyle name="Normal 4 3 3 6 6" xfId="3531"/>
    <cellStyle name="Normal 4 3 3 7" xfId="824"/>
    <cellStyle name="Normal 4 3 3 7 2" xfId="1292"/>
    <cellStyle name="Normal 4 3 3 7 2 2" xfId="2875"/>
    <cellStyle name="Normal 4 3 3 7 2 2 2" xfId="5474"/>
    <cellStyle name="Normal 4 3 3 7 2 3" xfId="4206"/>
    <cellStyle name="Normal 4 3 3 7 3" xfId="2483"/>
    <cellStyle name="Normal 4 3 3 7 3 2" xfId="5082"/>
    <cellStyle name="Normal 4 3 3 7 4" xfId="3814"/>
    <cellStyle name="Normal 4 3 3 8" xfId="531"/>
    <cellStyle name="Normal 4 3 3 8 2" xfId="1486"/>
    <cellStyle name="Normal 4 3 3 8 2 2" xfId="3068"/>
    <cellStyle name="Normal 4 3 3 8 2 2 2" xfId="5667"/>
    <cellStyle name="Normal 4 3 3 8 2 3" xfId="4399"/>
    <cellStyle name="Normal 4 3 3 8 3" xfId="2288"/>
    <cellStyle name="Normal 4 3 3 8 3 2" xfId="4887"/>
    <cellStyle name="Normal 4 3 3 8 4" xfId="3619"/>
    <cellStyle name="Normal 4 3 3 9" xfId="1079"/>
    <cellStyle name="Normal 4 3 3 9 2" xfId="2678"/>
    <cellStyle name="Normal 4 3 3 9 2 2" xfId="5277"/>
    <cellStyle name="Normal 4 3 3 9 3" xfId="4009"/>
    <cellStyle name="Normal 4 3 4" xfId="191"/>
    <cellStyle name="Normal 4 3 4 10" xfId="3435"/>
    <cellStyle name="Normal 4 3 4 2" xfId="295"/>
    <cellStyle name="Normal 4 3 4 2 2" xfId="511"/>
    <cellStyle name="Normal 4 3 4 2 2 2" xfId="943"/>
    <cellStyle name="Normal 4 3 4 2 2 2 2" xfId="1411"/>
    <cellStyle name="Normal 4 3 4 2 2 2 2 2" xfId="2994"/>
    <cellStyle name="Normal 4 3 4 2 2 2 2 2 2" xfId="5593"/>
    <cellStyle name="Normal 4 3 4 2 2 2 2 3" xfId="4325"/>
    <cellStyle name="Normal 4 3 4 2 2 2 3" xfId="2602"/>
    <cellStyle name="Normal 4 3 4 2 2 2 3 2" xfId="5201"/>
    <cellStyle name="Normal 4 3 4 2 2 2 4" xfId="3933"/>
    <cellStyle name="Normal 4 3 4 2 2 3" xfId="651"/>
    <cellStyle name="Normal 4 3 4 2 2 3 2" xfId="1604"/>
    <cellStyle name="Normal 4 3 4 2 2 3 2 2" xfId="3186"/>
    <cellStyle name="Normal 4 3 4 2 2 3 2 2 2" xfId="5785"/>
    <cellStyle name="Normal 4 3 4 2 2 3 2 3" xfId="4517"/>
    <cellStyle name="Normal 4 3 4 2 2 3 3" xfId="2407"/>
    <cellStyle name="Normal 4 3 4 2 2 3 3 2" xfId="5006"/>
    <cellStyle name="Normal 4 3 4 2 2 3 4" xfId="3738"/>
    <cellStyle name="Normal 4 3 4 2 2 4" xfId="1199"/>
    <cellStyle name="Normal 4 3 4 2 2 4 2" xfId="2798"/>
    <cellStyle name="Normal 4 3 4 2 2 4 2 2" xfId="5397"/>
    <cellStyle name="Normal 4 3 4 2 2 4 3" xfId="4129"/>
    <cellStyle name="Normal 4 3 4 2 2 5" xfId="2270"/>
    <cellStyle name="Normal 4 3 4 2 2 5 2" xfId="4869"/>
    <cellStyle name="Normal 4 3 4 2 2 6" xfId="3601"/>
    <cellStyle name="Normal 4 3 4 2 3" xfId="874"/>
    <cellStyle name="Normal 4 3 4 2 3 2" xfId="1342"/>
    <cellStyle name="Normal 4 3 4 2 3 2 2" xfId="2925"/>
    <cellStyle name="Normal 4 3 4 2 3 2 2 2" xfId="5524"/>
    <cellStyle name="Normal 4 3 4 2 3 2 3" xfId="4256"/>
    <cellStyle name="Normal 4 3 4 2 3 3" xfId="2533"/>
    <cellStyle name="Normal 4 3 4 2 3 3 2" xfId="5132"/>
    <cellStyle name="Normal 4 3 4 2 3 4" xfId="3864"/>
    <cellStyle name="Normal 4 3 4 2 4" xfId="581"/>
    <cellStyle name="Normal 4 3 4 2 4 2" xfId="1536"/>
    <cellStyle name="Normal 4 3 4 2 4 2 2" xfId="3118"/>
    <cellStyle name="Normal 4 3 4 2 4 2 2 2" xfId="5717"/>
    <cellStyle name="Normal 4 3 4 2 4 2 3" xfId="4449"/>
    <cellStyle name="Normal 4 3 4 2 4 3" xfId="2338"/>
    <cellStyle name="Normal 4 3 4 2 4 3 2" xfId="4937"/>
    <cellStyle name="Normal 4 3 4 2 4 4" xfId="3669"/>
    <cellStyle name="Normal 4 3 4 2 5" xfId="1130"/>
    <cellStyle name="Normal 4 3 4 2 5 2" xfId="2729"/>
    <cellStyle name="Normal 4 3 4 2 5 2 2" xfId="5328"/>
    <cellStyle name="Normal 4 3 4 2 5 3" xfId="4060"/>
    <cellStyle name="Normal 4 3 4 2 6" xfId="1894"/>
    <cellStyle name="Normal 4 3 4 2 6 2" xfId="3340"/>
    <cellStyle name="Normal 4 3 4 2 6 2 2" xfId="5939"/>
    <cellStyle name="Normal 4 3 4 2 6 3" xfId="4671"/>
    <cellStyle name="Normal 4 3 4 2 7" xfId="2174"/>
    <cellStyle name="Normal 4 3 4 2 7 2" xfId="4773"/>
    <cellStyle name="Normal 4 3 4 2 8" xfId="3503"/>
    <cellStyle name="Normal 4 3 4 3" xfId="265"/>
    <cellStyle name="Normal 4 3 4 3 2" xfId="482"/>
    <cellStyle name="Normal 4 3 4 3 2 2" xfId="1058"/>
    <cellStyle name="Normal 4 3 4 3 2 2 2" xfId="1469"/>
    <cellStyle name="Normal 4 3 4 3 2 2 2 2" xfId="3052"/>
    <cellStyle name="Normal 4 3 4 3 2 2 2 2 2" xfId="5651"/>
    <cellStyle name="Normal 4 3 4 3 2 2 2 3" xfId="4383"/>
    <cellStyle name="Normal 4 3 4 3 2 2 3" xfId="2661"/>
    <cellStyle name="Normal 4 3 4 3 2 2 3 2" xfId="5260"/>
    <cellStyle name="Normal 4 3 4 3 2 2 4" xfId="3992"/>
    <cellStyle name="Normal 4 3 4 3 2 3" xfId="799"/>
    <cellStyle name="Normal 4 3 4 3 2 3 2" xfId="1734"/>
    <cellStyle name="Normal 4 3 4 3 2 3 2 2" xfId="3244"/>
    <cellStyle name="Normal 4 3 4 3 2 3 2 2 2" xfId="5843"/>
    <cellStyle name="Normal 4 3 4 3 2 3 2 3" xfId="4575"/>
    <cellStyle name="Normal 4 3 4 3 2 3 3" xfId="2465"/>
    <cellStyle name="Normal 4 3 4 3 2 3 3 2" xfId="5064"/>
    <cellStyle name="Normal 4 3 4 3 2 3 4" xfId="3796"/>
    <cellStyle name="Normal 4 3 4 3 2 4" xfId="1258"/>
    <cellStyle name="Normal 4 3 4 3 2 4 2" xfId="2857"/>
    <cellStyle name="Normal 4 3 4 3 2 4 2 2" xfId="5456"/>
    <cellStyle name="Normal 4 3 4 3 2 4 3" xfId="4188"/>
    <cellStyle name="Normal 4 3 4 3 2 5" xfId="2242"/>
    <cellStyle name="Normal 4 3 4 3 2 5 2" xfId="4841"/>
    <cellStyle name="Normal 4 3 4 3 2 6" xfId="3573"/>
    <cellStyle name="Normal 4 3 4 3 3" xfId="915"/>
    <cellStyle name="Normal 4 3 4 3 3 2" xfId="1383"/>
    <cellStyle name="Normal 4 3 4 3 3 2 2" xfId="2966"/>
    <cellStyle name="Normal 4 3 4 3 3 2 2 2" xfId="5565"/>
    <cellStyle name="Normal 4 3 4 3 3 2 3" xfId="4297"/>
    <cellStyle name="Normal 4 3 4 3 3 3" xfId="2574"/>
    <cellStyle name="Normal 4 3 4 3 3 3 2" xfId="5173"/>
    <cellStyle name="Normal 4 3 4 3 3 4" xfId="3905"/>
    <cellStyle name="Normal 4 3 4 3 4" xfId="623"/>
    <cellStyle name="Normal 4 3 4 3 4 2" xfId="1576"/>
    <cellStyle name="Normal 4 3 4 3 4 2 2" xfId="3158"/>
    <cellStyle name="Normal 4 3 4 3 4 2 2 2" xfId="5757"/>
    <cellStyle name="Normal 4 3 4 3 4 2 3" xfId="4489"/>
    <cellStyle name="Normal 4 3 4 3 4 3" xfId="2379"/>
    <cellStyle name="Normal 4 3 4 3 4 3 2" xfId="4978"/>
    <cellStyle name="Normal 4 3 4 3 4 4" xfId="3710"/>
    <cellStyle name="Normal 4 3 4 3 5" xfId="1171"/>
    <cellStyle name="Normal 4 3 4 3 5 2" xfId="2770"/>
    <cellStyle name="Normal 4 3 4 3 5 2 2" xfId="5369"/>
    <cellStyle name="Normal 4 3 4 3 5 3" xfId="4101"/>
    <cellStyle name="Normal 4 3 4 3 6" xfId="1866"/>
    <cellStyle name="Normal 4 3 4 3 6 2" xfId="3312"/>
    <cellStyle name="Normal 4 3 4 3 6 2 2" xfId="5911"/>
    <cellStyle name="Normal 4 3 4 3 6 3" xfId="4643"/>
    <cellStyle name="Normal 4 3 4 3 7" xfId="2146"/>
    <cellStyle name="Normal 4 3 4 3 7 2" xfId="4745"/>
    <cellStyle name="Normal 4 3 4 3 8" xfId="3475"/>
    <cellStyle name="Normal 4 3 4 4" xfId="442"/>
    <cellStyle name="Normal 4 3 4 4 2" xfId="976"/>
    <cellStyle name="Normal 4 3 4 4 2 2" xfId="1424"/>
    <cellStyle name="Normal 4 3 4 4 2 2 2" xfId="3007"/>
    <cellStyle name="Normal 4 3 4 4 2 2 2 2" xfId="5606"/>
    <cellStyle name="Normal 4 3 4 4 2 2 3" xfId="4338"/>
    <cellStyle name="Normal 4 3 4 4 2 3" xfId="2616"/>
    <cellStyle name="Normal 4 3 4 4 2 3 2" xfId="5215"/>
    <cellStyle name="Normal 4 3 4 4 2 4" xfId="3947"/>
    <cellStyle name="Normal 4 3 4 4 3" xfId="710"/>
    <cellStyle name="Normal 4 3 4 4 3 2" xfId="1653"/>
    <cellStyle name="Normal 4 3 4 4 3 2 2" xfId="3199"/>
    <cellStyle name="Normal 4 3 4 4 3 2 2 2" xfId="5798"/>
    <cellStyle name="Normal 4 3 4 4 3 2 3" xfId="4530"/>
    <cellStyle name="Normal 4 3 4 4 3 3" xfId="2420"/>
    <cellStyle name="Normal 4 3 4 4 3 3 2" xfId="5019"/>
    <cellStyle name="Normal 4 3 4 4 3 4" xfId="3751"/>
    <cellStyle name="Normal 4 3 4 4 4" xfId="1213"/>
    <cellStyle name="Normal 4 3 4 4 4 2" xfId="2812"/>
    <cellStyle name="Normal 4 3 4 4 4 2 2" xfId="5411"/>
    <cellStyle name="Normal 4 3 4 4 4 3" xfId="4143"/>
    <cellStyle name="Normal 4 3 4 4 5" xfId="2202"/>
    <cellStyle name="Normal 4 3 4 4 5 2" xfId="4801"/>
    <cellStyle name="Normal 4 3 4 4 6" xfId="3533"/>
    <cellStyle name="Normal 4 3 4 5" xfId="846"/>
    <cellStyle name="Normal 4 3 4 5 2" xfId="1314"/>
    <cellStyle name="Normal 4 3 4 5 2 2" xfId="2897"/>
    <cellStyle name="Normal 4 3 4 5 2 2 2" xfId="5496"/>
    <cellStyle name="Normal 4 3 4 5 2 3" xfId="4228"/>
    <cellStyle name="Normal 4 3 4 5 3" xfId="2505"/>
    <cellStyle name="Normal 4 3 4 5 3 2" xfId="5104"/>
    <cellStyle name="Normal 4 3 4 5 4" xfId="3836"/>
    <cellStyle name="Normal 4 3 4 6" xfId="553"/>
    <cellStyle name="Normal 4 3 4 6 2" xfId="1508"/>
    <cellStyle name="Normal 4 3 4 6 2 2" xfId="3090"/>
    <cellStyle name="Normal 4 3 4 6 2 2 2" xfId="5689"/>
    <cellStyle name="Normal 4 3 4 6 2 3" xfId="4421"/>
    <cellStyle name="Normal 4 3 4 6 3" xfId="2310"/>
    <cellStyle name="Normal 4 3 4 6 3 2" xfId="4909"/>
    <cellStyle name="Normal 4 3 4 6 4" xfId="3641"/>
    <cellStyle name="Normal 4 3 4 7" xfId="1102"/>
    <cellStyle name="Normal 4 3 4 7 2" xfId="2701"/>
    <cellStyle name="Normal 4 3 4 7 2 2" xfId="5300"/>
    <cellStyle name="Normal 4 3 4 7 3" xfId="4032"/>
    <cellStyle name="Normal 4 3 4 8" xfId="1826"/>
    <cellStyle name="Normal 4 3 4 8 2" xfId="3272"/>
    <cellStyle name="Normal 4 3 4 8 2 2" xfId="5871"/>
    <cellStyle name="Normal 4 3 4 8 3" xfId="4603"/>
    <cellStyle name="Normal 4 3 4 9" xfId="2106"/>
    <cellStyle name="Normal 4 3 4 9 2" xfId="4705"/>
    <cellStyle name="Normal 4 3 5" xfId="260"/>
    <cellStyle name="Normal 4 3 5 2" xfId="477"/>
    <cellStyle name="Normal 4 3 5 2 2" xfId="910"/>
    <cellStyle name="Normal 4 3 5 2 2 2" xfId="1378"/>
    <cellStyle name="Normal 4 3 5 2 2 2 2" xfId="2961"/>
    <cellStyle name="Normal 4 3 5 2 2 2 2 2" xfId="5560"/>
    <cellStyle name="Normal 4 3 5 2 2 2 3" xfId="4292"/>
    <cellStyle name="Normal 4 3 5 2 2 3" xfId="2569"/>
    <cellStyle name="Normal 4 3 5 2 2 3 2" xfId="5168"/>
    <cellStyle name="Normal 4 3 5 2 2 4" xfId="3900"/>
    <cellStyle name="Normal 4 3 5 2 3" xfId="618"/>
    <cellStyle name="Normal 4 3 5 2 3 2" xfId="1571"/>
    <cellStyle name="Normal 4 3 5 2 3 2 2" xfId="3153"/>
    <cellStyle name="Normal 4 3 5 2 3 2 2 2" xfId="5752"/>
    <cellStyle name="Normal 4 3 5 2 3 2 3" xfId="4484"/>
    <cellStyle name="Normal 4 3 5 2 3 3" xfId="2374"/>
    <cellStyle name="Normal 4 3 5 2 3 3 2" xfId="4973"/>
    <cellStyle name="Normal 4 3 5 2 3 4" xfId="3705"/>
    <cellStyle name="Normal 4 3 5 2 4" xfId="1166"/>
    <cellStyle name="Normal 4 3 5 2 4 2" xfId="2765"/>
    <cellStyle name="Normal 4 3 5 2 4 2 2" xfId="5364"/>
    <cellStyle name="Normal 4 3 5 2 4 3" xfId="4096"/>
    <cellStyle name="Normal 4 3 5 2 5" xfId="2237"/>
    <cellStyle name="Normal 4 3 5 2 5 2" xfId="4836"/>
    <cellStyle name="Normal 4 3 5 2 6" xfId="3568"/>
    <cellStyle name="Normal 4 3 5 3" xfId="841"/>
    <cellStyle name="Normal 4 3 5 3 2" xfId="1309"/>
    <cellStyle name="Normal 4 3 5 3 2 2" xfId="2892"/>
    <cellStyle name="Normal 4 3 5 3 2 2 2" xfId="5491"/>
    <cellStyle name="Normal 4 3 5 3 2 3" xfId="4223"/>
    <cellStyle name="Normal 4 3 5 3 3" xfId="2500"/>
    <cellStyle name="Normal 4 3 5 3 3 2" xfId="5099"/>
    <cellStyle name="Normal 4 3 5 3 4" xfId="3831"/>
    <cellStyle name="Normal 4 3 5 4" xfId="548"/>
    <cellStyle name="Normal 4 3 5 4 2" xfId="1503"/>
    <cellStyle name="Normal 4 3 5 4 2 2" xfId="3085"/>
    <cellStyle name="Normal 4 3 5 4 2 2 2" xfId="5684"/>
    <cellStyle name="Normal 4 3 5 4 2 3" xfId="4416"/>
    <cellStyle name="Normal 4 3 5 4 3" xfId="2305"/>
    <cellStyle name="Normal 4 3 5 4 3 2" xfId="4904"/>
    <cellStyle name="Normal 4 3 5 4 4" xfId="3636"/>
    <cellStyle name="Normal 4 3 5 5" xfId="1097"/>
    <cellStyle name="Normal 4 3 5 5 2" xfId="2696"/>
    <cellStyle name="Normal 4 3 5 5 2 2" xfId="5295"/>
    <cellStyle name="Normal 4 3 5 5 3" xfId="4027"/>
    <cellStyle name="Normal 4 3 5 6" xfId="1861"/>
    <cellStyle name="Normal 4 3 5 6 2" xfId="3307"/>
    <cellStyle name="Normal 4 3 5 6 2 2" xfId="5906"/>
    <cellStyle name="Normal 4 3 5 6 3" xfId="4638"/>
    <cellStyle name="Normal 4 3 5 7" xfId="2141"/>
    <cellStyle name="Normal 4 3 5 7 2" xfId="4740"/>
    <cellStyle name="Normal 4 3 5 8" xfId="3470"/>
    <cellStyle name="Normal 4 3 6" xfId="290"/>
    <cellStyle name="Normal 4 3 6 2" xfId="506"/>
    <cellStyle name="Normal 4 3 6 2 2" xfId="938"/>
    <cellStyle name="Normal 4 3 6 2 2 2" xfId="1406"/>
    <cellStyle name="Normal 4 3 6 2 2 2 2" xfId="2989"/>
    <cellStyle name="Normal 4 3 6 2 2 2 2 2" xfId="5588"/>
    <cellStyle name="Normal 4 3 6 2 2 2 3" xfId="4320"/>
    <cellStyle name="Normal 4 3 6 2 2 3" xfId="2597"/>
    <cellStyle name="Normal 4 3 6 2 2 3 2" xfId="5196"/>
    <cellStyle name="Normal 4 3 6 2 2 4" xfId="3928"/>
    <cellStyle name="Normal 4 3 6 2 3" xfId="646"/>
    <cellStyle name="Normal 4 3 6 2 3 2" xfId="1599"/>
    <cellStyle name="Normal 4 3 6 2 3 2 2" xfId="3181"/>
    <cellStyle name="Normal 4 3 6 2 3 2 2 2" xfId="5780"/>
    <cellStyle name="Normal 4 3 6 2 3 2 3" xfId="4512"/>
    <cellStyle name="Normal 4 3 6 2 3 3" xfId="2402"/>
    <cellStyle name="Normal 4 3 6 2 3 3 2" xfId="5001"/>
    <cellStyle name="Normal 4 3 6 2 3 4" xfId="3733"/>
    <cellStyle name="Normal 4 3 6 2 4" xfId="1194"/>
    <cellStyle name="Normal 4 3 6 2 4 2" xfId="2793"/>
    <cellStyle name="Normal 4 3 6 2 4 2 2" xfId="5392"/>
    <cellStyle name="Normal 4 3 6 2 4 3" xfId="4124"/>
    <cellStyle name="Normal 4 3 6 2 5" xfId="2265"/>
    <cellStyle name="Normal 4 3 6 2 5 2" xfId="4864"/>
    <cellStyle name="Normal 4 3 6 2 6" xfId="3596"/>
    <cellStyle name="Normal 4 3 6 3" xfId="869"/>
    <cellStyle name="Normal 4 3 6 3 2" xfId="1337"/>
    <cellStyle name="Normal 4 3 6 3 2 2" xfId="2920"/>
    <cellStyle name="Normal 4 3 6 3 2 2 2" xfId="5519"/>
    <cellStyle name="Normal 4 3 6 3 2 3" xfId="4251"/>
    <cellStyle name="Normal 4 3 6 3 3" xfId="2528"/>
    <cellStyle name="Normal 4 3 6 3 3 2" xfId="5127"/>
    <cellStyle name="Normal 4 3 6 3 4" xfId="3859"/>
    <cellStyle name="Normal 4 3 6 4" xfId="576"/>
    <cellStyle name="Normal 4 3 6 4 2" xfId="1531"/>
    <cellStyle name="Normal 4 3 6 4 2 2" xfId="3113"/>
    <cellStyle name="Normal 4 3 6 4 2 2 2" xfId="5712"/>
    <cellStyle name="Normal 4 3 6 4 2 3" xfId="4444"/>
    <cellStyle name="Normal 4 3 6 4 3" xfId="2333"/>
    <cellStyle name="Normal 4 3 6 4 3 2" xfId="4932"/>
    <cellStyle name="Normal 4 3 6 4 4" xfId="3664"/>
    <cellStyle name="Normal 4 3 6 5" xfId="1125"/>
    <cellStyle name="Normal 4 3 6 5 2" xfId="2724"/>
    <cellStyle name="Normal 4 3 6 5 2 2" xfId="5323"/>
    <cellStyle name="Normal 4 3 6 5 3" xfId="4055"/>
    <cellStyle name="Normal 4 3 6 6" xfId="1889"/>
    <cellStyle name="Normal 4 3 6 6 2" xfId="3335"/>
    <cellStyle name="Normal 4 3 6 6 2 2" xfId="5934"/>
    <cellStyle name="Normal 4 3 6 6 3" xfId="4666"/>
    <cellStyle name="Normal 4 3 6 7" xfId="2169"/>
    <cellStyle name="Normal 4 3 6 7 2" xfId="4768"/>
    <cellStyle name="Normal 4 3 6 8" xfId="3498"/>
    <cellStyle name="Normal 4 3 7" xfId="241"/>
    <cellStyle name="Normal 4 3 7 2" xfId="458"/>
    <cellStyle name="Normal 4 3 7 2 2" xfId="1044"/>
    <cellStyle name="Normal 4 3 7 2 2 2" xfId="1455"/>
    <cellStyle name="Normal 4 3 7 2 2 2 2" xfId="3038"/>
    <cellStyle name="Normal 4 3 7 2 2 2 2 2" xfId="5637"/>
    <cellStyle name="Normal 4 3 7 2 2 2 3" xfId="4369"/>
    <cellStyle name="Normal 4 3 7 2 2 3" xfId="2647"/>
    <cellStyle name="Normal 4 3 7 2 2 3 2" xfId="5246"/>
    <cellStyle name="Normal 4 3 7 2 2 4" xfId="3978"/>
    <cellStyle name="Normal 4 3 7 2 3" xfId="785"/>
    <cellStyle name="Normal 4 3 7 2 3 2" xfId="1720"/>
    <cellStyle name="Normal 4 3 7 2 3 2 2" xfId="3230"/>
    <cellStyle name="Normal 4 3 7 2 3 2 2 2" xfId="5829"/>
    <cellStyle name="Normal 4 3 7 2 3 2 3" xfId="4561"/>
    <cellStyle name="Normal 4 3 7 2 3 3" xfId="2451"/>
    <cellStyle name="Normal 4 3 7 2 3 3 2" xfId="5050"/>
    <cellStyle name="Normal 4 3 7 2 3 4" xfId="3782"/>
    <cellStyle name="Normal 4 3 7 2 4" xfId="1244"/>
    <cellStyle name="Normal 4 3 7 2 4 2" xfId="2843"/>
    <cellStyle name="Normal 4 3 7 2 4 2 2" xfId="5442"/>
    <cellStyle name="Normal 4 3 7 2 4 3" xfId="4174"/>
    <cellStyle name="Normal 4 3 7 2 5" xfId="2218"/>
    <cellStyle name="Normal 4 3 7 2 5 2" xfId="4817"/>
    <cellStyle name="Normal 4 3 7 2 6" xfId="3549"/>
    <cellStyle name="Normal 4 3 7 3" xfId="890"/>
    <cellStyle name="Normal 4 3 7 3 2" xfId="1358"/>
    <cellStyle name="Normal 4 3 7 3 2 2" xfId="2941"/>
    <cellStyle name="Normal 4 3 7 3 2 2 2" xfId="5540"/>
    <cellStyle name="Normal 4 3 7 3 2 3" xfId="4272"/>
    <cellStyle name="Normal 4 3 7 3 3" xfId="2549"/>
    <cellStyle name="Normal 4 3 7 3 3 2" xfId="5148"/>
    <cellStyle name="Normal 4 3 7 3 4" xfId="3880"/>
    <cellStyle name="Normal 4 3 7 4" xfId="597"/>
    <cellStyle name="Normal 4 3 7 4 2" xfId="1552"/>
    <cellStyle name="Normal 4 3 7 4 2 2" xfId="3134"/>
    <cellStyle name="Normal 4 3 7 4 2 2 2" xfId="5733"/>
    <cellStyle name="Normal 4 3 7 4 2 3" xfId="4465"/>
    <cellStyle name="Normal 4 3 7 4 3" xfId="2354"/>
    <cellStyle name="Normal 4 3 7 4 3 2" xfId="4953"/>
    <cellStyle name="Normal 4 3 7 4 4" xfId="3685"/>
    <cellStyle name="Normal 4 3 7 5" xfId="1146"/>
    <cellStyle name="Normal 4 3 7 5 2" xfId="2745"/>
    <cellStyle name="Normal 4 3 7 5 2 2" xfId="5344"/>
    <cellStyle name="Normal 4 3 7 5 3" xfId="4076"/>
    <cellStyle name="Normal 4 3 7 6" xfId="1842"/>
    <cellStyle name="Normal 4 3 7 6 2" xfId="3288"/>
    <cellStyle name="Normal 4 3 7 6 2 2" xfId="5887"/>
    <cellStyle name="Normal 4 3 7 6 3" xfId="4619"/>
    <cellStyle name="Normal 4 3 7 7" xfId="2122"/>
    <cellStyle name="Normal 4 3 7 7 2" xfId="4721"/>
    <cellStyle name="Normal 4 3 7 8" xfId="3451"/>
    <cellStyle name="Normal 4 3 8" xfId="437"/>
    <cellStyle name="Normal 4 3 8 2" xfId="993"/>
    <cellStyle name="Normal 4 3 8 2 2" xfId="1436"/>
    <cellStyle name="Normal 4 3 8 2 2 2" xfId="3019"/>
    <cellStyle name="Normal 4 3 8 2 2 2 2" xfId="5618"/>
    <cellStyle name="Normal 4 3 8 2 2 3" xfId="4350"/>
    <cellStyle name="Normal 4 3 8 2 3" xfId="2628"/>
    <cellStyle name="Normal 4 3 8 2 3 2" xfId="5227"/>
    <cellStyle name="Normal 4 3 8 2 4" xfId="3959"/>
    <cellStyle name="Normal 4 3 8 3" xfId="727"/>
    <cellStyle name="Normal 4 3 8 3 2" xfId="1669"/>
    <cellStyle name="Normal 4 3 8 3 2 2" xfId="3211"/>
    <cellStyle name="Normal 4 3 8 3 2 2 2" xfId="5810"/>
    <cellStyle name="Normal 4 3 8 3 2 3" xfId="4542"/>
    <cellStyle name="Normal 4 3 8 3 3" xfId="2432"/>
    <cellStyle name="Normal 4 3 8 3 3 2" xfId="5031"/>
    <cellStyle name="Normal 4 3 8 3 4" xfId="3763"/>
    <cellStyle name="Normal 4 3 8 4" xfId="1225"/>
    <cellStyle name="Normal 4 3 8 4 2" xfId="2824"/>
    <cellStyle name="Normal 4 3 8 4 2 2" xfId="5423"/>
    <cellStyle name="Normal 4 3 8 4 3" xfId="4155"/>
    <cellStyle name="Normal 4 3 8 5" xfId="2197"/>
    <cellStyle name="Normal 4 3 8 5 2" xfId="4796"/>
    <cellStyle name="Normal 4 3 8 6" xfId="3528"/>
    <cellStyle name="Normal 4 3 9" xfId="822"/>
    <cellStyle name="Normal 4 3 9 2" xfId="1290"/>
    <cellStyle name="Normal 4 3 9 2 2" xfId="2873"/>
    <cellStyle name="Normal 4 3 9 2 2 2" xfId="5472"/>
    <cellStyle name="Normal 4 3 9 2 3" xfId="4204"/>
    <cellStyle name="Normal 4 3 9 3" xfId="2481"/>
    <cellStyle name="Normal 4 3 9 3 2" xfId="5080"/>
    <cellStyle name="Normal 4 3 9 4" xfId="3812"/>
    <cellStyle name="Normal 4 4" xfId="192"/>
    <cellStyle name="Normal 4 4 10" xfId="1827"/>
    <cellStyle name="Normal 4 4 10 2" xfId="3273"/>
    <cellStyle name="Normal 4 4 10 2 2" xfId="5872"/>
    <cellStyle name="Normal 4 4 10 3" xfId="4604"/>
    <cellStyle name="Normal 4 4 11" xfId="2107"/>
    <cellStyle name="Normal 4 4 11 2" xfId="4706"/>
    <cellStyle name="Normal 4 4 12" xfId="3436"/>
    <cellStyle name="Normal 4 4 2" xfId="193"/>
    <cellStyle name="Normal 4 4 2 10" xfId="3437"/>
    <cellStyle name="Normal 4 4 2 2" xfId="297"/>
    <cellStyle name="Normal 4 4 2 2 2" xfId="513"/>
    <cellStyle name="Normal 4 4 2 2 2 2" xfId="945"/>
    <cellStyle name="Normal 4 4 2 2 2 2 2" xfId="1413"/>
    <cellStyle name="Normal 4 4 2 2 2 2 2 2" xfId="2996"/>
    <cellStyle name="Normal 4 4 2 2 2 2 2 2 2" xfId="5595"/>
    <cellStyle name="Normal 4 4 2 2 2 2 2 3" xfId="4327"/>
    <cellStyle name="Normal 4 4 2 2 2 2 3" xfId="2604"/>
    <cellStyle name="Normal 4 4 2 2 2 2 3 2" xfId="5203"/>
    <cellStyle name="Normal 4 4 2 2 2 2 4" xfId="3935"/>
    <cellStyle name="Normal 4 4 2 2 2 3" xfId="653"/>
    <cellStyle name="Normal 4 4 2 2 2 3 2" xfId="1606"/>
    <cellStyle name="Normal 4 4 2 2 2 3 2 2" xfId="3188"/>
    <cellStyle name="Normal 4 4 2 2 2 3 2 2 2" xfId="5787"/>
    <cellStyle name="Normal 4 4 2 2 2 3 2 3" xfId="4519"/>
    <cellStyle name="Normal 4 4 2 2 2 3 3" xfId="2409"/>
    <cellStyle name="Normal 4 4 2 2 2 3 3 2" xfId="5008"/>
    <cellStyle name="Normal 4 4 2 2 2 3 4" xfId="3740"/>
    <cellStyle name="Normal 4 4 2 2 2 4" xfId="1201"/>
    <cellStyle name="Normal 4 4 2 2 2 4 2" xfId="2800"/>
    <cellStyle name="Normal 4 4 2 2 2 4 2 2" xfId="5399"/>
    <cellStyle name="Normal 4 4 2 2 2 4 3" xfId="4131"/>
    <cellStyle name="Normal 4 4 2 2 2 5" xfId="2272"/>
    <cellStyle name="Normal 4 4 2 2 2 5 2" xfId="4871"/>
    <cellStyle name="Normal 4 4 2 2 2 6" xfId="3603"/>
    <cellStyle name="Normal 4 4 2 2 3" xfId="876"/>
    <cellStyle name="Normal 4 4 2 2 3 2" xfId="1344"/>
    <cellStyle name="Normal 4 4 2 2 3 2 2" xfId="2927"/>
    <cellStyle name="Normal 4 4 2 2 3 2 2 2" xfId="5526"/>
    <cellStyle name="Normal 4 4 2 2 3 2 3" xfId="4258"/>
    <cellStyle name="Normal 4 4 2 2 3 3" xfId="2535"/>
    <cellStyle name="Normal 4 4 2 2 3 3 2" xfId="5134"/>
    <cellStyle name="Normal 4 4 2 2 3 4" xfId="3866"/>
    <cellStyle name="Normal 4 4 2 2 4" xfId="583"/>
    <cellStyle name="Normal 4 4 2 2 4 2" xfId="1538"/>
    <cellStyle name="Normal 4 4 2 2 4 2 2" xfId="3120"/>
    <cellStyle name="Normal 4 4 2 2 4 2 2 2" xfId="5719"/>
    <cellStyle name="Normal 4 4 2 2 4 2 3" xfId="4451"/>
    <cellStyle name="Normal 4 4 2 2 4 3" xfId="2340"/>
    <cellStyle name="Normal 4 4 2 2 4 3 2" xfId="4939"/>
    <cellStyle name="Normal 4 4 2 2 4 4" xfId="3671"/>
    <cellStyle name="Normal 4 4 2 2 5" xfId="1132"/>
    <cellStyle name="Normal 4 4 2 2 5 2" xfId="2731"/>
    <cellStyle name="Normal 4 4 2 2 5 2 2" xfId="5330"/>
    <cellStyle name="Normal 4 4 2 2 5 3" xfId="4062"/>
    <cellStyle name="Normal 4 4 2 2 6" xfId="1896"/>
    <cellStyle name="Normal 4 4 2 2 6 2" xfId="3342"/>
    <cellStyle name="Normal 4 4 2 2 6 2 2" xfId="5941"/>
    <cellStyle name="Normal 4 4 2 2 6 3" xfId="4673"/>
    <cellStyle name="Normal 4 4 2 2 7" xfId="2176"/>
    <cellStyle name="Normal 4 4 2 2 7 2" xfId="4775"/>
    <cellStyle name="Normal 4 4 2 2 8" xfId="3505"/>
    <cellStyle name="Normal 4 4 2 3" xfId="267"/>
    <cellStyle name="Normal 4 4 2 3 2" xfId="484"/>
    <cellStyle name="Normal 4 4 2 3 2 2" xfId="1059"/>
    <cellStyle name="Normal 4 4 2 3 2 2 2" xfId="1470"/>
    <cellStyle name="Normal 4 4 2 3 2 2 2 2" xfId="3053"/>
    <cellStyle name="Normal 4 4 2 3 2 2 2 2 2" xfId="5652"/>
    <cellStyle name="Normal 4 4 2 3 2 2 2 3" xfId="4384"/>
    <cellStyle name="Normal 4 4 2 3 2 2 3" xfId="2662"/>
    <cellStyle name="Normal 4 4 2 3 2 2 3 2" xfId="5261"/>
    <cellStyle name="Normal 4 4 2 3 2 2 4" xfId="3993"/>
    <cellStyle name="Normal 4 4 2 3 2 3" xfId="800"/>
    <cellStyle name="Normal 4 4 2 3 2 3 2" xfId="1735"/>
    <cellStyle name="Normal 4 4 2 3 2 3 2 2" xfId="3245"/>
    <cellStyle name="Normal 4 4 2 3 2 3 2 2 2" xfId="5844"/>
    <cellStyle name="Normal 4 4 2 3 2 3 2 3" xfId="4576"/>
    <cellStyle name="Normal 4 4 2 3 2 3 3" xfId="2466"/>
    <cellStyle name="Normal 4 4 2 3 2 3 3 2" xfId="5065"/>
    <cellStyle name="Normal 4 4 2 3 2 3 4" xfId="3797"/>
    <cellStyle name="Normal 4 4 2 3 2 4" xfId="1259"/>
    <cellStyle name="Normal 4 4 2 3 2 4 2" xfId="2858"/>
    <cellStyle name="Normal 4 4 2 3 2 4 2 2" xfId="5457"/>
    <cellStyle name="Normal 4 4 2 3 2 4 3" xfId="4189"/>
    <cellStyle name="Normal 4 4 2 3 2 5" xfId="2244"/>
    <cellStyle name="Normal 4 4 2 3 2 5 2" xfId="4843"/>
    <cellStyle name="Normal 4 4 2 3 2 6" xfId="3575"/>
    <cellStyle name="Normal 4 4 2 3 3" xfId="917"/>
    <cellStyle name="Normal 4 4 2 3 3 2" xfId="1385"/>
    <cellStyle name="Normal 4 4 2 3 3 2 2" xfId="2968"/>
    <cellStyle name="Normal 4 4 2 3 3 2 2 2" xfId="5567"/>
    <cellStyle name="Normal 4 4 2 3 3 2 3" xfId="4299"/>
    <cellStyle name="Normal 4 4 2 3 3 3" xfId="2576"/>
    <cellStyle name="Normal 4 4 2 3 3 3 2" xfId="5175"/>
    <cellStyle name="Normal 4 4 2 3 3 4" xfId="3907"/>
    <cellStyle name="Normal 4 4 2 3 4" xfId="625"/>
    <cellStyle name="Normal 4 4 2 3 4 2" xfId="1578"/>
    <cellStyle name="Normal 4 4 2 3 4 2 2" xfId="3160"/>
    <cellStyle name="Normal 4 4 2 3 4 2 2 2" xfId="5759"/>
    <cellStyle name="Normal 4 4 2 3 4 2 3" xfId="4491"/>
    <cellStyle name="Normal 4 4 2 3 4 3" xfId="2381"/>
    <cellStyle name="Normal 4 4 2 3 4 3 2" xfId="4980"/>
    <cellStyle name="Normal 4 4 2 3 4 4" xfId="3712"/>
    <cellStyle name="Normal 4 4 2 3 5" xfId="1173"/>
    <cellStyle name="Normal 4 4 2 3 5 2" xfId="2772"/>
    <cellStyle name="Normal 4 4 2 3 5 2 2" xfId="5371"/>
    <cellStyle name="Normal 4 4 2 3 5 3" xfId="4103"/>
    <cellStyle name="Normal 4 4 2 3 6" xfId="1868"/>
    <cellStyle name="Normal 4 4 2 3 6 2" xfId="3314"/>
    <cellStyle name="Normal 4 4 2 3 6 2 2" xfId="5913"/>
    <cellStyle name="Normal 4 4 2 3 6 3" xfId="4645"/>
    <cellStyle name="Normal 4 4 2 3 7" xfId="2148"/>
    <cellStyle name="Normal 4 4 2 3 7 2" xfId="4747"/>
    <cellStyle name="Normal 4 4 2 3 8" xfId="3477"/>
    <cellStyle name="Normal 4 4 2 4" xfId="444"/>
    <cellStyle name="Normal 4 4 2 4 2" xfId="986"/>
    <cellStyle name="Normal 4 4 2 4 2 2" xfId="1429"/>
    <cellStyle name="Normal 4 4 2 4 2 2 2" xfId="3012"/>
    <cellStyle name="Normal 4 4 2 4 2 2 2 2" xfId="5611"/>
    <cellStyle name="Normal 4 4 2 4 2 2 3" xfId="4343"/>
    <cellStyle name="Normal 4 4 2 4 2 3" xfId="2621"/>
    <cellStyle name="Normal 4 4 2 4 2 3 2" xfId="5220"/>
    <cellStyle name="Normal 4 4 2 4 2 4" xfId="3952"/>
    <cellStyle name="Normal 4 4 2 4 3" xfId="720"/>
    <cellStyle name="Normal 4 4 2 4 3 2" xfId="1662"/>
    <cellStyle name="Normal 4 4 2 4 3 2 2" xfId="3204"/>
    <cellStyle name="Normal 4 4 2 4 3 2 2 2" xfId="5803"/>
    <cellStyle name="Normal 4 4 2 4 3 2 3" xfId="4535"/>
    <cellStyle name="Normal 4 4 2 4 3 3" xfId="2425"/>
    <cellStyle name="Normal 4 4 2 4 3 3 2" xfId="5024"/>
    <cellStyle name="Normal 4 4 2 4 3 4" xfId="3756"/>
    <cellStyle name="Normal 4 4 2 4 4" xfId="1218"/>
    <cellStyle name="Normal 4 4 2 4 4 2" xfId="2817"/>
    <cellStyle name="Normal 4 4 2 4 4 2 2" xfId="5416"/>
    <cellStyle name="Normal 4 4 2 4 4 3" xfId="4148"/>
    <cellStyle name="Normal 4 4 2 4 5" xfId="2204"/>
    <cellStyle name="Normal 4 4 2 4 5 2" xfId="4803"/>
    <cellStyle name="Normal 4 4 2 4 6" xfId="3535"/>
    <cellStyle name="Normal 4 4 2 5" xfId="848"/>
    <cellStyle name="Normal 4 4 2 5 2" xfId="1316"/>
    <cellStyle name="Normal 4 4 2 5 2 2" xfId="2899"/>
    <cellStyle name="Normal 4 4 2 5 2 2 2" xfId="5498"/>
    <cellStyle name="Normal 4 4 2 5 2 3" xfId="4230"/>
    <cellStyle name="Normal 4 4 2 5 3" xfId="2507"/>
    <cellStyle name="Normal 4 4 2 5 3 2" xfId="5106"/>
    <cellStyle name="Normal 4 4 2 5 4" xfId="3838"/>
    <cellStyle name="Normal 4 4 2 6" xfId="555"/>
    <cellStyle name="Normal 4 4 2 6 2" xfId="1510"/>
    <cellStyle name="Normal 4 4 2 6 2 2" xfId="3092"/>
    <cellStyle name="Normal 4 4 2 6 2 2 2" xfId="5691"/>
    <cellStyle name="Normal 4 4 2 6 2 3" xfId="4423"/>
    <cellStyle name="Normal 4 4 2 6 3" xfId="2312"/>
    <cellStyle name="Normal 4 4 2 6 3 2" xfId="4911"/>
    <cellStyle name="Normal 4 4 2 6 4" xfId="3643"/>
    <cellStyle name="Normal 4 4 2 7" xfId="1104"/>
    <cellStyle name="Normal 4 4 2 7 2" xfId="2703"/>
    <cellStyle name="Normal 4 4 2 7 2 2" xfId="5302"/>
    <cellStyle name="Normal 4 4 2 7 3" xfId="4034"/>
    <cellStyle name="Normal 4 4 2 8" xfId="1828"/>
    <cellStyle name="Normal 4 4 2 8 2" xfId="3274"/>
    <cellStyle name="Normal 4 4 2 8 2 2" xfId="5873"/>
    <cellStyle name="Normal 4 4 2 8 3" xfId="4605"/>
    <cellStyle name="Normal 4 4 2 9" xfId="2108"/>
    <cellStyle name="Normal 4 4 2 9 2" xfId="4707"/>
    <cellStyle name="Normal 4 4 3" xfId="266"/>
    <cellStyle name="Normal 4 4 3 2" xfId="483"/>
    <cellStyle name="Normal 4 4 3 2 2" xfId="916"/>
    <cellStyle name="Normal 4 4 3 2 2 2" xfId="1384"/>
    <cellStyle name="Normal 4 4 3 2 2 2 2" xfId="2967"/>
    <cellStyle name="Normal 4 4 3 2 2 2 2 2" xfId="5566"/>
    <cellStyle name="Normal 4 4 3 2 2 2 3" xfId="4298"/>
    <cellStyle name="Normal 4 4 3 2 2 3" xfId="2575"/>
    <cellStyle name="Normal 4 4 3 2 2 3 2" xfId="5174"/>
    <cellStyle name="Normal 4 4 3 2 2 4" xfId="3906"/>
    <cellStyle name="Normal 4 4 3 2 3" xfId="624"/>
    <cellStyle name="Normal 4 4 3 2 3 2" xfId="1577"/>
    <cellStyle name="Normal 4 4 3 2 3 2 2" xfId="3159"/>
    <cellStyle name="Normal 4 4 3 2 3 2 2 2" xfId="5758"/>
    <cellStyle name="Normal 4 4 3 2 3 2 3" xfId="4490"/>
    <cellStyle name="Normal 4 4 3 2 3 3" xfId="2380"/>
    <cellStyle name="Normal 4 4 3 2 3 3 2" xfId="4979"/>
    <cellStyle name="Normal 4 4 3 2 3 4" xfId="3711"/>
    <cellStyle name="Normal 4 4 3 2 4" xfId="1172"/>
    <cellStyle name="Normal 4 4 3 2 4 2" xfId="2771"/>
    <cellStyle name="Normal 4 4 3 2 4 2 2" xfId="5370"/>
    <cellStyle name="Normal 4 4 3 2 4 3" xfId="4102"/>
    <cellStyle name="Normal 4 4 3 2 5" xfId="2243"/>
    <cellStyle name="Normal 4 4 3 2 5 2" xfId="4842"/>
    <cellStyle name="Normal 4 4 3 2 6" xfId="3574"/>
    <cellStyle name="Normal 4 4 3 3" xfId="847"/>
    <cellStyle name="Normal 4 4 3 3 2" xfId="1315"/>
    <cellStyle name="Normal 4 4 3 3 2 2" xfId="2898"/>
    <cellStyle name="Normal 4 4 3 3 2 2 2" xfId="5497"/>
    <cellStyle name="Normal 4 4 3 3 2 3" xfId="4229"/>
    <cellStyle name="Normal 4 4 3 3 3" xfId="2506"/>
    <cellStyle name="Normal 4 4 3 3 3 2" xfId="5105"/>
    <cellStyle name="Normal 4 4 3 3 4" xfId="3837"/>
    <cellStyle name="Normal 4 4 3 4" xfId="554"/>
    <cellStyle name="Normal 4 4 3 4 2" xfId="1509"/>
    <cellStyle name="Normal 4 4 3 4 2 2" xfId="3091"/>
    <cellStyle name="Normal 4 4 3 4 2 2 2" xfId="5690"/>
    <cellStyle name="Normal 4 4 3 4 2 3" xfId="4422"/>
    <cellStyle name="Normal 4 4 3 4 3" xfId="2311"/>
    <cellStyle name="Normal 4 4 3 4 3 2" xfId="4910"/>
    <cellStyle name="Normal 4 4 3 4 4" xfId="3642"/>
    <cellStyle name="Normal 4 4 3 5" xfId="1103"/>
    <cellStyle name="Normal 4 4 3 5 2" xfId="2702"/>
    <cellStyle name="Normal 4 4 3 5 2 2" xfId="5301"/>
    <cellStyle name="Normal 4 4 3 5 3" xfId="4033"/>
    <cellStyle name="Normal 4 4 3 6" xfId="1867"/>
    <cellStyle name="Normal 4 4 3 6 2" xfId="3313"/>
    <cellStyle name="Normal 4 4 3 6 2 2" xfId="5912"/>
    <cellStyle name="Normal 4 4 3 6 3" xfId="4644"/>
    <cellStyle name="Normal 4 4 3 7" xfId="2147"/>
    <cellStyle name="Normal 4 4 3 7 2" xfId="4746"/>
    <cellStyle name="Normal 4 4 3 8" xfId="3476"/>
    <cellStyle name="Normal 4 4 4" xfId="296"/>
    <cellStyle name="Normal 4 4 4 2" xfId="512"/>
    <cellStyle name="Normal 4 4 4 2 2" xfId="944"/>
    <cellStyle name="Normal 4 4 4 2 2 2" xfId="1412"/>
    <cellStyle name="Normal 4 4 4 2 2 2 2" xfId="2995"/>
    <cellStyle name="Normal 4 4 4 2 2 2 2 2" xfId="5594"/>
    <cellStyle name="Normal 4 4 4 2 2 2 3" xfId="4326"/>
    <cellStyle name="Normal 4 4 4 2 2 3" xfId="2603"/>
    <cellStyle name="Normal 4 4 4 2 2 3 2" xfId="5202"/>
    <cellStyle name="Normal 4 4 4 2 2 4" xfId="3934"/>
    <cellStyle name="Normal 4 4 4 2 3" xfId="652"/>
    <cellStyle name="Normal 4 4 4 2 3 2" xfId="1605"/>
    <cellStyle name="Normal 4 4 4 2 3 2 2" xfId="3187"/>
    <cellStyle name="Normal 4 4 4 2 3 2 2 2" xfId="5786"/>
    <cellStyle name="Normal 4 4 4 2 3 2 3" xfId="4518"/>
    <cellStyle name="Normal 4 4 4 2 3 3" xfId="2408"/>
    <cellStyle name="Normal 4 4 4 2 3 3 2" xfId="5007"/>
    <cellStyle name="Normal 4 4 4 2 3 4" xfId="3739"/>
    <cellStyle name="Normal 4 4 4 2 4" xfId="1200"/>
    <cellStyle name="Normal 4 4 4 2 4 2" xfId="2799"/>
    <cellStyle name="Normal 4 4 4 2 4 2 2" xfId="5398"/>
    <cellStyle name="Normal 4 4 4 2 4 3" xfId="4130"/>
    <cellStyle name="Normal 4 4 4 2 5" xfId="2271"/>
    <cellStyle name="Normal 4 4 4 2 5 2" xfId="4870"/>
    <cellStyle name="Normal 4 4 4 2 6" xfId="3602"/>
    <cellStyle name="Normal 4 4 4 3" xfId="875"/>
    <cellStyle name="Normal 4 4 4 3 2" xfId="1343"/>
    <cellStyle name="Normal 4 4 4 3 2 2" xfId="2926"/>
    <cellStyle name="Normal 4 4 4 3 2 2 2" xfId="5525"/>
    <cellStyle name="Normal 4 4 4 3 2 3" xfId="4257"/>
    <cellStyle name="Normal 4 4 4 3 3" xfId="2534"/>
    <cellStyle name="Normal 4 4 4 3 3 2" xfId="5133"/>
    <cellStyle name="Normal 4 4 4 3 4" xfId="3865"/>
    <cellStyle name="Normal 4 4 4 4" xfId="582"/>
    <cellStyle name="Normal 4 4 4 4 2" xfId="1537"/>
    <cellStyle name="Normal 4 4 4 4 2 2" xfId="3119"/>
    <cellStyle name="Normal 4 4 4 4 2 2 2" xfId="5718"/>
    <cellStyle name="Normal 4 4 4 4 2 3" xfId="4450"/>
    <cellStyle name="Normal 4 4 4 4 3" xfId="2339"/>
    <cellStyle name="Normal 4 4 4 4 3 2" xfId="4938"/>
    <cellStyle name="Normal 4 4 4 4 4" xfId="3670"/>
    <cellStyle name="Normal 4 4 4 5" xfId="1131"/>
    <cellStyle name="Normal 4 4 4 5 2" xfId="2730"/>
    <cellStyle name="Normal 4 4 4 5 2 2" xfId="5329"/>
    <cellStyle name="Normal 4 4 4 5 3" xfId="4061"/>
    <cellStyle name="Normal 4 4 4 6" xfId="1895"/>
    <cellStyle name="Normal 4 4 4 6 2" xfId="3341"/>
    <cellStyle name="Normal 4 4 4 6 2 2" xfId="5940"/>
    <cellStyle name="Normal 4 4 4 6 3" xfId="4672"/>
    <cellStyle name="Normal 4 4 4 7" xfId="2175"/>
    <cellStyle name="Normal 4 4 4 7 2" xfId="4774"/>
    <cellStyle name="Normal 4 4 4 8" xfId="3504"/>
    <cellStyle name="Normal 4 4 5" xfId="244"/>
    <cellStyle name="Normal 4 4 5 2" xfId="461"/>
    <cellStyle name="Normal 4 4 5 2 2" xfId="1047"/>
    <cellStyle name="Normal 4 4 5 2 2 2" xfId="1458"/>
    <cellStyle name="Normal 4 4 5 2 2 2 2" xfId="3041"/>
    <cellStyle name="Normal 4 4 5 2 2 2 2 2" xfId="5640"/>
    <cellStyle name="Normal 4 4 5 2 2 2 3" xfId="4372"/>
    <cellStyle name="Normal 4 4 5 2 2 3" xfId="2650"/>
    <cellStyle name="Normal 4 4 5 2 2 3 2" xfId="5249"/>
    <cellStyle name="Normal 4 4 5 2 2 4" xfId="3981"/>
    <cellStyle name="Normal 4 4 5 2 3" xfId="788"/>
    <cellStyle name="Normal 4 4 5 2 3 2" xfId="1723"/>
    <cellStyle name="Normal 4 4 5 2 3 2 2" xfId="3233"/>
    <cellStyle name="Normal 4 4 5 2 3 2 2 2" xfId="5832"/>
    <cellStyle name="Normal 4 4 5 2 3 2 3" xfId="4564"/>
    <cellStyle name="Normal 4 4 5 2 3 3" xfId="2454"/>
    <cellStyle name="Normal 4 4 5 2 3 3 2" xfId="5053"/>
    <cellStyle name="Normal 4 4 5 2 3 4" xfId="3785"/>
    <cellStyle name="Normal 4 4 5 2 4" xfId="1247"/>
    <cellStyle name="Normal 4 4 5 2 4 2" xfId="2846"/>
    <cellStyle name="Normal 4 4 5 2 4 2 2" xfId="5445"/>
    <cellStyle name="Normal 4 4 5 2 4 3" xfId="4177"/>
    <cellStyle name="Normal 4 4 5 2 5" xfId="2221"/>
    <cellStyle name="Normal 4 4 5 2 5 2" xfId="4820"/>
    <cellStyle name="Normal 4 4 5 2 6" xfId="3552"/>
    <cellStyle name="Normal 4 4 5 3" xfId="893"/>
    <cellStyle name="Normal 4 4 5 3 2" xfId="1361"/>
    <cellStyle name="Normal 4 4 5 3 2 2" xfId="2944"/>
    <cellStyle name="Normal 4 4 5 3 2 2 2" xfId="5543"/>
    <cellStyle name="Normal 4 4 5 3 2 3" xfId="4275"/>
    <cellStyle name="Normal 4 4 5 3 3" xfId="2552"/>
    <cellStyle name="Normal 4 4 5 3 3 2" xfId="5151"/>
    <cellStyle name="Normal 4 4 5 3 4" xfId="3883"/>
    <cellStyle name="Normal 4 4 5 4" xfId="600"/>
    <cellStyle name="Normal 4 4 5 4 2" xfId="1555"/>
    <cellStyle name="Normal 4 4 5 4 2 2" xfId="3137"/>
    <cellStyle name="Normal 4 4 5 4 2 2 2" xfId="5736"/>
    <cellStyle name="Normal 4 4 5 4 2 3" xfId="4468"/>
    <cellStyle name="Normal 4 4 5 4 3" xfId="2357"/>
    <cellStyle name="Normal 4 4 5 4 3 2" xfId="4956"/>
    <cellStyle name="Normal 4 4 5 4 4" xfId="3688"/>
    <cellStyle name="Normal 4 4 5 5" xfId="1149"/>
    <cellStyle name="Normal 4 4 5 5 2" xfId="2748"/>
    <cellStyle name="Normal 4 4 5 5 2 2" xfId="5347"/>
    <cellStyle name="Normal 4 4 5 5 3" xfId="4079"/>
    <cellStyle name="Normal 4 4 5 6" xfId="1845"/>
    <cellStyle name="Normal 4 4 5 6 2" xfId="3291"/>
    <cellStyle name="Normal 4 4 5 6 2 2" xfId="5890"/>
    <cellStyle name="Normal 4 4 5 6 3" xfId="4622"/>
    <cellStyle name="Normal 4 4 5 7" xfId="2125"/>
    <cellStyle name="Normal 4 4 5 7 2" xfId="4724"/>
    <cellStyle name="Normal 4 4 5 8" xfId="3454"/>
    <cellStyle name="Normal 4 4 6" xfId="443"/>
    <cellStyle name="Normal 4 4 6 2" xfId="975"/>
    <cellStyle name="Normal 4 4 6 2 2" xfId="1423"/>
    <cellStyle name="Normal 4 4 6 2 2 2" xfId="3006"/>
    <cellStyle name="Normal 4 4 6 2 2 2 2" xfId="5605"/>
    <cellStyle name="Normal 4 4 6 2 2 3" xfId="4337"/>
    <cellStyle name="Normal 4 4 6 2 3" xfId="2615"/>
    <cellStyle name="Normal 4 4 6 2 3 2" xfId="5214"/>
    <cellStyle name="Normal 4 4 6 2 4" xfId="3946"/>
    <cellStyle name="Normal 4 4 6 3" xfId="709"/>
    <cellStyle name="Normal 4 4 6 3 2" xfId="1652"/>
    <cellStyle name="Normal 4 4 6 3 2 2" xfId="3198"/>
    <cellStyle name="Normal 4 4 6 3 2 2 2" xfId="5797"/>
    <cellStyle name="Normal 4 4 6 3 2 3" xfId="4529"/>
    <cellStyle name="Normal 4 4 6 3 3" xfId="2419"/>
    <cellStyle name="Normal 4 4 6 3 3 2" xfId="5018"/>
    <cellStyle name="Normal 4 4 6 3 4" xfId="3750"/>
    <cellStyle name="Normal 4 4 6 4" xfId="1212"/>
    <cellStyle name="Normal 4 4 6 4 2" xfId="2811"/>
    <cellStyle name="Normal 4 4 6 4 2 2" xfId="5410"/>
    <cellStyle name="Normal 4 4 6 4 3" xfId="4142"/>
    <cellStyle name="Normal 4 4 6 5" xfId="2203"/>
    <cellStyle name="Normal 4 4 6 5 2" xfId="4802"/>
    <cellStyle name="Normal 4 4 6 6" xfId="3534"/>
    <cellStyle name="Normal 4 4 7" xfId="825"/>
    <cellStyle name="Normal 4 4 7 2" xfId="1293"/>
    <cellStyle name="Normal 4 4 7 2 2" xfId="2876"/>
    <cellStyle name="Normal 4 4 7 2 2 2" xfId="5475"/>
    <cellStyle name="Normal 4 4 7 2 3" xfId="4207"/>
    <cellStyle name="Normal 4 4 7 3" xfId="2484"/>
    <cellStyle name="Normal 4 4 7 3 2" xfId="5083"/>
    <cellStyle name="Normal 4 4 7 4" xfId="3815"/>
    <cellStyle name="Normal 4 4 8" xfId="532"/>
    <cellStyle name="Normal 4 4 8 2" xfId="1487"/>
    <cellStyle name="Normal 4 4 8 2 2" xfId="3069"/>
    <cellStyle name="Normal 4 4 8 2 2 2" xfId="5668"/>
    <cellStyle name="Normal 4 4 8 2 3" xfId="4400"/>
    <cellStyle name="Normal 4 4 8 3" xfId="2289"/>
    <cellStyle name="Normal 4 4 8 3 2" xfId="4888"/>
    <cellStyle name="Normal 4 4 8 4" xfId="3620"/>
    <cellStyle name="Normal 4 4 9" xfId="1080"/>
    <cellStyle name="Normal 4 4 9 2" xfId="2679"/>
    <cellStyle name="Normal 4 4 9 2 2" xfId="5278"/>
    <cellStyle name="Normal 4 4 9 3" xfId="4010"/>
    <cellStyle name="Normal 4 5" xfId="194"/>
    <cellStyle name="Normal 4 5 10" xfId="1829"/>
    <cellStyle name="Normal 4 5 10 2" xfId="3275"/>
    <cellStyle name="Normal 4 5 10 2 2" xfId="5874"/>
    <cellStyle name="Normal 4 5 10 3" xfId="4606"/>
    <cellStyle name="Normal 4 5 11" xfId="2109"/>
    <cellStyle name="Normal 4 5 11 2" xfId="4708"/>
    <cellStyle name="Normal 4 5 12" xfId="3438"/>
    <cellStyle name="Normal 4 5 2" xfId="195"/>
    <cellStyle name="Normal 4 5 2 10" xfId="3439"/>
    <cellStyle name="Normal 4 5 2 2" xfId="299"/>
    <cellStyle name="Normal 4 5 2 2 2" xfId="515"/>
    <cellStyle name="Normal 4 5 2 2 2 2" xfId="947"/>
    <cellStyle name="Normal 4 5 2 2 2 2 2" xfId="1415"/>
    <cellStyle name="Normal 4 5 2 2 2 2 2 2" xfId="2998"/>
    <cellStyle name="Normal 4 5 2 2 2 2 2 2 2" xfId="5597"/>
    <cellStyle name="Normal 4 5 2 2 2 2 2 3" xfId="4329"/>
    <cellStyle name="Normal 4 5 2 2 2 2 3" xfId="2606"/>
    <cellStyle name="Normal 4 5 2 2 2 2 3 2" xfId="5205"/>
    <cellStyle name="Normal 4 5 2 2 2 2 4" xfId="3937"/>
    <cellStyle name="Normal 4 5 2 2 2 3" xfId="655"/>
    <cellStyle name="Normal 4 5 2 2 2 3 2" xfId="1608"/>
    <cellStyle name="Normal 4 5 2 2 2 3 2 2" xfId="3190"/>
    <cellStyle name="Normal 4 5 2 2 2 3 2 2 2" xfId="5789"/>
    <cellStyle name="Normal 4 5 2 2 2 3 2 3" xfId="4521"/>
    <cellStyle name="Normal 4 5 2 2 2 3 3" xfId="2411"/>
    <cellStyle name="Normal 4 5 2 2 2 3 3 2" xfId="5010"/>
    <cellStyle name="Normal 4 5 2 2 2 3 4" xfId="3742"/>
    <cellStyle name="Normal 4 5 2 2 2 4" xfId="1203"/>
    <cellStyle name="Normal 4 5 2 2 2 4 2" xfId="2802"/>
    <cellStyle name="Normal 4 5 2 2 2 4 2 2" xfId="5401"/>
    <cellStyle name="Normal 4 5 2 2 2 4 3" xfId="4133"/>
    <cellStyle name="Normal 4 5 2 2 2 5" xfId="2274"/>
    <cellStyle name="Normal 4 5 2 2 2 5 2" xfId="4873"/>
    <cellStyle name="Normal 4 5 2 2 2 6" xfId="3605"/>
    <cellStyle name="Normal 4 5 2 2 3" xfId="878"/>
    <cellStyle name="Normal 4 5 2 2 3 2" xfId="1346"/>
    <cellStyle name="Normal 4 5 2 2 3 2 2" xfId="2929"/>
    <cellStyle name="Normal 4 5 2 2 3 2 2 2" xfId="5528"/>
    <cellStyle name="Normal 4 5 2 2 3 2 3" xfId="4260"/>
    <cellStyle name="Normal 4 5 2 2 3 3" xfId="2537"/>
    <cellStyle name="Normal 4 5 2 2 3 3 2" xfId="5136"/>
    <cellStyle name="Normal 4 5 2 2 3 4" xfId="3868"/>
    <cellStyle name="Normal 4 5 2 2 4" xfId="585"/>
    <cellStyle name="Normal 4 5 2 2 4 2" xfId="1540"/>
    <cellStyle name="Normal 4 5 2 2 4 2 2" xfId="3122"/>
    <cellStyle name="Normal 4 5 2 2 4 2 2 2" xfId="5721"/>
    <cellStyle name="Normal 4 5 2 2 4 2 3" xfId="4453"/>
    <cellStyle name="Normal 4 5 2 2 4 3" xfId="2342"/>
    <cellStyle name="Normal 4 5 2 2 4 3 2" xfId="4941"/>
    <cellStyle name="Normal 4 5 2 2 4 4" xfId="3673"/>
    <cellStyle name="Normal 4 5 2 2 5" xfId="1134"/>
    <cellStyle name="Normal 4 5 2 2 5 2" xfId="2733"/>
    <cellStyle name="Normal 4 5 2 2 5 2 2" xfId="5332"/>
    <cellStyle name="Normal 4 5 2 2 5 3" xfId="4064"/>
    <cellStyle name="Normal 4 5 2 2 6" xfId="1898"/>
    <cellStyle name="Normal 4 5 2 2 6 2" xfId="3344"/>
    <cellStyle name="Normal 4 5 2 2 6 2 2" xfId="5943"/>
    <cellStyle name="Normal 4 5 2 2 6 3" xfId="4675"/>
    <cellStyle name="Normal 4 5 2 2 7" xfId="2178"/>
    <cellStyle name="Normal 4 5 2 2 7 2" xfId="4777"/>
    <cellStyle name="Normal 4 5 2 2 8" xfId="3507"/>
    <cellStyle name="Normal 4 5 2 3" xfId="269"/>
    <cellStyle name="Normal 4 5 2 3 2" xfId="486"/>
    <cellStyle name="Normal 4 5 2 3 2 2" xfId="1060"/>
    <cellStyle name="Normal 4 5 2 3 2 2 2" xfId="1471"/>
    <cellStyle name="Normal 4 5 2 3 2 2 2 2" xfId="3054"/>
    <cellStyle name="Normal 4 5 2 3 2 2 2 2 2" xfId="5653"/>
    <cellStyle name="Normal 4 5 2 3 2 2 2 3" xfId="4385"/>
    <cellStyle name="Normal 4 5 2 3 2 2 3" xfId="2663"/>
    <cellStyle name="Normal 4 5 2 3 2 2 3 2" xfId="5262"/>
    <cellStyle name="Normal 4 5 2 3 2 2 4" xfId="3994"/>
    <cellStyle name="Normal 4 5 2 3 2 3" xfId="801"/>
    <cellStyle name="Normal 4 5 2 3 2 3 2" xfId="1736"/>
    <cellStyle name="Normal 4 5 2 3 2 3 2 2" xfId="3246"/>
    <cellStyle name="Normal 4 5 2 3 2 3 2 2 2" xfId="5845"/>
    <cellStyle name="Normal 4 5 2 3 2 3 2 3" xfId="4577"/>
    <cellStyle name="Normal 4 5 2 3 2 3 3" xfId="2467"/>
    <cellStyle name="Normal 4 5 2 3 2 3 3 2" xfId="5066"/>
    <cellStyle name="Normal 4 5 2 3 2 3 4" xfId="3798"/>
    <cellStyle name="Normal 4 5 2 3 2 4" xfId="1260"/>
    <cellStyle name="Normal 4 5 2 3 2 4 2" xfId="2859"/>
    <cellStyle name="Normal 4 5 2 3 2 4 2 2" xfId="5458"/>
    <cellStyle name="Normal 4 5 2 3 2 4 3" xfId="4190"/>
    <cellStyle name="Normal 4 5 2 3 2 5" xfId="2246"/>
    <cellStyle name="Normal 4 5 2 3 2 5 2" xfId="4845"/>
    <cellStyle name="Normal 4 5 2 3 2 6" xfId="3577"/>
    <cellStyle name="Normal 4 5 2 3 3" xfId="919"/>
    <cellStyle name="Normal 4 5 2 3 3 2" xfId="1387"/>
    <cellStyle name="Normal 4 5 2 3 3 2 2" xfId="2970"/>
    <cellStyle name="Normal 4 5 2 3 3 2 2 2" xfId="5569"/>
    <cellStyle name="Normal 4 5 2 3 3 2 3" xfId="4301"/>
    <cellStyle name="Normal 4 5 2 3 3 3" xfId="2578"/>
    <cellStyle name="Normal 4 5 2 3 3 3 2" xfId="5177"/>
    <cellStyle name="Normal 4 5 2 3 3 4" xfId="3909"/>
    <cellStyle name="Normal 4 5 2 3 4" xfId="627"/>
    <cellStyle name="Normal 4 5 2 3 4 2" xfId="1580"/>
    <cellStyle name="Normal 4 5 2 3 4 2 2" xfId="3162"/>
    <cellStyle name="Normal 4 5 2 3 4 2 2 2" xfId="5761"/>
    <cellStyle name="Normal 4 5 2 3 4 2 3" xfId="4493"/>
    <cellStyle name="Normal 4 5 2 3 4 3" xfId="2383"/>
    <cellStyle name="Normal 4 5 2 3 4 3 2" xfId="4982"/>
    <cellStyle name="Normal 4 5 2 3 4 4" xfId="3714"/>
    <cellStyle name="Normal 4 5 2 3 5" xfId="1175"/>
    <cellStyle name="Normal 4 5 2 3 5 2" xfId="2774"/>
    <cellStyle name="Normal 4 5 2 3 5 2 2" xfId="5373"/>
    <cellStyle name="Normal 4 5 2 3 5 3" xfId="4105"/>
    <cellStyle name="Normal 4 5 2 3 6" xfId="1870"/>
    <cellStyle name="Normal 4 5 2 3 6 2" xfId="3316"/>
    <cellStyle name="Normal 4 5 2 3 6 2 2" xfId="5915"/>
    <cellStyle name="Normal 4 5 2 3 6 3" xfId="4647"/>
    <cellStyle name="Normal 4 5 2 3 7" xfId="2150"/>
    <cellStyle name="Normal 4 5 2 3 7 2" xfId="4749"/>
    <cellStyle name="Normal 4 5 2 3 8" xfId="3479"/>
    <cellStyle name="Normal 4 5 2 4" xfId="446"/>
    <cellStyle name="Normal 4 5 2 4 2" xfId="991"/>
    <cellStyle name="Normal 4 5 2 4 2 2" xfId="1434"/>
    <cellStyle name="Normal 4 5 2 4 2 2 2" xfId="3017"/>
    <cellStyle name="Normal 4 5 2 4 2 2 2 2" xfId="5616"/>
    <cellStyle name="Normal 4 5 2 4 2 2 3" xfId="4348"/>
    <cellStyle name="Normal 4 5 2 4 2 3" xfId="2626"/>
    <cellStyle name="Normal 4 5 2 4 2 3 2" xfId="5225"/>
    <cellStyle name="Normal 4 5 2 4 2 4" xfId="3957"/>
    <cellStyle name="Normal 4 5 2 4 3" xfId="725"/>
    <cellStyle name="Normal 4 5 2 4 3 2" xfId="1667"/>
    <cellStyle name="Normal 4 5 2 4 3 2 2" xfId="3209"/>
    <cellStyle name="Normal 4 5 2 4 3 2 2 2" xfId="5808"/>
    <cellStyle name="Normal 4 5 2 4 3 2 3" xfId="4540"/>
    <cellStyle name="Normal 4 5 2 4 3 3" xfId="2430"/>
    <cellStyle name="Normal 4 5 2 4 3 3 2" xfId="5029"/>
    <cellStyle name="Normal 4 5 2 4 3 4" xfId="3761"/>
    <cellStyle name="Normal 4 5 2 4 4" xfId="1223"/>
    <cellStyle name="Normal 4 5 2 4 4 2" xfId="2822"/>
    <cellStyle name="Normal 4 5 2 4 4 2 2" xfId="5421"/>
    <cellStyle name="Normal 4 5 2 4 4 3" xfId="4153"/>
    <cellStyle name="Normal 4 5 2 4 5" xfId="2206"/>
    <cellStyle name="Normal 4 5 2 4 5 2" xfId="4805"/>
    <cellStyle name="Normal 4 5 2 4 6" xfId="3537"/>
    <cellStyle name="Normal 4 5 2 5" xfId="850"/>
    <cellStyle name="Normal 4 5 2 5 2" xfId="1318"/>
    <cellStyle name="Normal 4 5 2 5 2 2" xfId="2901"/>
    <cellStyle name="Normal 4 5 2 5 2 2 2" xfId="5500"/>
    <cellStyle name="Normal 4 5 2 5 2 3" xfId="4232"/>
    <cellStyle name="Normal 4 5 2 5 3" xfId="2509"/>
    <cellStyle name="Normal 4 5 2 5 3 2" xfId="5108"/>
    <cellStyle name="Normal 4 5 2 5 4" xfId="3840"/>
    <cellStyle name="Normal 4 5 2 6" xfId="557"/>
    <cellStyle name="Normal 4 5 2 6 2" xfId="1512"/>
    <cellStyle name="Normal 4 5 2 6 2 2" xfId="3094"/>
    <cellStyle name="Normal 4 5 2 6 2 2 2" xfId="5693"/>
    <cellStyle name="Normal 4 5 2 6 2 3" xfId="4425"/>
    <cellStyle name="Normal 4 5 2 6 3" xfId="2314"/>
    <cellStyle name="Normal 4 5 2 6 3 2" xfId="4913"/>
    <cellStyle name="Normal 4 5 2 6 4" xfId="3645"/>
    <cellStyle name="Normal 4 5 2 7" xfId="1106"/>
    <cellStyle name="Normal 4 5 2 7 2" xfId="2705"/>
    <cellStyle name="Normal 4 5 2 7 2 2" xfId="5304"/>
    <cellStyle name="Normal 4 5 2 7 3" xfId="4036"/>
    <cellStyle name="Normal 4 5 2 8" xfId="1830"/>
    <cellStyle name="Normal 4 5 2 8 2" xfId="3276"/>
    <cellStyle name="Normal 4 5 2 8 2 2" xfId="5875"/>
    <cellStyle name="Normal 4 5 2 8 3" xfId="4607"/>
    <cellStyle name="Normal 4 5 2 9" xfId="2110"/>
    <cellStyle name="Normal 4 5 2 9 2" xfId="4709"/>
    <cellStyle name="Normal 4 5 3" xfId="268"/>
    <cellStyle name="Normal 4 5 3 2" xfId="485"/>
    <cellStyle name="Normal 4 5 3 2 2" xfId="918"/>
    <cellStyle name="Normal 4 5 3 2 2 2" xfId="1386"/>
    <cellStyle name="Normal 4 5 3 2 2 2 2" xfId="2969"/>
    <cellStyle name="Normal 4 5 3 2 2 2 2 2" xfId="5568"/>
    <cellStyle name="Normal 4 5 3 2 2 2 3" xfId="4300"/>
    <cellStyle name="Normal 4 5 3 2 2 3" xfId="2577"/>
    <cellStyle name="Normal 4 5 3 2 2 3 2" xfId="5176"/>
    <cellStyle name="Normal 4 5 3 2 2 4" xfId="3908"/>
    <cellStyle name="Normal 4 5 3 2 3" xfId="626"/>
    <cellStyle name="Normal 4 5 3 2 3 2" xfId="1579"/>
    <cellStyle name="Normal 4 5 3 2 3 2 2" xfId="3161"/>
    <cellStyle name="Normal 4 5 3 2 3 2 2 2" xfId="5760"/>
    <cellStyle name="Normal 4 5 3 2 3 2 3" xfId="4492"/>
    <cellStyle name="Normal 4 5 3 2 3 3" xfId="2382"/>
    <cellStyle name="Normal 4 5 3 2 3 3 2" xfId="4981"/>
    <cellStyle name="Normal 4 5 3 2 3 4" xfId="3713"/>
    <cellStyle name="Normal 4 5 3 2 4" xfId="1174"/>
    <cellStyle name="Normal 4 5 3 2 4 2" xfId="2773"/>
    <cellStyle name="Normal 4 5 3 2 4 2 2" xfId="5372"/>
    <cellStyle name="Normal 4 5 3 2 4 3" xfId="4104"/>
    <cellStyle name="Normal 4 5 3 2 5" xfId="2245"/>
    <cellStyle name="Normal 4 5 3 2 5 2" xfId="4844"/>
    <cellStyle name="Normal 4 5 3 2 6" xfId="3576"/>
    <cellStyle name="Normal 4 5 3 3" xfId="849"/>
    <cellStyle name="Normal 4 5 3 3 2" xfId="1317"/>
    <cellStyle name="Normal 4 5 3 3 2 2" xfId="2900"/>
    <cellStyle name="Normal 4 5 3 3 2 2 2" xfId="5499"/>
    <cellStyle name="Normal 4 5 3 3 2 3" xfId="4231"/>
    <cellStyle name="Normal 4 5 3 3 3" xfId="2508"/>
    <cellStyle name="Normal 4 5 3 3 3 2" xfId="5107"/>
    <cellStyle name="Normal 4 5 3 3 4" xfId="3839"/>
    <cellStyle name="Normal 4 5 3 4" xfId="556"/>
    <cellStyle name="Normal 4 5 3 4 2" xfId="1511"/>
    <cellStyle name="Normal 4 5 3 4 2 2" xfId="3093"/>
    <cellStyle name="Normal 4 5 3 4 2 2 2" xfId="5692"/>
    <cellStyle name="Normal 4 5 3 4 2 3" xfId="4424"/>
    <cellStyle name="Normal 4 5 3 4 3" xfId="2313"/>
    <cellStyle name="Normal 4 5 3 4 3 2" xfId="4912"/>
    <cellStyle name="Normal 4 5 3 4 4" xfId="3644"/>
    <cellStyle name="Normal 4 5 3 5" xfId="1105"/>
    <cellStyle name="Normal 4 5 3 5 2" xfId="2704"/>
    <cellStyle name="Normal 4 5 3 5 2 2" xfId="5303"/>
    <cellStyle name="Normal 4 5 3 5 3" xfId="4035"/>
    <cellStyle name="Normal 4 5 3 6" xfId="1869"/>
    <cellStyle name="Normal 4 5 3 6 2" xfId="3315"/>
    <cellStyle name="Normal 4 5 3 6 2 2" xfId="5914"/>
    <cellStyle name="Normal 4 5 3 6 3" xfId="4646"/>
    <cellStyle name="Normal 4 5 3 7" xfId="2149"/>
    <cellStyle name="Normal 4 5 3 7 2" xfId="4748"/>
    <cellStyle name="Normal 4 5 3 8" xfId="3478"/>
    <cellStyle name="Normal 4 5 4" xfId="298"/>
    <cellStyle name="Normal 4 5 4 2" xfId="514"/>
    <cellStyle name="Normal 4 5 4 2 2" xfId="946"/>
    <cellStyle name="Normal 4 5 4 2 2 2" xfId="1414"/>
    <cellStyle name="Normal 4 5 4 2 2 2 2" xfId="2997"/>
    <cellStyle name="Normal 4 5 4 2 2 2 2 2" xfId="5596"/>
    <cellStyle name="Normal 4 5 4 2 2 2 3" xfId="4328"/>
    <cellStyle name="Normal 4 5 4 2 2 3" xfId="2605"/>
    <cellStyle name="Normal 4 5 4 2 2 3 2" xfId="5204"/>
    <cellStyle name="Normal 4 5 4 2 2 4" xfId="3936"/>
    <cellStyle name="Normal 4 5 4 2 3" xfId="654"/>
    <cellStyle name="Normal 4 5 4 2 3 2" xfId="1607"/>
    <cellStyle name="Normal 4 5 4 2 3 2 2" xfId="3189"/>
    <cellStyle name="Normal 4 5 4 2 3 2 2 2" xfId="5788"/>
    <cellStyle name="Normal 4 5 4 2 3 2 3" xfId="4520"/>
    <cellStyle name="Normal 4 5 4 2 3 3" xfId="2410"/>
    <cellStyle name="Normal 4 5 4 2 3 3 2" xfId="5009"/>
    <cellStyle name="Normal 4 5 4 2 3 4" xfId="3741"/>
    <cellStyle name="Normal 4 5 4 2 4" xfId="1202"/>
    <cellStyle name="Normal 4 5 4 2 4 2" xfId="2801"/>
    <cellStyle name="Normal 4 5 4 2 4 2 2" xfId="5400"/>
    <cellStyle name="Normal 4 5 4 2 4 3" xfId="4132"/>
    <cellStyle name="Normal 4 5 4 2 5" xfId="2273"/>
    <cellStyle name="Normal 4 5 4 2 5 2" xfId="4872"/>
    <cellStyle name="Normal 4 5 4 2 6" xfId="3604"/>
    <cellStyle name="Normal 4 5 4 3" xfId="877"/>
    <cellStyle name="Normal 4 5 4 3 2" xfId="1345"/>
    <cellStyle name="Normal 4 5 4 3 2 2" xfId="2928"/>
    <cellStyle name="Normal 4 5 4 3 2 2 2" xfId="5527"/>
    <cellStyle name="Normal 4 5 4 3 2 3" xfId="4259"/>
    <cellStyle name="Normal 4 5 4 3 3" xfId="2536"/>
    <cellStyle name="Normal 4 5 4 3 3 2" xfId="5135"/>
    <cellStyle name="Normal 4 5 4 3 4" xfId="3867"/>
    <cellStyle name="Normal 4 5 4 4" xfId="584"/>
    <cellStyle name="Normal 4 5 4 4 2" xfId="1539"/>
    <cellStyle name="Normal 4 5 4 4 2 2" xfId="3121"/>
    <cellStyle name="Normal 4 5 4 4 2 2 2" xfId="5720"/>
    <cellStyle name="Normal 4 5 4 4 2 3" xfId="4452"/>
    <cellStyle name="Normal 4 5 4 4 3" xfId="2341"/>
    <cellStyle name="Normal 4 5 4 4 3 2" xfId="4940"/>
    <cellStyle name="Normal 4 5 4 4 4" xfId="3672"/>
    <cellStyle name="Normal 4 5 4 5" xfId="1133"/>
    <cellStyle name="Normal 4 5 4 5 2" xfId="2732"/>
    <cellStyle name="Normal 4 5 4 5 2 2" xfId="5331"/>
    <cellStyle name="Normal 4 5 4 5 3" xfId="4063"/>
    <cellStyle name="Normal 4 5 4 6" xfId="1897"/>
    <cellStyle name="Normal 4 5 4 6 2" xfId="3343"/>
    <cellStyle name="Normal 4 5 4 6 2 2" xfId="5942"/>
    <cellStyle name="Normal 4 5 4 6 3" xfId="4674"/>
    <cellStyle name="Normal 4 5 4 7" xfId="2177"/>
    <cellStyle name="Normal 4 5 4 7 2" xfId="4776"/>
    <cellStyle name="Normal 4 5 4 8" xfId="3506"/>
    <cellStyle name="Normal 4 5 5" xfId="245"/>
    <cellStyle name="Normal 4 5 5 2" xfId="462"/>
    <cellStyle name="Normal 4 5 5 2 2" xfId="1048"/>
    <cellStyle name="Normal 4 5 5 2 2 2" xfId="1459"/>
    <cellStyle name="Normal 4 5 5 2 2 2 2" xfId="3042"/>
    <cellStyle name="Normal 4 5 5 2 2 2 2 2" xfId="5641"/>
    <cellStyle name="Normal 4 5 5 2 2 2 3" xfId="4373"/>
    <cellStyle name="Normal 4 5 5 2 2 3" xfId="2651"/>
    <cellStyle name="Normal 4 5 5 2 2 3 2" xfId="5250"/>
    <cellStyle name="Normal 4 5 5 2 2 4" xfId="3982"/>
    <cellStyle name="Normal 4 5 5 2 3" xfId="789"/>
    <cellStyle name="Normal 4 5 5 2 3 2" xfId="1724"/>
    <cellStyle name="Normal 4 5 5 2 3 2 2" xfId="3234"/>
    <cellStyle name="Normal 4 5 5 2 3 2 2 2" xfId="5833"/>
    <cellStyle name="Normal 4 5 5 2 3 2 3" xfId="4565"/>
    <cellStyle name="Normal 4 5 5 2 3 3" xfId="2455"/>
    <cellStyle name="Normal 4 5 5 2 3 3 2" xfId="5054"/>
    <cellStyle name="Normal 4 5 5 2 3 4" xfId="3786"/>
    <cellStyle name="Normal 4 5 5 2 4" xfId="1248"/>
    <cellStyle name="Normal 4 5 5 2 4 2" xfId="2847"/>
    <cellStyle name="Normal 4 5 5 2 4 2 2" xfId="5446"/>
    <cellStyle name="Normal 4 5 5 2 4 3" xfId="4178"/>
    <cellStyle name="Normal 4 5 5 2 5" xfId="2222"/>
    <cellStyle name="Normal 4 5 5 2 5 2" xfId="4821"/>
    <cellStyle name="Normal 4 5 5 2 6" xfId="3553"/>
    <cellStyle name="Normal 4 5 5 3" xfId="894"/>
    <cellStyle name="Normal 4 5 5 3 2" xfId="1362"/>
    <cellStyle name="Normal 4 5 5 3 2 2" xfId="2945"/>
    <cellStyle name="Normal 4 5 5 3 2 2 2" xfId="5544"/>
    <cellStyle name="Normal 4 5 5 3 2 3" xfId="4276"/>
    <cellStyle name="Normal 4 5 5 3 3" xfId="2553"/>
    <cellStyle name="Normal 4 5 5 3 3 2" xfId="5152"/>
    <cellStyle name="Normal 4 5 5 3 4" xfId="3884"/>
    <cellStyle name="Normal 4 5 5 4" xfId="601"/>
    <cellStyle name="Normal 4 5 5 4 2" xfId="1556"/>
    <cellStyle name="Normal 4 5 5 4 2 2" xfId="3138"/>
    <cellStyle name="Normal 4 5 5 4 2 2 2" xfId="5737"/>
    <cellStyle name="Normal 4 5 5 4 2 3" xfId="4469"/>
    <cellStyle name="Normal 4 5 5 4 3" xfId="2358"/>
    <cellStyle name="Normal 4 5 5 4 3 2" xfId="4957"/>
    <cellStyle name="Normal 4 5 5 4 4" xfId="3689"/>
    <cellStyle name="Normal 4 5 5 5" xfId="1150"/>
    <cellStyle name="Normal 4 5 5 5 2" xfId="2749"/>
    <cellStyle name="Normal 4 5 5 5 2 2" xfId="5348"/>
    <cellStyle name="Normal 4 5 5 5 3" xfId="4080"/>
    <cellStyle name="Normal 4 5 5 6" xfId="1846"/>
    <cellStyle name="Normal 4 5 5 6 2" xfId="3292"/>
    <cellStyle name="Normal 4 5 5 6 2 2" xfId="5891"/>
    <cellStyle name="Normal 4 5 5 6 3" xfId="4623"/>
    <cellStyle name="Normal 4 5 5 7" xfId="2126"/>
    <cellStyle name="Normal 4 5 5 7 2" xfId="4725"/>
    <cellStyle name="Normal 4 5 5 8" xfId="3455"/>
    <cellStyle name="Normal 4 5 6" xfId="445"/>
    <cellStyle name="Normal 4 5 6 2" xfId="974"/>
    <cellStyle name="Normal 4 5 6 2 2" xfId="1422"/>
    <cellStyle name="Normal 4 5 6 2 2 2" xfId="3005"/>
    <cellStyle name="Normal 4 5 6 2 2 2 2" xfId="5604"/>
    <cellStyle name="Normal 4 5 6 2 2 3" xfId="4336"/>
    <cellStyle name="Normal 4 5 6 2 3" xfId="2614"/>
    <cellStyle name="Normal 4 5 6 2 3 2" xfId="5213"/>
    <cellStyle name="Normal 4 5 6 2 4" xfId="3945"/>
    <cellStyle name="Normal 4 5 6 3" xfId="708"/>
    <cellStyle name="Normal 4 5 6 3 2" xfId="1651"/>
    <cellStyle name="Normal 4 5 6 3 2 2" xfId="3197"/>
    <cellStyle name="Normal 4 5 6 3 2 2 2" xfId="5796"/>
    <cellStyle name="Normal 4 5 6 3 2 3" xfId="4528"/>
    <cellStyle name="Normal 4 5 6 3 3" xfId="2418"/>
    <cellStyle name="Normal 4 5 6 3 3 2" xfId="5017"/>
    <cellStyle name="Normal 4 5 6 3 4" xfId="3749"/>
    <cellStyle name="Normal 4 5 6 4" xfId="1211"/>
    <cellStyle name="Normal 4 5 6 4 2" xfId="2810"/>
    <cellStyle name="Normal 4 5 6 4 2 2" xfId="5409"/>
    <cellStyle name="Normal 4 5 6 4 3" xfId="4141"/>
    <cellStyle name="Normal 4 5 6 5" xfId="2205"/>
    <cellStyle name="Normal 4 5 6 5 2" xfId="4804"/>
    <cellStyle name="Normal 4 5 6 6" xfId="3536"/>
    <cellStyle name="Normal 4 5 7" xfId="826"/>
    <cellStyle name="Normal 4 5 7 2" xfId="1294"/>
    <cellStyle name="Normal 4 5 7 2 2" xfId="2877"/>
    <cellStyle name="Normal 4 5 7 2 2 2" xfId="5476"/>
    <cellStyle name="Normal 4 5 7 2 3" xfId="4208"/>
    <cellStyle name="Normal 4 5 7 3" xfId="2485"/>
    <cellStyle name="Normal 4 5 7 3 2" xfId="5084"/>
    <cellStyle name="Normal 4 5 7 4" xfId="3816"/>
    <cellStyle name="Normal 4 5 8" xfId="533"/>
    <cellStyle name="Normal 4 5 8 2" xfId="1488"/>
    <cellStyle name="Normal 4 5 8 2 2" xfId="3070"/>
    <cellStyle name="Normal 4 5 8 2 2 2" xfId="5669"/>
    <cellStyle name="Normal 4 5 8 2 3" xfId="4401"/>
    <cellStyle name="Normal 4 5 8 3" xfId="2290"/>
    <cellStyle name="Normal 4 5 8 3 2" xfId="4889"/>
    <cellStyle name="Normal 4 5 8 4" xfId="3621"/>
    <cellStyle name="Normal 4 5 9" xfId="1081"/>
    <cellStyle name="Normal 4 5 9 2" xfId="2680"/>
    <cellStyle name="Normal 4 5 9 2 2" xfId="5279"/>
    <cellStyle name="Normal 4 5 9 3" xfId="4011"/>
    <cellStyle name="Normal 4 6" xfId="196"/>
    <cellStyle name="Normal 4 6 10" xfId="3440"/>
    <cellStyle name="Normal 4 6 2" xfId="300"/>
    <cellStyle name="Normal 4 6 2 2" xfId="516"/>
    <cellStyle name="Normal 4 6 2 2 2" xfId="948"/>
    <cellStyle name="Normal 4 6 2 2 2 2" xfId="1416"/>
    <cellStyle name="Normal 4 6 2 2 2 2 2" xfId="2999"/>
    <cellStyle name="Normal 4 6 2 2 2 2 2 2" xfId="5598"/>
    <cellStyle name="Normal 4 6 2 2 2 2 3" xfId="4330"/>
    <cellStyle name="Normal 4 6 2 2 2 3" xfId="2607"/>
    <cellStyle name="Normal 4 6 2 2 2 3 2" xfId="5206"/>
    <cellStyle name="Normal 4 6 2 2 2 4" xfId="3938"/>
    <cellStyle name="Normal 4 6 2 2 3" xfId="656"/>
    <cellStyle name="Normal 4 6 2 2 3 2" xfId="1609"/>
    <cellStyle name="Normal 4 6 2 2 3 2 2" xfId="3191"/>
    <cellStyle name="Normal 4 6 2 2 3 2 2 2" xfId="5790"/>
    <cellStyle name="Normal 4 6 2 2 3 2 3" xfId="4522"/>
    <cellStyle name="Normal 4 6 2 2 3 3" xfId="2412"/>
    <cellStyle name="Normal 4 6 2 2 3 3 2" xfId="5011"/>
    <cellStyle name="Normal 4 6 2 2 3 4" xfId="3743"/>
    <cellStyle name="Normal 4 6 2 2 4" xfId="1204"/>
    <cellStyle name="Normal 4 6 2 2 4 2" xfId="2803"/>
    <cellStyle name="Normal 4 6 2 2 4 2 2" xfId="5402"/>
    <cellStyle name="Normal 4 6 2 2 4 3" xfId="4134"/>
    <cellStyle name="Normal 4 6 2 2 5" xfId="2275"/>
    <cellStyle name="Normal 4 6 2 2 5 2" xfId="4874"/>
    <cellStyle name="Normal 4 6 2 2 6" xfId="3606"/>
    <cellStyle name="Normal 4 6 2 3" xfId="879"/>
    <cellStyle name="Normal 4 6 2 3 2" xfId="1347"/>
    <cellStyle name="Normal 4 6 2 3 2 2" xfId="2930"/>
    <cellStyle name="Normal 4 6 2 3 2 2 2" xfId="5529"/>
    <cellStyle name="Normal 4 6 2 3 2 3" xfId="4261"/>
    <cellStyle name="Normal 4 6 2 3 3" xfId="2538"/>
    <cellStyle name="Normal 4 6 2 3 3 2" xfId="5137"/>
    <cellStyle name="Normal 4 6 2 3 4" xfId="3869"/>
    <cellStyle name="Normal 4 6 2 4" xfId="586"/>
    <cellStyle name="Normal 4 6 2 4 2" xfId="1541"/>
    <cellStyle name="Normal 4 6 2 4 2 2" xfId="3123"/>
    <cellStyle name="Normal 4 6 2 4 2 2 2" xfId="5722"/>
    <cellStyle name="Normal 4 6 2 4 2 3" xfId="4454"/>
    <cellStyle name="Normal 4 6 2 4 3" xfId="2343"/>
    <cellStyle name="Normal 4 6 2 4 3 2" xfId="4942"/>
    <cellStyle name="Normal 4 6 2 4 4" xfId="3674"/>
    <cellStyle name="Normal 4 6 2 5" xfId="1135"/>
    <cellStyle name="Normal 4 6 2 5 2" xfId="2734"/>
    <cellStyle name="Normal 4 6 2 5 2 2" xfId="5333"/>
    <cellStyle name="Normal 4 6 2 5 3" xfId="4065"/>
    <cellStyle name="Normal 4 6 2 6" xfId="1899"/>
    <cellStyle name="Normal 4 6 2 6 2" xfId="3345"/>
    <cellStyle name="Normal 4 6 2 6 2 2" xfId="5944"/>
    <cellStyle name="Normal 4 6 2 6 3" xfId="4676"/>
    <cellStyle name="Normal 4 6 2 7" xfId="2179"/>
    <cellStyle name="Normal 4 6 2 7 2" xfId="4778"/>
    <cellStyle name="Normal 4 6 2 8" xfId="3508"/>
    <cellStyle name="Normal 4 6 3" xfId="270"/>
    <cellStyle name="Normal 4 6 3 2" xfId="487"/>
    <cellStyle name="Normal 4 6 3 2 2" xfId="1061"/>
    <cellStyle name="Normal 4 6 3 2 2 2" xfId="1472"/>
    <cellStyle name="Normal 4 6 3 2 2 2 2" xfId="3055"/>
    <cellStyle name="Normal 4 6 3 2 2 2 2 2" xfId="5654"/>
    <cellStyle name="Normal 4 6 3 2 2 2 3" xfId="4386"/>
    <cellStyle name="Normal 4 6 3 2 2 3" xfId="2664"/>
    <cellStyle name="Normal 4 6 3 2 2 3 2" xfId="5263"/>
    <cellStyle name="Normal 4 6 3 2 2 4" xfId="3995"/>
    <cellStyle name="Normal 4 6 3 2 3" xfId="802"/>
    <cellStyle name="Normal 4 6 3 2 3 2" xfId="1737"/>
    <cellStyle name="Normal 4 6 3 2 3 2 2" xfId="3247"/>
    <cellStyle name="Normal 4 6 3 2 3 2 2 2" xfId="5846"/>
    <cellStyle name="Normal 4 6 3 2 3 2 3" xfId="4578"/>
    <cellStyle name="Normal 4 6 3 2 3 3" xfId="2468"/>
    <cellStyle name="Normal 4 6 3 2 3 3 2" xfId="5067"/>
    <cellStyle name="Normal 4 6 3 2 3 4" xfId="3799"/>
    <cellStyle name="Normal 4 6 3 2 4" xfId="1261"/>
    <cellStyle name="Normal 4 6 3 2 4 2" xfId="2860"/>
    <cellStyle name="Normal 4 6 3 2 4 2 2" xfId="5459"/>
    <cellStyle name="Normal 4 6 3 2 4 3" xfId="4191"/>
    <cellStyle name="Normal 4 6 3 2 5" xfId="2247"/>
    <cellStyle name="Normal 4 6 3 2 5 2" xfId="4846"/>
    <cellStyle name="Normal 4 6 3 2 6" xfId="3578"/>
    <cellStyle name="Normal 4 6 3 3" xfId="920"/>
    <cellStyle name="Normal 4 6 3 3 2" xfId="1388"/>
    <cellStyle name="Normal 4 6 3 3 2 2" xfId="2971"/>
    <cellStyle name="Normal 4 6 3 3 2 2 2" xfId="5570"/>
    <cellStyle name="Normal 4 6 3 3 2 3" xfId="4302"/>
    <cellStyle name="Normal 4 6 3 3 3" xfId="2579"/>
    <cellStyle name="Normal 4 6 3 3 3 2" xfId="5178"/>
    <cellStyle name="Normal 4 6 3 3 4" xfId="3910"/>
    <cellStyle name="Normal 4 6 3 4" xfId="628"/>
    <cellStyle name="Normal 4 6 3 4 2" xfId="1581"/>
    <cellStyle name="Normal 4 6 3 4 2 2" xfId="3163"/>
    <cellStyle name="Normal 4 6 3 4 2 2 2" xfId="5762"/>
    <cellStyle name="Normal 4 6 3 4 2 3" xfId="4494"/>
    <cellStyle name="Normal 4 6 3 4 3" xfId="2384"/>
    <cellStyle name="Normal 4 6 3 4 3 2" xfId="4983"/>
    <cellStyle name="Normal 4 6 3 4 4" xfId="3715"/>
    <cellStyle name="Normal 4 6 3 5" xfId="1176"/>
    <cellStyle name="Normal 4 6 3 5 2" xfId="2775"/>
    <cellStyle name="Normal 4 6 3 5 2 2" xfId="5374"/>
    <cellStyle name="Normal 4 6 3 5 3" xfId="4106"/>
    <cellStyle name="Normal 4 6 3 6" xfId="1871"/>
    <cellStyle name="Normal 4 6 3 6 2" xfId="3317"/>
    <cellStyle name="Normal 4 6 3 6 2 2" xfId="5916"/>
    <cellStyle name="Normal 4 6 3 6 3" xfId="4648"/>
    <cellStyle name="Normal 4 6 3 7" xfId="2151"/>
    <cellStyle name="Normal 4 6 3 7 2" xfId="4750"/>
    <cellStyle name="Normal 4 6 3 8" xfId="3480"/>
    <cellStyle name="Normal 4 6 4" xfId="447"/>
    <cellStyle name="Normal 4 6 4 2" xfId="990"/>
    <cellStyle name="Normal 4 6 4 2 2" xfId="1433"/>
    <cellStyle name="Normal 4 6 4 2 2 2" xfId="3016"/>
    <cellStyle name="Normal 4 6 4 2 2 2 2" xfId="5615"/>
    <cellStyle name="Normal 4 6 4 2 2 3" xfId="4347"/>
    <cellStyle name="Normal 4 6 4 2 3" xfId="2625"/>
    <cellStyle name="Normal 4 6 4 2 3 2" xfId="5224"/>
    <cellStyle name="Normal 4 6 4 2 4" xfId="3956"/>
    <cellStyle name="Normal 4 6 4 3" xfId="724"/>
    <cellStyle name="Normal 4 6 4 3 2" xfId="1666"/>
    <cellStyle name="Normal 4 6 4 3 2 2" xfId="3208"/>
    <cellStyle name="Normal 4 6 4 3 2 2 2" xfId="5807"/>
    <cellStyle name="Normal 4 6 4 3 2 3" xfId="4539"/>
    <cellStyle name="Normal 4 6 4 3 3" xfId="2429"/>
    <cellStyle name="Normal 4 6 4 3 3 2" xfId="5028"/>
    <cellStyle name="Normal 4 6 4 3 4" xfId="3760"/>
    <cellStyle name="Normal 4 6 4 4" xfId="1222"/>
    <cellStyle name="Normal 4 6 4 4 2" xfId="2821"/>
    <cellStyle name="Normal 4 6 4 4 2 2" xfId="5420"/>
    <cellStyle name="Normal 4 6 4 4 3" xfId="4152"/>
    <cellStyle name="Normal 4 6 4 5" xfId="2207"/>
    <cellStyle name="Normal 4 6 4 5 2" xfId="4806"/>
    <cellStyle name="Normal 4 6 4 6" xfId="3538"/>
    <cellStyle name="Normal 4 6 5" xfId="851"/>
    <cellStyle name="Normal 4 6 5 2" xfId="1319"/>
    <cellStyle name="Normal 4 6 5 2 2" xfId="2902"/>
    <cellStyle name="Normal 4 6 5 2 2 2" xfId="5501"/>
    <cellStyle name="Normal 4 6 5 2 3" xfId="4233"/>
    <cellStyle name="Normal 4 6 5 3" xfId="2510"/>
    <cellStyle name="Normal 4 6 5 3 2" xfId="5109"/>
    <cellStyle name="Normal 4 6 5 4" xfId="3841"/>
    <cellStyle name="Normal 4 6 6" xfId="558"/>
    <cellStyle name="Normal 4 6 6 2" xfId="1513"/>
    <cellStyle name="Normal 4 6 6 2 2" xfId="3095"/>
    <cellStyle name="Normal 4 6 6 2 2 2" xfId="5694"/>
    <cellStyle name="Normal 4 6 6 2 3" xfId="4426"/>
    <cellStyle name="Normal 4 6 6 3" xfId="2315"/>
    <cellStyle name="Normal 4 6 6 3 2" xfId="4914"/>
    <cellStyle name="Normal 4 6 6 4" xfId="3646"/>
    <cellStyle name="Normal 4 6 7" xfId="1107"/>
    <cellStyle name="Normal 4 6 7 2" xfId="2706"/>
    <cellStyle name="Normal 4 6 7 2 2" xfId="5305"/>
    <cellStyle name="Normal 4 6 7 3" xfId="4037"/>
    <cellStyle name="Normal 4 6 8" xfId="1831"/>
    <cellStyle name="Normal 4 6 8 2" xfId="3277"/>
    <cellStyle name="Normal 4 6 8 2 2" xfId="5876"/>
    <cellStyle name="Normal 4 6 8 3" xfId="4608"/>
    <cellStyle name="Normal 4 6 9" xfId="2111"/>
    <cellStyle name="Normal 4 6 9 2" xfId="4710"/>
    <cellStyle name="Normal 4 7" xfId="197"/>
    <cellStyle name="Normal 4 8" xfId="247"/>
    <cellStyle name="Normal 4 8 2" xfId="464"/>
    <cellStyle name="Normal 4 8 2 2" xfId="897"/>
    <cellStyle name="Normal 4 8 2 2 2" xfId="1365"/>
    <cellStyle name="Normal 4 8 2 2 2 2" xfId="2948"/>
    <cellStyle name="Normal 4 8 2 2 2 2 2" xfId="5547"/>
    <cellStyle name="Normal 4 8 2 2 2 3" xfId="4279"/>
    <cellStyle name="Normal 4 8 2 2 3" xfId="2556"/>
    <cellStyle name="Normal 4 8 2 2 3 2" xfId="5155"/>
    <cellStyle name="Normal 4 8 2 2 4" xfId="3887"/>
    <cellStyle name="Normal 4 8 2 3" xfId="605"/>
    <cellStyle name="Normal 4 8 2 3 2" xfId="1558"/>
    <cellStyle name="Normal 4 8 2 3 2 2" xfId="3140"/>
    <cellStyle name="Normal 4 8 2 3 2 2 2" xfId="5739"/>
    <cellStyle name="Normal 4 8 2 3 2 3" xfId="4471"/>
    <cellStyle name="Normal 4 8 2 3 3" xfId="2361"/>
    <cellStyle name="Normal 4 8 2 3 3 2" xfId="4960"/>
    <cellStyle name="Normal 4 8 2 3 4" xfId="3692"/>
    <cellStyle name="Normal 4 8 2 4" xfId="1153"/>
    <cellStyle name="Normal 4 8 2 4 2" xfId="2752"/>
    <cellStyle name="Normal 4 8 2 4 2 2" xfId="5351"/>
    <cellStyle name="Normal 4 8 2 4 3" xfId="4083"/>
    <cellStyle name="Normal 4 8 2 5" xfId="2224"/>
    <cellStyle name="Normal 4 8 2 5 2" xfId="4823"/>
    <cellStyle name="Normal 4 8 2 6" xfId="3555"/>
    <cellStyle name="Normal 4 8 3" xfId="828"/>
    <cellStyle name="Normal 4 8 3 2" xfId="1296"/>
    <cellStyle name="Normal 4 8 3 2 2" xfId="2879"/>
    <cellStyle name="Normal 4 8 3 2 2 2" xfId="5478"/>
    <cellStyle name="Normal 4 8 3 2 3" xfId="4210"/>
    <cellStyle name="Normal 4 8 3 3" xfId="2487"/>
    <cellStyle name="Normal 4 8 3 3 2" xfId="5086"/>
    <cellStyle name="Normal 4 8 3 4" xfId="3818"/>
    <cellStyle name="Normal 4 8 4" xfId="535"/>
    <cellStyle name="Normal 4 8 4 2" xfId="1490"/>
    <cellStyle name="Normal 4 8 4 2 2" xfId="3072"/>
    <cellStyle name="Normal 4 8 4 2 2 2" xfId="5671"/>
    <cellStyle name="Normal 4 8 4 2 3" xfId="4403"/>
    <cellStyle name="Normal 4 8 4 3" xfId="2292"/>
    <cellStyle name="Normal 4 8 4 3 2" xfId="4891"/>
    <cellStyle name="Normal 4 8 4 4" xfId="3623"/>
    <cellStyle name="Normal 4 8 5" xfId="1084"/>
    <cellStyle name="Normal 4 8 5 2" xfId="2683"/>
    <cellStyle name="Normal 4 8 5 2 2" xfId="5282"/>
    <cellStyle name="Normal 4 8 5 3" xfId="4014"/>
    <cellStyle name="Normal 4 8 6" xfId="1848"/>
    <cellStyle name="Normal 4 8 6 2" xfId="3294"/>
    <cellStyle name="Normal 4 8 6 2 2" xfId="5893"/>
    <cellStyle name="Normal 4 8 6 3" xfId="4625"/>
    <cellStyle name="Normal 4 8 7" xfId="2128"/>
    <cellStyle name="Normal 4 8 7 2" xfId="4727"/>
    <cellStyle name="Normal 4 8 8" xfId="3457"/>
    <cellStyle name="Normal 4 9" xfId="277"/>
    <cellStyle name="Normal 4 9 2" xfId="493"/>
    <cellStyle name="Normal 4 9 2 2" xfId="925"/>
    <cellStyle name="Normal 4 9 2 2 2" xfId="1393"/>
    <cellStyle name="Normal 4 9 2 2 2 2" xfId="2976"/>
    <cellStyle name="Normal 4 9 2 2 2 2 2" xfId="5575"/>
    <cellStyle name="Normal 4 9 2 2 2 3" xfId="4307"/>
    <cellStyle name="Normal 4 9 2 2 3" xfId="2584"/>
    <cellStyle name="Normal 4 9 2 2 3 2" xfId="5183"/>
    <cellStyle name="Normal 4 9 2 2 4" xfId="3915"/>
    <cellStyle name="Normal 4 9 2 3" xfId="633"/>
    <cellStyle name="Normal 4 9 2 3 2" xfId="1586"/>
    <cellStyle name="Normal 4 9 2 3 2 2" xfId="3168"/>
    <cellStyle name="Normal 4 9 2 3 2 2 2" xfId="5767"/>
    <cellStyle name="Normal 4 9 2 3 2 3" xfId="4499"/>
    <cellStyle name="Normal 4 9 2 3 3" xfId="2389"/>
    <cellStyle name="Normal 4 9 2 3 3 2" xfId="4988"/>
    <cellStyle name="Normal 4 9 2 3 4" xfId="3720"/>
    <cellStyle name="Normal 4 9 2 4" xfId="1181"/>
    <cellStyle name="Normal 4 9 2 4 2" xfId="2780"/>
    <cellStyle name="Normal 4 9 2 4 2 2" xfId="5379"/>
    <cellStyle name="Normal 4 9 2 4 3" xfId="4111"/>
    <cellStyle name="Normal 4 9 2 5" xfId="2252"/>
    <cellStyle name="Normal 4 9 2 5 2" xfId="4851"/>
    <cellStyle name="Normal 4 9 2 6" xfId="3583"/>
    <cellStyle name="Normal 4 9 3" xfId="856"/>
    <cellStyle name="Normal 4 9 3 2" xfId="1324"/>
    <cellStyle name="Normal 4 9 3 2 2" xfId="2907"/>
    <cellStyle name="Normal 4 9 3 2 2 2" xfId="5506"/>
    <cellStyle name="Normal 4 9 3 2 3" xfId="4238"/>
    <cellStyle name="Normal 4 9 3 3" xfId="2515"/>
    <cellStyle name="Normal 4 9 3 3 2" xfId="5114"/>
    <cellStyle name="Normal 4 9 3 4" xfId="3846"/>
    <cellStyle name="Normal 4 9 4" xfId="563"/>
    <cellStyle name="Normal 4 9 4 2" xfId="1518"/>
    <cellStyle name="Normal 4 9 4 2 2" xfId="3100"/>
    <cellStyle name="Normal 4 9 4 2 2 2" xfId="5699"/>
    <cellStyle name="Normal 4 9 4 2 3" xfId="4431"/>
    <cellStyle name="Normal 4 9 4 3" xfId="2320"/>
    <cellStyle name="Normal 4 9 4 3 2" xfId="4919"/>
    <cellStyle name="Normal 4 9 4 4" xfId="3651"/>
    <cellStyle name="Normal 4 9 5" xfId="1112"/>
    <cellStyle name="Normal 4 9 5 2" xfId="2711"/>
    <cellStyle name="Normal 4 9 5 2 2" xfId="5310"/>
    <cellStyle name="Normal 4 9 5 3" xfId="4042"/>
    <cellStyle name="Normal 4 9 6" xfId="1876"/>
    <cellStyle name="Normal 4 9 6 2" xfId="3322"/>
    <cellStyle name="Normal 4 9 6 2 2" xfId="5921"/>
    <cellStyle name="Normal 4 9 6 3" xfId="4653"/>
    <cellStyle name="Normal 4 9 7" xfId="2156"/>
    <cellStyle name="Normal 4 9 7 2" xfId="4755"/>
    <cellStyle name="Normal 4 9 8" xfId="3485"/>
    <cellStyle name="Normal 4 9 9" xfId="5977"/>
    <cellStyle name="Normal 40" xfId="198"/>
    <cellStyle name="Normal 40 10" xfId="3441"/>
    <cellStyle name="Normal 40 2" xfId="301"/>
    <cellStyle name="Normal 40 2 2" xfId="517"/>
    <cellStyle name="Normal 40 2 2 2" xfId="949"/>
    <cellStyle name="Normal 40 2 2 2 2" xfId="1417"/>
    <cellStyle name="Normal 40 2 2 2 2 2" xfId="3000"/>
    <cellStyle name="Normal 40 2 2 2 2 2 2" xfId="5599"/>
    <cellStyle name="Normal 40 2 2 2 2 3" xfId="4331"/>
    <cellStyle name="Normal 40 2 2 2 3" xfId="2608"/>
    <cellStyle name="Normal 40 2 2 2 3 2" xfId="5207"/>
    <cellStyle name="Normal 40 2 2 2 4" xfId="3939"/>
    <cellStyle name="Normal 40 2 2 3" xfId="657"/>
    <cellStyle name="Normal 40 2 2 3 2" xfId="1610"/>
    <cellStyle name="Normal 40 2 2 3 2 2" xfId="3192"/>
    <cellStyle name="Normal 40 2 2 3 2 2 2" xfId="5791"/>
    <cellStyle name="Normal 40 2 2 3 2 3" xfId="4523"/>
    <cellStyle name="Normal 40 2 2 3 3" xfId="2413"/>
    <cellStyle name="Normal 40 2 2 3 3 2" xfId="5012"/>
    <cellStyle name="Normal 40 2 2 3 4" xfId="3744"/>
    <cellStyle name="Normal 40 2 2 4" xfId="1205"/>
    <cellStyle name="Normal 40 2 2 4 2" xfId="2804"/>
    <cellStyle name="Normal 40 2 2 4 2 2" xfId="5403"/>
    <cellStyle name="Normal 40 2 2 4 3" xfId="4135"/>
    <cellStyle name="Normal 40 2 2 5" xfId="2276"/>
    <cellStyle name="Normal 40 2 2 5 2" xfId="4875"/>
    <cellStyle name="Normal 40 2 2 6" xfId="3607"/>
    <cellStyle name="Normal 40 2 3" xfId="880"/>
    <cellStyle name="Normal 40 2 3 2" xfId="1348"/>
    <cellStyle name="Normal 40 2 3 2 2" xfId="2931"/>
    <cellStyle name="Normal 40 2 3 2 2 2" xfId="5530"/>
    <cellStyle name="Normal 40 2 3 2 3" xfId="4262"/>
    <cellStyle name="Normal 40 2 3 3" xfId="2539"/>
    <cellStyle name="Normal 40 2 3 3 2" xfId="5138"/>
    <cellStyle name="Normal 40 2 3 4" xfId="3870"/>
    <cellStyle name="Normal 40 2 4" xfId="587"/>
    <cellStyle name="Normal 40 2 4 2" xfId="1542"/>
    <cellStyle name="Normal 40 2 4 2 2" xfId="3124"/>
    <cellStyle name="Normal 40 2 4 2 2 2" xfId="5723"/>
    <cellStyle name="Normal 40 2 4 2 3" xfId="4455"/>
    <cellStyle name="Normal 40 2 4 3" xfId="2344"/>
    <cellStyle name="Normal 40 2 4 3 2" xfId="4943"/>
    <cellStyle name="Normal 40 2 4 4" xfId="3675"/>
    <cellStyle name="Normal 40 2 5" xfId="1136"/>
    <cellStyle name="Normal 40 2 5 2" xfId="2735"/>
    <cellStyle name="Normal 40 2 5 2 2" xfId="5334"/>
    <cellStyle name="Normal 40 2 5 3" xfId="4066"/>
    <cellStyle name="Normal 40 2 6" xfId="1900"/>
    <cellStyle name="Normal 40 2 6 2" xfId="3346"/>
    <cellStyle name="Normal 40 2 6 2 2" xfId="5945"/>
    <cellStyle name="Normal 40 2 6 3" xfId="4677"/>
    <cellStyle name="Normal 40 2 7" xfId="2180"/>
    <cellStyle name="Normal 40 2 7 2" xfId="4779"/>
    <cellStyle name="Normal 40 2 8" xfId="3509"/>
    <cellStyle name="Normal 40 3" xfId="271"/>
    <cellStyle name="Normal 40 3 2" xfId="488"/>
    <cellStyle name="Normal 40 3 2 2" xfId="1062"/>
    <cellStyle name="Normal 40 3 2 2 2" xfId="1473"/>
    <cellStyle name="Normal 40 3 2 2 2 2" xfId="3056"/>
    <cellStyle name="Normal 40 3 2 2 2 2 2" xfId="5655"/>
    <cellStyle name="Normal 40 3 2 2 2 3" xfId="4387"/>
    <cellStyle name="Normal 40 3 2 2 3" xfId="2665"/>
    <cellStyle name="Normal 40 3 2 2 3 2" xfId="5264"/>
    <cellStyle name="Normal 40 3 2 2 4" xfId="3996"/>
    <cellStyle name="Normal 40 3 2 3" xfId="803"/>
    <cellStyle name="Normal 40 3 2 3 2" xfId="1738"/>
    <cellStyle name="Normal 40 3 2 3 2 2" xfId="3248"/>
    <cellStyle name="Normal 40 3 2 3 2 2 2" xfId="5847"/>
    <cellStyle name="Normal 40 3 2 3 2 3" xfId="4579"/>
    <cellStyle name="Normal 40 3 2 3 3" xfId="2469"/>
    <cellStyle name="Normal 40 3 2 3 3 2" xfId="5068"/>
    <cellStyle name="Normal 40 3 2 3 4" xfId="3800"/>
    <cellStyle name="Normal 40 3 2 4" xfId="1262"/>
    <cellStyle name="Normal 40 3 2 4 2" xfId="2861"/>
    <cellStyle name="Normal 40 3 2 4 2 2" xfId="5460"/>
    <cellStyle name="Normal 40 3 2 4 3" xfId="4192"/>
    <cellStyle name="Normal 40 3 2 5" xfId="2248"/>
    <cellStyle name="Normal 40 3 2 5 2" xfId="4847"/>
    <cellStyle name="Normal 40 3 2 6" xfId="3579"/>
    <cellStyle name="Normal 40 3 3" xfId="921"/>
    <cellStyle name="Normal 40 3 3 2" xfId="1389"/>
    <cellStyle name="Normal 40 3 3 2 2" xfId="2972"/>
    <cellStyle name="Normal 40 3 3 2 2 2" xfId="5571"/>
    <cellStyle name="Normal 40 3 3 2 3" xfId="4303"/>
    <cellStyle name="Normal 40 3 3 3" xfId="2580"/>
    <cellStyle name="Normal 40 3 3 3 2" xfId="5179"/>
    <cellStyle name="Normal 40 3 3 4" xfId="3911"/>
    <cellStyle name="Normal 40 3 4" xfId="629"/>
    <cellStyle name="Normal 40 3 4 2" xfId="1582"/>
    <cellStyle name="Normal 40 3 4 2 2" xfId="3164"/>
    <cellStyle name="Normal 40 3 4 2 2 2" xfId="5763"/>
    <cellStyle name="Normal 40 3 4 2 3" xfId="4495"/>
    <cellStyle name="Normal 40 3 4 3" xfId="2385"/>
    <cellStyle name="Normal 40 3 4 3 2" xfId="4984"/>
    <cellStyle name="Normal 40 3 4 4" xfId="3716"/>
    <cellStyle name="Normal 40 3 5" xfId="1177"/>
    <cellStyle name="Normal 40 3 5 2" xfId="2776"/>
    <cellStyle name="Normal 40 3 5 2 2" xfId="5375"/>
    <cellStyle name="Normal 40 3 5 3" xfId="4107"/>
    <cellStyle name="Normal 40 3 6" xfId="1872"/>
    <cellStyle name="Normal 40 3 6 2" xfId="3318"/>
    <cellStyle name="Normal 40 3 6 2 2" xfId="5917"/>
    <cellStyle name="Normal 40 3 6 3" xfId="4649"/>
    <cellStyle name="Normal 40 3 7" xfId="2152"/>
    <cellStyle name="Normal 40 3 7 2" xfId="4751"/>
    <cellStyle name="Normal 40 3 8" xfId="3481"/>
    <cellStyle name="Normal 40 4" xfId="448"/>
    <cellStyle name="Normal 40 4 2" xfId="973"/>
    <cellStyle name="Normal 40 4 2 2" xfId="1421"/>
    <cellStyle name="Normal 40 4 2 2 2" xfId="3004"/>
    <cellStyle name="Normal 40 4 2 2 2 2" xfId="5603"/>
    <cellStyle name="Normal 40 4 2 2 3" xfId="4335"/>
    <cellStyle name="Normal 40 4 2 3" xfId="2613"/>
    <cellStyle name="Normal 40 4 2 3 2" xfId="5212"/>
    <cellStyle name="Normal 40 4 2 4" xfId="3944"/>
    <cellStyle name="Normal 40 4 3" xfId="707"/>
    <cellStyle name="Normal 40 4 3 2" xfId="1650"/>
    <cellStyle name="Normal 40 4 3 2 2" xfId="3196"/>
    <cellStyle name="Normal 40 4 3 2 2 2" xfId="5795"/>
    <cellStyle name="Normal 40 4 3 2 3" xfId="4527"/>
    <cellStyle name="Normal 40 4 3 3" xfId="2417"/>
    <cellStyle name="Normal 40 4 3 3 2" xfId="5016"/>
    <cellStyle name="Normal 40 4 3 4" xfId="3748"/>
    <cellStyle name="Normal 40 4 4" xfId="1210"/>
    <cellStyle name="Normal 40 4 4 2" xfId="2809"/>
    <cellStyle name="Normal 40 4 4 2 2" xfId="5408"/>
    <cellStyle name="Normal 40 4 4 3" xfId="4140"/>
    <cellStyle name="Normal 40 4 5" xfId="2208"/>
    <cellStyle name="Normal 40 4 5 2" xfId="4807"/>
    <cellStyle name="Normal 40 4 6" xfId="3539"/>
    <cellStyle name="Normal 40 5" xfId="852"/>
    <cellStyle name="Normal 40 5 2" xfId="1320"/>
    <cellStyle name="Normal 40 5 2 2" xfId="2903"/>
    <cellStyle name="Normal 40 5 2 2 2" xfId="5502"/>
    <cellStyle name="Normal 40 5 2 3" xfId="4234"/>
    <cellStyle name="Normal 40 5 3" xfId="2511"/>
    <cellStyle name="Normal 40 5 3 2" xfId="5110"/>
    <cellStyle name="Normal 40 5 4" xfId="3842"/>
    <cellStyle name="Normal 40 6" xfId="559"/>
    <cellStyle name="Normal 40 6 2" xfId="1514"/>
    <cellStyle name="Normal 40 6 2 2" xfId="3096"/>
    <cellStyle name="Normal 40 6 2 2 2" xfId="5695"/>
    <cellStyle name="Normal 40 6 2 3" xfId="4427"/>
    <cellStyle name="Normal 40 6 3" xfId="2316"/>
    <cellStyle name="Normal 40 6 3 2" xfId="4915"/>
    <cellStyle name="Normal 40 6 4" xfId="3647"/>
    <cellStyle name="Normal 40 7" xfId="1108"/>
    <cellStyle name="Normal 40 7 2" xfId="2707"/>
    <cellStyle name="Normal 40 7 2 2" xfId="5306"/>
    <cellStyle name="Normal 40 7 3" xfId="4038"/>
    <cellStyle name="Normal 40 8" xfId="1832"/>
    <cellStyle name="Normal 40 8 2" xfId="3278"/>
    <cellStyle name="Normal 40 8 2 2" xfId="5877"/>
    <cellStyle name="Normal 40 8 3" xfId="4609"/>
    <cellStyle name="Normal 40 9" xfId="2112"/>
    <cellStyle name="Normal 40 9 2" xfId="4711"/>
    <cellStyle name="Normal 41" xfId="1476"/>
    <cellStyle name="Normal 42" xfId="1208"/>
    <cellStyle name="Normal 42 2" xfId="1806"/>
    <cellStyle name="Normal 42 3" xfId="2807"/>
    <cellStyle name="Normal 42 3 2" xfId="5406"/>
    <cellStyle name="Normal 42 4" xfId="4138"/>
    <cellStyle name="Normal 43" xfId="1082"/>
    <cellStyle name="Normal 43 2" xfId="1804"/>
    <cellStyle name="Normal 43 3" xfId="2681"/>
    <cellStyle name="Normal 43 3 2" xfId="5280"/>
    <cellStyle name="Normal 43 4" xfId="4012"/>
    <cellStyle name="Normal 44" xfId="1805"/>
    <cellStyle name="Normal 44 2" xfId="3252"/>
    <cellStyle name="Normal 44 2 2" xfId="5851"/>
    <cellStyle name="Normal 44 3" xfId="4583"/>
    <cellStyle name="Normal 45" xfId="1903"/>
    <cellStyle name="Normal 45 2" xfId="4680"/>
    <cellStyle name="Normal 46" xfId="1"/>
    <cellStyle name="Normal 47" xfId="3"/>
    <cellStyle name="Normal 48" xfId="1908"/>
    <cellStyle name="Normal 49" xfId="1911"/>
    <cellStyle name="Normal 5" xfId="78"/>
    <cellStyle name="Normal 5 10" xfId="389"/>
    <cellStyle name="Normal 5 10 7" xfId="3410"/>
    <cellStyle name="Normal 5 2" xfId="388"/>
    <cellStyle name="Normal 5 2 2" xfId="2050"/>
    <cellStyle name="Normal 5 3" xfId="199"/>
    <cellStyle name="Normal 50" xfId="2083"/>
    <cellStyle name="Normal 51" xfId="2086"/>
    <cellStyle name="Normal 52" xfId="3352"/>
    <cellStyle name="Normal 53" xfId="3406"/>
    <cellStyle name="Normal 53 2" xfId="5952"/>
    <cellStyle name="Normal 54" xfId="3409"/>
    <cellStyle name="Normal 54 2" xfId="5953"/>
    <cellStyle name="Normal 55" xfId="5954"/>
    <cellStyle name="Normal 56" xfId="5955"/>
    <cellStyle name="Normal 57" xfId="5956"/>
    <cellStyle name="Normal 58" xfId="200"/>
    <cellStyle name="Normal 58 10" xfId="3442"/>
    <cellStyle name="Normal 58 2" xfId="302"/>
    <cellStyle name="Normal 58 2 2" xfId="518"/>
    <cellStyle name="Normal 58 2 2 2" xfId="950"/>
    <cellStyle name="Normal 58 2 2 2 2" xfId="1418"/>
    <cellStyle name="Normal 58 2 2 2 2 2" xfId="3001"/>
    <cellStyle name="Normal 58 2 2 2 2 2 2" xfId="5600"/>
    <cellStyle name="Normal 58 2 2 2 2 3" xfId="4332"/>
    <cellStyle name="Normal 58 2 2 2 3" xfId="2609"/>
    <cellStyle name="Normal 58 2 2 2 3 2" xfId="5208"/>
    <cellStyle name="Normal 58 2 2 2 4" xfId="3940"/>
    <cellStyle name="Normal 58 2 2 3" xfId="658"/>
    <cellStyle name="Normal 58 2 2 3 2" xfId="1611"/>
    <cellStyle name="Normal 58 2 2 3 2 2" xfId="3193"/>
    <cellStyle name="Normal 58 2 2 3 2 2 2" xfId="5792"/>
    <cellStyle name="Normal 58 2 2 3 2 3" xfId="4524"/>
    <cellStyle name="Normal 58 2 2 3 3" xfId="2414"/>
    <cellStyle name="Normal 58 2 2 3 3 2" xfId="5013"/>
    <cellStyle name="Normal 58 2 2 3 4" xfId="3745"/>
    <cellStyle name="Normal 58 2 2 4" xfId="1206"/>
    <cellStyle name="Normal 58 2 2 4 2" xfId="2805"/>
    <cellStyle name="Normal 58 2 2 4 2 2" xfId="5404"/>
    <cellStyle name="Normal 58 2 2 4 3" xfId="4136"/>
    <cellStyle name="Normal 58 2 2 5" xfId="2277"/>
    <cellStyle name="Normal 58 2 2 5 2" xfId="4876"/>
    <cellStyle name="Normal 58 2 2 6" xfId="3608"/>
    <cellStyle name="Normal 58 2 3" xfId="881"/>
    <cellStyle name="Normal 58 2 3 2" xfId="1349"/>
    <cellStyle name="Normal 58 2 3 2 2" xfId="2932"/>
    <cellStyle name="Normal 58 2 3 2 2 2" xfId="5531"/>
    <cellStyle name="Normal 58 2 3 2 3" xfId="4263"/>
    <cellStyle name="Normal 58 2 3 3" xfId="2540"/>
    <cellStyle name="Normal 58 2 3 3 2" xfId="5139"/>
    <cellStyle name="Normal 58 2 3 4" xfId="3871"/>
    <cellStyle name="Normal 58 2 4" xfId="588"/>
    <cellStyle name="Normal 58 2 4 2" xfId="1543"/>
    <cellStyle name="Normal 58 2 4 2 2" xfId="3125"/>
    <cellStyle name="Normal 58 2 4 2 2 2" xfId="5724"/>
    <cellStyle name="Normal 58 2 4 2 3" xfId="4456"/>
    <cellStyle name="Normal 58 2 4 3" xfId="2345"/>
    <cellStyle name="Normal 58 2 4 3 2" xfId="4944"/>
    <cellStyle name="Normal 58 2 4 4" xfId="3676"/>
    <cellStyle name="Normal 58 2 5" xfId="1137"/>
    <cellStyle name="Normal 58 2 5 2" xfId="2736"/>
    <cellStyle name="Normal 58 2 5 2 2" xfId="5335"/>
    <cellStyle name="Normal 58 2 5 3" xfId="4067"/>
    <cellStyle name="Normal 58 2 6" xfId="1901"/>
    <cellStyle name="Normal 58 2 6 2" xfId="3347"/>
    <cellStyle name="Normal 58 2 6 2 2" xfId="5946"/>
    <cellStyle name="Normal 58 2 6 3" xfId="4678"/>
    <cellStyle name="Normal 58 2 7" xfId="2181"/>
    <cellStyle name="Normal 58 2 7 2" xfId="4780"/>
    <cellStyle name="Normal 58 2 8" xfId="3510"/>
    <cellStyle name="Normal 58 3" xfId="272"/>
    <cellStyle name="Normal 58 3 2" xfId="489"/>
    <cellStyle name="Normal 58 3 2 2" xfId="1063"/>
    <cellStyle name="Normal 58 3 2 2 2" xfId="1474"/>
    <cellStyle name="Normal 58 3 2 2 2 2" xfId="3057"/>
    <cellStyle name="Normal 58 3 2 2 2 2 2" xfId="5656"/>
    <cellStyle name="Normal 58 3 2 2 2 3" xfId="4388"/>
    <cellStyle name="Normal 58 3 2 2 3" xfId="2666"/>
    <cellStyle name="Normal 58 3 2 2 3 2" xfId="5265"/>
    <cellStyle name="Normal 58 3 2 2 4" xfId="3997"/>
    <cellStyle name="Normal 58 3 2 3" xfId="804"/>
    <cellStyle name="Normal 58 3 2 3 2" xfId="1739"/>
    <cellStyle name="Normal 58 3 2 3 2 2" xfId="3249"/>
    <cellStyle name="Normal 58 3 2 3 2 2 2" xfId="5848"/>
    <cellStyle name="Normal 58 3 2 3 2 3" xfId="4580"/>
    <cellStyle name="Normal 58 3 2 3 3" xfId="2470"/>
    <cellStyle name="Normal 58 3 2 3 3 2" xfId="5069"/>
    <cellStyle name="Normal 58 3 2 3 4" xfId="3801"/>
    <cellStyle name="Normal 58 3 2 4" xfId="1263"/>
    <cellStyle name="Normal 58 3 2 4 2" xfId="2862"/>
    <cellStyle name="Normal 58 3 2 4 2 2" xfId="5461"/>
    <cellStyle name="Normal 58 3 2 4 3" xfId="4193"/>
    <cellStyle name="Normal 58 3 2 5" xfId="2249"/>
    <cellStyle name="Normal 58 3 2 5 2" xfId="4848"/>
    <cellStyle name="Normal 58 3 2 6" xfId="3580"/>
    <cellStyle name="Normal 58 3 3" xfId="922"/>
    <cellStyle name="Normal 58 3 3 2" xfId="1390"/>
    <cellStyle name="Normal 58 3 3 2 2" xfId="2973"/>
    <cellStyle name="Normal 58 3 3 2 2 2" xfId="5572"/>
    <cellStyle name="Normal 58 3 3 2 3" xfId="4304"/>
    <cellStyle name="Normal 58 3 3 3" xfId="2581"/>
    <cellStyle name="Normal 58 3 3 3 2" xfId="5180"/>
    <cellStyle name="Normal 58 3 3 4" xfId="3912"/>
    <cellStyle name="Normal 58 3 4" xfId="630"/>
    <cellStyle name="Normal 58 3 4 2" xfId="1583"/>
    <cellStyle name="Normal 58 3 4 2 2" xfId="3165"/>
    <cellStyle name="Normal 58 3 4 2 2 2" xfId="5764"/>
    <cellStyle name="Normal 58 3 4 2 3" xfId="4496"/>
    <cellStyle name="Normal 58 3 4 3" xfId="2386"/>
    <cellStyle name="Normal 58 3 4 3 2" xfId="4985"/>
    <cellStyle name="Normal 58 3 4 4" xfId="3717"/>
    <cellStyle name="Normal 58 3 5" xfId="1178"/>
    <cellStyle name="Normal 58 3 5 2" xfId="2777"/>
    <cellStyle name="Normal 58 3 5 2 2" xfId="5376"/>
    <cellStyle name="Normal 58 3 5 3" xfId="4108"/>
    <cellStyle name="Normal 58 3 6" xfId="1873"/>
    <cellStyle name="Normal 58 3 6 2" xfId="3319"/>
    <cellStyle name="Normal 58 3 6 2 2" xfId="5918"/>
    <cellStyle name="Normal 58 3 6 3" xfId="4650"/>
    <cellStyle name="Normal 58 3 7" xfId="2153"/>
    <cellStyle name="Normal 58 3 7 2" xfId="4752"/>
    <cellStyle name="Normal 58 3 8" xfId="3482"/>
    <cellStyle name="Normal 58 4" xfId="449"/>
    <cellStyle name="Normal 58 4 2" xfId="972"/>
    <cellStyle name="Normal 58 4 2 2" xfId="1420"/>
    <cellStyle name="Normal 58 4 2 2 2" xfId="3003"/>
    <cellStyle name="Normal 58 4 2 2 2 2" xfId="5602"/>
    <cellStyle name="Normal 58 4 2 2 3" xfId="4334"/>
    <cellStyle name="Normal 58 4 2 3" xfId="2612"/>
    <cellStyle name="Normal 58 4 2 3 2" xfId="5211"/>
    <cellStyle name="Normal 58 4 2 4" xfId="3943"/>
    <cellStyle name="Normal 58 4 3" xfId="706"/>
    <cellStyle name="Normal 58 4 3 2" xfId="1649"/>
    <cellStyle name="Normal 58 4 3 2 2" xfId="3195"/>
    <cellStyle name="Normal 58 4 3 2 2 2" xfId="5794"/>
    <cellStyle name="Normal 58 4 3 2 3" xfId="4526"/>
    <cellStyle name="Normal 58 4 3 3" xfId="2416"/>
    <cellStyle name="Normal 58 4 3 3 2" xfId="5015"/>
    <cellStyle name="Normal 58 4 3 4" xfId="3747"/>
    <cellStyle name="Normal 58 4 4" xfId="1209"/>
    <cellStyle name="Normal 58 4 4 2" xfId="2808"/>
    <cellStyle name="Normal 58 4 4 2 2" xfId="5407"/>
    <cellStyle name="Normal 58 4 4 3" xfId="4139"/>
    <cellStyle name="Normal 58 4 5" xfId="2209"/>
    <cellStyle name="Normal 58 4 5 2" xfId="4808"/>
    <cellStyle name="Normal 58 4 6" xfId="3540"/>
    <cellStyle name="Normal 58 5" xfId="853"/>
    <cellStyle name="Normal 58 5 2" xfId="1321"/>
    <cellStyle name="Normal 58 5 2 2" xfId="2904"/>
    <cellStyle name="Normal 58 5 2 2 2" xfId="5503"/>
    <cellStyle name="Normal 58 5 2 3" xfId="4235"/>
    <cellStyle name="Normal 58 5 3" xfId="2512"/>
    <cellStyle name="Normal 58 5 3 2" xfId="5111"/>
    <cellStyle name="Normal 58 5 4" xfId="3843"/>
    <cellStyle name="Normal 58 6" xfId="560"/>
    <cellStyle name="Normal 58 6 2" xfId="1515"/>
    <cellStyle name="Normal 58 6 2 2" xfId="3097"/>
    <cellStyle name="Normal 58 6 2 2 2" xfId="5696"/>
    <cellStyle name="Normal 58 6 2 3" xfId="4428"/>
    <cellStyle name="Normal 58 6 3" xfId="2317"/>
    <cellStyle name="Normal 58 6 3 2" xfId="4916"/>
    <cellStyle name="Normal 58 6 4" xfId="3648"/>
    <cellStyle name="Normal 58 7" xfId="1109"/>
    <cellStyle name="Normal 58 7 2" xfId="2708"/>
    <cellStyle name="Normal 58 7 2 2" xfId="5307"/>
    <cellStyle name="Normal 58 7 3" xfId="4039"/>
    <cellStyle name="Normal 58 8" xfId="1833"/>
    <cellStyle name="Normal 58 8 2" xfId="3279"/>
    <cellStyle name="Normal 58 8 2 2" xfId="5878"/>
    <cellStyle name="Normal 58 8 3" xfId="4610"/>
    <cellStyle name="Normal 58 9" xfId="2113"/>
    <cellStyle name="Normal 58 9 2" xfId="4712"/>
    <cellStyle name="Normal 59" xfId="5957"/>
    <cellStyle name="Normal 6" xfId="16"/>
    <cellStyle name="Normal 6 2" xfId="79"/>
    <cellStyle name="Normal 6 2 2" xfId="390"/>
    <cellStyle name="Normal 6 2 4 2" xfId="5964"/>
    <cellStyle name="Normal 6 3" xfId="201"/>
    <cellStyle name="Normal 6 4" xfId="5989"/>
    <cellStyle name="Normal 6 5" xfId="6047"/>
    <cellStyle name="Normal 60" xfId="5958"/>
    <cellStyle name="Normal 61" xfId="5959"/>
    <cellStyle name="Normal 62" xfId="5960"/>
    <cellStyle name="Normal 63" xfId="202"/>
    <cellStyle name="Normal 64" xfId="5961"/>
    <cellStyle name="Normal 65" xfId="203"/>
    <cellStyle name="Normal 66" xfId="5962"/>
    <cellStyle name="Normal 67" xfId="5986"/>
    <cellStyle name="Normal 68" xfId="5990"/>
    <cellStyle name="Normal 69" xfId="5992"/>
    <cellStyle name="Normal 7" xfId="274"/>
    <cellStyle name="Normal 7 2" xfId="491"/>
    <cellStyle name="Normal 7 23" xfId="26"/>
    <cellStyle name="Normal 7 3" xfId="2051"/>
    <cellStyle name="Normal 7 4" xfId="5967"/>
    <cellStyle name="Normal 70" xfId="133"/>
    <cellStyle name="Normal 71" xfId="6049"/>
    <cellStyle name="Normal 72" xfId="6059"/>
    <cellStyle name="Normal 73" xfId="6060"/>
    <cellStyle name="Normal 8" xfId="80"/>
    <cellStyle name="Normal 8 2" xfId="806"/>
    <cellStyle name="Normal 8 3" xfId="603"/>
    <cellStyle name="Normal 8 4" xfId="520"/>
    <cellStyle name="Normal 9" xfId="660"/>
    <cellStyle name="Normal 9 10" xfId="2053"/>
    <cellStyle name="Normal 9 2" xfId="391"/>
    <cellStyle name="Normal 9 3" xfId="2052"/>
    <cellStyle name="Normal_HR7-Z214" xfId="21"/>
    <cellStyle name="Normal_TROSKOVNIK-revizija2" xfId="11"/>
    <cellStyle name="Normal_TROSKOVNIK-revizija2 3" xfId="13"/>
    <cellStyle name="Normal_Troškovnik  Duplex prazan 300508 2" xfId="12"/>
    <cellStyle name="Normal_TROŠKOVNIK - KAM - ŽUTO" xfId="6046"/>
    <cellStyle name="Normal_Troškovnik TOSHIBA" xfId="14"/>
    <cellStyle name="Normal_-TROŠKOVNIK-247-18-VK-PALAS KRAPINA CRNA KRALJICA-MVA" xfId="6058"/>
    <cellStyle name="Normal1" xfId="81"/>
    <cellStyle name="Normal1 2" xfId="2054"/>
    <cellStyle name="Normal3" xfId="2055"/>
    <cellStyle name="Normalno 10" xfId="82"/>
    <cellStyle name="Normalno 10 2 3" xfId="5966"/>
    <cellStyle name="Normalno 11" xfId="83"/>
    <cellStyle name="Normalno 12" xfId="84"/>
    <cellStyle name="Normalno 13" xfId="85"/>
    <cellStyle name="Normalno 14" xfId="86"/>
    <cellStyle name="Normalno 15" xfId="10"/>
    <cellStyle name="Normalno 15 2" xfId="87"/>
    <cellStyle name="Normalno 15 2 2" xfId="3354"/>
    <cellStyle name="Normalno 16" xfId="88"/>
    <cellStyle name="Normalno 2" xfId="89"/>
    <cellStyle name="Normalno 2 2" xfId="90"/>
    <cellStyle name="Normalno 2 2 2" xfId="91"/>
    <cellStyle name="Normalno 2 2 2 2" xfId="5974"/>
    <cellStyle name="Normalno 2 2 2 3" xfId="206"/>
    <cellStyle name="Normalno 2 2 3" xfId="3355"/>
    <cellStyle name="Normalno 2 2 4" xfId="5987"/>
    <cellStyle name="Normalno 2 2 5" xfId="205"/>
    <cellStyle name="Normalno 2 3" xfId="92"/>
    <cellStyle name="Normalno 2 3 2" xfId="207"/>
    <cellStyle name="Normalno 2 4" xfId="93"/>
    <cellStyle name="Normalno 2 4 2" xfId="209"/>
    <cellStyle name="Normalno 2 4 3" xfId="208"/>
    <cellStyle name="Normalno 2 5" xfId="210"/>
    <cellStyle name="Normalno 2 6" xfId="2"/>
    <cellStyle name="Normalno 2 6 2" xfId="5970"/>
    <cellStyle name="Normalno 2 6 3" xfId="6050"/>
    <cellStyle name="Normalno 2 7" xfId="204"/>
    <cellStyle name="Normalno 3" xfId="94"/>
    <cellStyle name="Normalno 3 2" xfId="95"/>
    <cellStyle name="Normalno 3 2 2" xfId="3408"/>
    <cellStyle name="Normalno 3 2 3" xfId="212"/>
    <cellStyle name="Normalno 3 3" xfId="96"/>
    <cellStyle name="Normalno 3 3 2" xfId="211"/>
    <cellStyle name="Normalno 4" xfId="97"/>
    <cellStyle name="Normalno 4 2" xfId="98"/>
    <cellStyle name="Normalno 4 2 2" xfId="99"/>
    <cellStyle name="Normalno 4 2 2 2" xfId="100"/>
    <cellStyle name="Normalno 4 2 2 2 2" xfId="5949"/>
    <cellStyle name="Normalno 4 2 2 2 3" xfId="3390"/>
    <cellStyle name="Normalno 4 2 2 3" xfId="3389"/>
    <cellStyle name="Normalno 4 2 3" xfId="5948"/>
    <cellStyle name="Normalno 4 2 4" xfId="3388"/>
    <cellStyle name="Normalno 4 3" xfId="101"/>
    <cellStyle name="Normalno 4 3 2" xfId="102"/>
    <cellStyle name="Normalno 4 3 2 2" xfId="103"/>
    <cellStyle name="Normalno 4 3 2 3" xfId="5950"/>
    <cellStyle name="Normalno 4 3 2 4" xfId="3391"/>
    <cellStyle name="Normalno 4 4" xfId="104"/>
    <cellStyle name="Normalno 4 4 2" xfId="3392"/>
    <cellStyle name="Normalno 4 5" xfId="105"/>
    <cellStyle name="Normalno 4 5 2" xfId="3393"/>
    <cellStyle name="Normalno 4 6" xfId="106"/>
    <cellStyle name="Normalno 4 6 2" xfId="3394"/>
    <cellStyle name="Normalno 5" xfId="107"/>
    <cellStyle name="Normalno 5 2" xfId="108"/>
    <cellStyle name="Normalno 5 2 2" xfId="3395"/>
    <cellStyle name="Normalno 5 3" xfId="109"/>
    <cellStyle name="Normalno 5 4" xfId="3353"/>
    <cellStyle name="Normalno 5 5" xfId="5988"/>
    <cellStyle name="Normalno 6" xfId="110"/>
    <cellStyle name="Normalno 6 2" xfId="111"/>
    <cellStyle name="Normalno 6 2 2" xfId="3397"/>
    <cellStyle name="Normalno 6 3" xfId="112"/>
    <cellStyle name="Normalno 6 4" xfId="3396"/>
    <cellStyle name="Normalno 7" xfId="113"/>
    <cellStyle name="Normalno 7 2" xfId="114"/>
    <cellStyle name="Normalno 7 3" xfId="3407"/>
    <cellStyle name="Normalno 7 4" xfId="392"/>
    <cellStyle name="Normalno 8" xfId="115"/>
    <cellStyle name="Normalno 9" xfId="116"/>
    <cellStyle name="Note 2" xfId="393"/>
    <cellStyle name="Note 2 10" xfId="736"/>
    <cellStyle name="Note 2 10 2" xfId="1002"/>
    <cellStyle name="Note 2 10 2 2" xfId="1771"/>
    <cellStyle name="Note 2 10 3" xfId="1678"/>
    <cellStyle name="Note 2 11" xfId="1280"/>
    <cellStyle name="Note 2 12" xfId="2057"/>
    <cellStyle name="Note 2 2" xfId="418"/>
    <cellStyle name="Note 2 2 2" xfId="700"/>
    <cellStyle name="Note 2 2 2 2" xfId="1645"/>
    <cellStyle name="Note 2 2 3" xfId="737"/>
    <cellStyle name="Note 2 2 3 2" xfId="1003"/>
    <cellStyle name="Note 2 2 3 2 2" xfId="1772"/>
    <cellStyle name="Note 2 2 3 3" xfId="1679"/>
    <cellStyle name="Note 2 2 4" xfId="1268"/>
    <cellStyle name="Note 2 3" xfId="681"/>
    <cellStyle name="Note 2 3 2" xfId="1628"/>
    <cellStyle name="Note 2 4" xfId="666"/>
    <cellStyle name="Note 2 4 2" xfId="1617"/>
    <cellStyle name="Note 2 5" xfId="689"/>
    <cellStyle name="Note 2 5 2" xfId="961"/>
    <cellStyle name="Note 2 5 2 2" xfId="1753"/>
    <cellStyle name="Note 2 5 3" xfId="1635"/>
    <cellStyle name="Note 2 6" xfId="667"/>
    <cellStyle name="Note 2 6 2" xfId="953"/>
    <cellStyle name="Note 2 6 2 2" xfId="1745"/>
    <cellStyle name="Note 2 6 3" xfId="1618"/>
    <cellStyle name="Note 2 7" xfId="757"/>
    <cellStyle name="Note 2 7 2" xfId="1021"/>
    <cellStyle name="Note 2 7 2 2" xfId="1787"/>
    <cellStyle name="Note 2 7 3" xfId="1697"/>
    <cellStyle name="Note 2 8" xfId="739"/>
    <cellStyle name="Note 2 8 2" xfId="1005"/>
    <cellStyle name="Note 2 8 2 2" xfId="1774"/>
    <cellStyle name="Note 2 8 3" xfId="1681"/>
    <cellStyle name="Note 2 9" xfId="718"/>
    <cellStyle name="Note 2 9 2" xfId="985"/>
    <cellStyle name="Note 2 9 2 2" xfId="1768"/>
    <cellStyle name="Note 2 9 3" xfId="1661"/>
    <cellStyle name="Note 3" xfId="2056"/>
    <cellStyle name="Obično 10" xfId="394"/>
    <cellStyle name="Obično 2" xfId="213"/>
    <cellStyle name="Obično 2 2" xfId="214"/>
    <cellStyle name="Obično 2 3" xfId="521"/>
    <cellStyle name="Obično 2 3 2" xfId="807"/>
    <cellStyle name="Obično 2 4" xfId="1906"/>
    <cellStyle name="Obično 2 4 2" xfId="3350"/>
    <cellStyle name="Obično 3 2" xfId="5978"/>
    <cellStyle name="Obično 7" xfId="215"/>
    <cellStyle name="Obično 7 10" xfId="3443"/>
    <cellStyle name="Obično 7 2" xfId="303"/>
    <cellStyle name="Obično 7 2 2" xfId="519"/>
    <cellStyle name="Obično 7 2 2 2" xfId="951"/>
    <cellStyle name="Obično 7 2 2 2 2" xfId="1419"/>
    <cellStyle name="Obično 7 2 2 2 2 2" xfId="3002"/>
    <cellStyle name="Obično 7 2 2 2 2 2 2" xfId="5601"/>
    <cellStyle name="Obično 7 2 2 2 2 3" xfId="4333"/>
    <cellStyle name="Obično 7 2 2 2 3" xfId="2610"/>
    <cellStyle name="Obično 7 2 2 2 3 2" xfId="5209"/>
    <cellStyle name="Obično 7 2 2 2 4" xfId="3941"/>
    <cellStyle name="Obično 7 2 2 3" xfId="659"/>
    <cellStyle name="Obično 7 2 2 3 2" xfId="1612"/>
    <cellStyle name="Obično 7 2 2 3 2 2" xfId="3194"/>
    <cellStyle name="Obično 7 2 2 3 2 2 2" xfId="5793"/>
    <cellStyle name="Obično 7 2 2 3 2 3" xfId="4525"/>
    <cellStyle name="Obično 7 2 2 3 3" xfId="2415"/>
    <cellStyle name="Obično 7 2 2 3 3 2" xfId="5014"/>
    <cellStyle name="Obično 7 2 2 3 4" xfId="3746"/>
    <cellStyle name="Obično 7 2 2 4" xfId="1207"/>
    <cellStyle name="Obično 7 2 2 4 2" xfId="2806"/>
    <cellStyle name="Obično 7 2 2 4 2 2" xfId="5405"/>
    <cellStyle name="Obično 7 2 2 4 3" xfId="4137"/>
    <cellStyle name="Obično 7 2 2 5" xfId="2278"/>
    <cellStyle name="Obično 7 2 2 5 2" xfId="4877"/>
    <cellStyle name="Obično 7 2 2 6" xfId="3609"/>
    <cellStyle name="Obično 7 2 3" xfId="882"/>
    <cellStyle name="Obično 7 2 3 2" xfId="1350"/>
    <cellStyle name="Obično 7 2 3 2 2" xfId="2933"/>
    <cellStyle name="Obično 7 2 3 2 2 2" xfId="5532"/>
    <cellStyle name="Obično 7 2 3 2 3" xfId="4264"/>
    <cellStyle name="Obično 7 2 3 3" xfId="2541"/>
    <cellStyle name="Obično 7 2 3 3 2" xfId="5140"/>
    <cellStyle name="Obično 7 2 3 4" xfId="3872"/>
    <cellStyle name="Obično 7 2 4" xfId="589"/>
    <cellStyle name="Obično 7 2 4 2" xfId="1544"/>
    <cellStyle name="Obično 7 2 4 2 2" xfId="3126"/>
    <cellStyle name="Obično 7 2 4 2 2 2" xfId="5725"/>
    <cellStyle name="Obično 7 2 4 2 3" xfId="4457"/>
    <cellStyle name="Obično 7 2 4 3" xfId="2346"/>
    <cellStyle name="Obično 7 2 4 3 2" xfId="4945"/>
    <cellStyle name="Obično 7 2 4 4" xfId="3677"/>
    <cellStyle name="Obično 7 2 5" xfId="1138"/>
    <cellStyle name="Obično 7 2 5 2" xfId="2737"/>
    <cellStyle name="Obično 7 2 5 2 2" xfId="5336"/>
    <cellStyle name="Obično 7 2 5 3" xfId="4068"/>
    <cellStyle name="Obično 7 2 6" xfId="1902"/>
    <cellStyle name="Obično 7 2 6 2" xfId="3348"/>
    <cellStyle name="Obično 7 2 6 2 2" xfId="5947"/>
    <cellStyle name="Obično 7 2 6 3" xfId="4679"/>
    <cellStyle name="Obično 7 2 7" xfId="2182"/>
    <cellStyle name="Obično 7 2 7 2" xfId="4781"/>
    <cellStyle name="Obično 7 2 8" xfId="3511"/>
    <cellStyle name="Obično 7 3" xfId="273"/>
    <cellStyle name="Obično 7 3 2" xfId="490"/>
    <cellStyle name="Obično 7 3 2 2" xfId="1064"/>
    <cellStyle name="Obično 7 3 2 2 2" xfId="1475"/>
    <cellStyle name="Obično 7 3 2 2 2 2" xfId="3058"/>
    <cellStyle name="Obično 7 3 2 2 2 2 2" xfId="5657"/>
    <cellStyle name="Obično 7 3 2 2 2 3" xfId="4389"/>
    <cellStyle name="Obično 7 3 2 2 3" xfId="2667"/>
    <cellStyle name="Obično 7 3 2 2 3 2" xfId="5266"/>
    <cellStyle name="Obično 7 3 2 2 4" xfId="3998"/>
    <cellStyle name="Obično 7 3 2 3" xfId="805"/>
    <cellStyle name="Obično 7 3 2 3 2" xfId="1740"/>
    <cellStyle name="Obično 7 3 2 3 2 2" xfId="3250"/>
    <cellStyle name="Obično 7 3 2 3 2 2 2" xfId="5849"/>
    <cellStyle name="Obično 7 3 2 3 2 3" xfId="4581"/>
    <cellStyle name="Obično 7 3 2 3 3" xfId="2471"/>
    <cellStyle name="Obično 7 3 2 3 3 2" xfId="5070"/>
    <cellStyle name="Obično 7 3 2 3 4" xfId="3802"/>
    <cellStyle name="Obično 7 3 2 4" xfId="1264"/>
    <cellStyle name="Obično 7 3 2 4 2" xfId="2863"/>
    <cellStyle name="Obično 7 3 2 4 2 2" xfId="5462"/>
    <cellStyle name="Obično 7 3 2 4 3" xfId="4194"/>
    <cellStyle name="Obično 7 3 2 5" xfId="2250"/>
    <cellStyle name="Obično 7 3 2 5 2" xfId="4849"/>
    <cellStyle name="Obično 7 3 2 6" xfId="3581"/>
    <cellStyle name="Obično 7 3 3" xfId="923"/>
    <cellStyle name="Obično 7 3 3 2" xfId="1391"/>
    <cellStyle name="Obično 7 3 3 2 2" xfId="2974"/>
    <cellStyle name="Obično 7 3 3 2 2 2" xfId="5573"/>
    <cellStyle name="Obično 7 3 3 2 3" xfId="4305"/>
    <cellStyle name="Obično 7 3 3 3" xfId="2582"/>
    <cellStyle name="Obično 7 3 3 3 2" xfId="5181"/>
    <cellStyle name="Obično 7 3 3 4" xfId="3913"/>
    <cellStyle name="Obično 7 3 4" xfId="631"/>
    <cellStyle name="Obično 7 3 4 2" xfId="1584"/>
    <cellStyle name="Obično 7 3 4 2 2" xfId="3166"/>
    <cellStyle name="Obično 7 3 4 2 2 2" xfId="5765"/>
    <cellStyle name="Obično 7 3 4 2 3" xfId="4497"/>
    <cellStyle name="Obično 7 3 4 3" xfId="2387"/>
    <cellStyle name="Obično 7 3 4 3 2" xfId="4986"/>
    <cellStyle name="Obično 7 3 4 4" xfId="3718"/>
    <cellStyle name="Obično 7 3 5" xfId="1179"/>
    <cellStyle name="Obično 7 3 5 2" xfId="2778"/>
    <cellStyle name="Obično 7 3 5 2 2" xfId="5377"/>
    <cellStyle name="Obično 7 3 5 3" xfId="4109"/>
    <cellStyle name="Obično 7 3 6" xfId="1874"/>
    <cellStyle name="Obično 7 3 6 2" xfId="3320"/>
    <cellStyle name="Obično 7 3 6 2 2" xfId="5919"/>
    <cellStyle name="Obično 7 3 6 3" xfId="4651"/>
    <cellStyle name="Obično 7 3 7" xfId="2154"/>
    <cellStyle name="Obično 7 3 7 2" xfId="4753"/>
    <cellStyle name="Obično 7 3 8" xfId="3483"/>
    <cellStyle name="Obično 7 4" xfId="450"/>
    <cellStyle name="Obično 7 4 2" xfId="1036"/>
    <cellStyle name="Obično 7 4 2 2" xfId="1447"/>
    <cellStyle name="Obično 7 4 2 2 2" xfId="3030"/>
    <cellStyle name="Obično 7 4 2 2 2 2" xfId="5629"/>
    <cellStyle name="Obično 7 4 2 2 3" xfId="4361"/>
    <cellStyle name="Obično 7 4 2 3" xfId="2639"/>
    <cellStyle name="Obično 7 4 2 3 2" xfId="5238"/>
    <cellStyle name="Obično 7 4 2 4" xfId="3970"/>
    <cellStyle name="Obično 7 4 3" xfId="777"/>
    <cellStyle name="Obično 7 4 3 2" xfId="1712"/>
    <cellStyle name="Obično 7 4 3 2 2" xfId="3222"/>
    <cellStyle name="Obično 7 4 3 2 2 2" xfId="5821"/>
    <cellStyle name="Obično 7 4 3 2 3" xfId="4553"/>
    <cellStyle name="Obično 7 4 3 3" xfId="2443"/>
    <cellStyle name="Obično 7 4 3 3 2" xfId="5042"/>
    <cellStyle name="Obično 7 4 3 4" xfId="3774"/>
    <cellStyle name="Obično 7 4 4" xfId="1236"/>
    <cellStyle name="Obično 7 4 4 2" xfId="2835"/>
    <cellStyle name="Obično 7 4 4 2 2" xfId="5434"/>
    <cellStyle name="Obično 7 4 4 3" xfId="4166"/>
    <cellStyle name="Obično 7 4 5" xfId="2210"/>
    <cellStyle name="Obično 7 4 5 2" xfId="4809"/>
    <cellStyle name="Obično 7 4 6" xfId="3541"/>
    <cellStyle name="Obično 7 5" xfId="854"/>
    <cellStyle name="Obično 7 5 2" xfId="1322"/>
    <cellStyle name="Obično 7 5 2 2" xfId="2905"/>
    <cellStyle name="Obično 7 5 2 2 2" xfId="5504"/>
    <cellStyle name="Obično 7 5 2 3" xfId="4236"/>
    <cellStyle name="Obično 7 5 3" xfId="2513"/>
    <cellStyle name="Obično 7 5 3 2" xfId="5112"/>
    <cellStyle name="Obično 7 5 4" xfId="3844"/>
    <cellStyle name="Obično 7 6" xfId="561"/>
    <cellStyle name="Obično 7 6 2" xfId="1516"/>
    <cellStyle name="Obično 7 6 2 2" xfId="3098"/>
    <cellStyle name="Obično 7 6 2 2 2" xfId="5697"/>
    <cellStyle name="Obično 7 6 2 3" xfId="4429"/>
    <cellStyle name="Obično 7 6 3" xfId="2318"/>
    <cellStyle name="Obično 7 6 3 2" xfId="4917"/>
    <cellStyle name="Obično 7 6 4" xfId="3649"/>
    <cellStyle name="Obično 7 7" xfId="1110"/>
    <cellStyle name="Obično 7 7 2" xfId="2709"/>
    <cellStyle name="Obično 7 7 2 2" xfId="5308"/>
    <cellStyle name="Obično 7 7 3" xfId="4040"/>
    <cellStyle name="Obično 7 8" xfId="1834"/>
    <cellStyle name="Obično 7 8 2" xfId="3280"/>
    <cellStyle name="Obično 7 8 2 2" xfId="5879"/>
    <cellStyle name="Obično 7 8 3" xfId="4611"/>
    <cellStyle name="Obično 7 9" xfId="2114"/>
    <cellStyle name="Obično 7 9 2" xfId="4713"/>
    <cellStyle name="Obično_08.08.07-TROŠKOVNIK_STROJARSTVO_LAPAD" xfId="17"/>
    <cellStyle name="Obično_TRO-BREZOVICA-17-03-08" xfId="20"/>
    <cellStyle name="Obično_TROŠKOVNIK JELENKOVIĆ" xfId="19"/>
    <cellStyle name="Output 2" xfId="396"/>
    <cellStyle name="Output 2 10" xfId="716"/>
    <cellStyle name="Output 2 10 2" xfId="983"/>
    <cellStyle name="Output 2 10 2 2" xfId="1766"/>
    <cellStyle name="Output 2 10 3" xfId="1659"/>
    <cellStyle name="Output 2 11" xfId="1276"/>
    <cellStyle name="Output 2 12" xfId="2059"/>
    <cellStyle name="Output 2 2" xfId="420"/>
    <cellStyle name="Output 2 2 2" xfId="702"/>
    <cellStyle name="Output 2 2 2 2" xfId="970"/>
    <cellStyle name="Output 2 2 2 2 2" xfId="1762"/>
    <cellStyle name="Output 2 2 2 3" xfId="1647"/>
    <cellStyle name="Output 2 2 3" xfId="734"/>
    <cellStyle name="Output 2 2 3 2" xfId="1000"/>
    <cellStyle name="Output 2 2 3 2 2" xfId="1769"/>
    <cellStyle name="Output 2 2 3 3" xfId="1676"/>
    <cellStyle name="Output 2 2 4" xfId="1266"/>
    <cellStyle name="Output 2 3" xfId="679"/>
    <cellStyle name="Output 2 3 2" xfId="1626"/>
    <cellStyle name="Output 2 4" xfId="686"/>
    <cellStyle name="Output 2 4 2" xfId="1632"/>
    <cellStyle name="Output 2 5" xfId="682"/>
    <cellStyle name="Output 2 5 2" xfId="959"/>
    <cellStyle name="Output 2 5 2 2" xfId="1751"/>
    <cellStyle name="Output 2 5 3" xfId="1629"/>
    <cellStyle name="Output 2 6" xfId="672"/>
    <cellStyle name="Output 2 6 2" xfId="954"/>
    <cellStyle name="Output 2 6 2 2" xfId="1746"/>
    <cellStyle name="Output 2 6 3" xfId="1621"/>
    <cellStyle name="Output 2 7" xfId="759"/>
    <cellStyle name="Output 2 7 2" xfId="1023"/>
    <cellStyle name="Output 2 7 2 2" xfId="1789"/>
    <cellStyle name="Output 2 7 3" xfId="1699"/>
    <cellStyle name="Output 2 8" xfId="748"/>
    <cellStyle name="Output 2 8 2" xfId="1013"/>
    <cellStyle name="Output 2 8 2 2" xfId="1782"/>
    <cellStyle name="Output 2 8 3" xfId="1689"/>
    <cellStyle name="Output 2 9" xfId="717"/>
    <cellStyle name="Output 2 9 2" xfId="984"/>
    <cellStyle name="Output 2 9 2 2" xfId="1767"/>
    <cellStyle name="Output 2 9 3" xfId="1660"/>
    <cellStyle name="Output 3" xfId="395"/>
    <cellStyle name="Output 3 10" xfId="738"/>
    <cellStyle name="Output 3 10 2" xfId="1004"/>
    <cellStyle name="Output 3 10 2 2" xfId="1773"/>
    <cellStyle name="Output 3 10 3" xfId="1680"/>
    <cellStyle name="Output 3 11" xfId="1274"/>
    <cellStyle name="Output 3 2" xfId="419"/>
    <cellStyle name="Output 3 2 2" xfId="701"/>
    <cellStyle name="Output 3 2 2 2" xfId="969"/>
    <cellStyle name="Output 3 2 2 2 2" xfId="1761"/>
    <cellStyle name="Output 3 2 2 3" xfId="1646"/>
    <cellStyle name="Output 3 2 3" xfId="735"/>
    <cellStyle name="Output 3 2 3 2" xfId="1001"/>
    <cellStyle name="Output 3 2 3 2 2" xfId="1770"/>
    <cellStyle name="Output 3 2 3 3" xfId="1677"/>
    <cellStyle name="Output 3 2 4" xfId="1267"/>
    <cellStyle name="Output 3 3" xfId="680"/>
    <cellStyle name="Output 3 3 2" xfId="1627"/>
    <cellStyle name="Output 3 4" xfId="663"/>
    <cellStyle name="Output 3 4 2" xfId="1614"/>
    <cellStyle name="Output 3 5" xfId="687"/>
    <cellStyle name="Output 3 5 2" xfId="960"/>
    <cellStyle name="Output 3 5 2 2" xfId="1752"/>
    <cellStyle name="Output 3 5 3" xfId="1633"/>
    <cellStyle name="Output 3 6" xfId="692"/>
    <cellStyle name="Output 3 6 2" xfId="963"/>
    <cellStyle name="Output 3 6 2 2" xfId="1755"/>
    <cellStyle name="Output 3 6 3" xfId="1638"/>
    <cellStyle name="Output 3 7" xfId="758"/>
    <cellStyle name="Output 3 7 2" xfId="1022"/>
    <cellStyle name="Output 3 7 2 2" xfId="1788"/>
    <cellStyle name="Output 3 7 3" xfId="1698"/>
    <cellStyle name="Output 3 8" xfId="749"/>
    <cellStyle name="Output 3 8 2" xfId="1014"/>
    <cellStyle name="Output 3 8 2 2" xfId="1783"/>
    <cellStyle name="Output 3 8 3" xfId="1690"/>
    <cellStyle name="Output 3 9" xfId="770"/>
    <cellStyle name="Output 3 9 2" xfId="1031"/>
    <cellStyle name="Output 3 9 2 2" xfId="1796"/>
    <cellStyle name="Output 3 9 3" xfId="1707"/>
    <cellStyle name="Output 4" xfId="2058"/>
    <cellStyle name="Percent [0]" xfId="397"/>
    <cellStyle name="Percent [0] 2" xfId="2060"/>
    <cellStyle name="Percent [00]" xfId="398"/>
    <cellStyle name="Percent [00] 2" xfId="2061"/>
    <cellStyle name="Percent [2]" xfId="399"/>
    <cellStyle name="Percent [2] 2" xfId="2062"/>
    <cellStyle name="Percent 2" xfId="117"/>
    <cellStyle name="Povezana ćelija" xfId="2063"/>
    <cellStyle name="Povezana ćelija 2" xfId="118"/>
    <cellStyle name="Povezana ćelija 2 2" xfId="3398"/>
    <cellStyle name="PrePop Currency (0)" xfId="400"/>
    <cellStyle name="PrePop Currency (0) 2" xfId="2064"/>
    <cellStyle name="PrePop Currency (2)" xfId="401"/>
    <cellStyle name="PrePop Currency (2) 2" xfId="2065"/>
    <cellStyle name="PrePop Units (0)" xfId="402"/>
    <cellStyle name="PrePop Units (0) 2" xfId="2066"/>
    <cellStyle name="PrePop Units (1)" xfId="403"/>
    <cellStyle name="PrePop Units (1) 2" xfId="2067"/>
    <cellStyle name="PrePop Units (2)" xfId="404"/>
    <cellStyle name="PrePop Units (2) 2" xfId="2068"/>
    <cellStyle name="Provjera ćelije" xfId="2069"/>
    <cellStyle name="Provjera ćelije 2" xfId="119"/>
    <cellStyle name="Provjera ćelije 2 2" xfId="3399"/>
    <cellStyle name="Result" xfId="216"/>
    <cellStyle name="Result 1" xfId="217"/>
    <cellStyle name="Result2" xfId="218"/>
    <cellStyle name="Result2 1" xfId="219"/>
    <cellStyle name="Standard" xfId="220"/>
    <cellStyle name="Standard 2" xfId="2070"/>
    <cellStyle name="Standard 3" xfId="2071"/>
    <cellStyle name="Stil 1" xfId="221"/>
    <cellStyle name="Stil 1 2" xfId="2073"/>
    <cellStyle name="Stil 1 3" xfId="2072"/>
    <cellStyle name="Style 1" xfId="120"/>
    <cellStyle name="Style 1 2" xfId="222"/>
    <cellStyle name="Style 1 2 2" xfId="223"/>
    <cellStyle name="Style 1 3" xfId="224"/>
    <cellStyle name="Style 1 3 2" xfId="225"/>
    <cellStyle name="Style 1 4" xfId="226"/>
    <cellStyle name="Style 1 5" xfId="227"/>
    <cellStyle name="Tekst objašnjenja" xfId="2074"/>
    <cellStyle name="Tekst objašnjenja 2" xfId="121"/>
    <cellStyle name="Tekst objašnjenja 2 2" xfId="3400"/>
    <cellStyle name="Tekst upozorenja" xfId="2075"/>
    <cellStyle name="Tekst upozorenja 2" xfId="122"/>
    <cellStyle name="Tekst upozorenja 2 2" xfId="3401"/>
    <cellStyle name="Text Indent A" xfId="405"/>
    <cellStyle name="Text Indent A 2" xfId="2076"/>
    <cellStyle name="Text Indent B" xfId="406"/>
    <cellStyle name="Text Indent B 2" xfId="2077"/>
    <cellStyle name="Text Indent C" xfId="407"/>
    <cellStyle name="Text Indent C 2" xfId="2078"/>
    <cellStyle name="Title 2" xfId="408"/>
    <cellStyle name="Title 2 2" xfId="2079"/>
    <cellStyle name="Total 2" xfId="409"/>
    <cellStyle name="Total 2 10" xfId="742"/>
    <cellStyle name="Total 2 10 2" xfId="1008"/>
    <cellStyle name="Total 2 10 2 2" xfId="1777"/>
    <cellStyle name="Total 2 10 3" xfId="1684"/>
    <cellStyle name="Total 2 11" xfId="1272"/>
    <cellStyle name="Total 2 12" xfId="2080"/>
    <cellStyle name="Total 2 2" xfId="421"/>
    <cellStyle name="Total 2 2 2" xfId="703"/>
    <cellStyle name="Total 2 2 2 2" xfId="971"/>
    <cellStyle name="Total 2 2 2 2 2" xfId="1763"/>
    <cellStyle name="Total 2 2 2 3" xfId="1648"/>
    <cellStyle name="Total 2 2 3" xfId="715"/>
    <cellStyle name="Total 2 2 3 2" xfId="982"/>
    <cellStyle name="Total 2 2 3 2 2" xfId="1765"/>
    <cellStyle name="Total 2 2 3 3" xfId="1658"/>
    <cellStyle name="Total 2 2 4" xfId="1278"/>
    <cellStyle name="Total 2 3" xfId="678"/>
    <cellStyle name="Total 2 3 2" xfId="1625"/>
    <cellStyle name="Total 2 4" xfId="691"/>
    <cellStyle name="Total 2 4 2" xfId="1637"/>
    <cellStyle name="Total 2 5" xfId="693"/>
    <cellStyle name="Total 2 5 2" xfId="964"/>
    <cellStyle name="Total 2 5 2 2" xfId="1756"/>
    <cellStyle name="Total 2 5 3" xfId="1639"/>
    <cellStyle name="Total 2 6" xfId="694"/>
    <cellStyle name="Total 2 6 2" xfId="965"/>
    <cellStyle name="Total 2 6 2 2" xfId="1757"/>
    <cellStyle name="Total 2 6 3" xfId="1640"/>
    <cellStyle name="Total 2 7" xfId="761"/>
    <cellStyle name="Total 2 7 2" xfId="1025"/>
    <cellStyle name="Total 2 7 2 2" xfId="1791"/>
    <cellStyle name="Total 2 7 3" xfId="1701"/>
    <cellStyle name="Total 2 8" xfId="747"/>
    <cellStyle name="Total 2 8 2" xfId="1012"/>
    <cellStyle name="Total 2 8 2 2" xfId="1781"/>
    <cellStyle name="Total 2 8 3" xfId="1688"/>
    <cellStyle name="Total 2 9" xfId="760"/>
    <cellStyle name="Total 2 9 2" xfId="1024"/>
    <cellStyle name="Total 2 9 2 2" xfId="1790"/>
    <cellStyle name="Total 2 9 3" xfId="1700"/>
    <cellStyle name="TR12 Opisi" xfId="5"/>
    <cellStyle name="TR13 Napomene" xfId="5963"/>
    <cellStyle name="Troškovnik" xfId="123"/>
    <cellStyle name="Ukupni zbroj" xfId="2081"/>
    <cellStyle name="Ukupni zbroj 2" xfId="124"/>
    <cellStyle name="Ukupni zbroj 2 2" xfId="3402"/>
    <cellStyle name="Unos" xfId="2082"/>
    <cellStyle name="Unos 2" xfId="125"/>
    <cellStyle name="Unos 2 2" xfId="3403"/>
    <cellStyle name="Valuta 2" xfId="126"/>
    <cellStyle name="Währung [0]_RESULTS" xfId="410"/>
    <cellStyle name="Währung_RESULTS" xfId="411"/>
    <cellStyle name="Warning Text 2" xfId="412"/>
    <cellStyle name="Zarez 2" xfId="127"/>
    <cellStyle name="Zarez 2 2" xfId="128"/>
    <cellStyle name="Zarez 2 2 2" xfId="129"/>
    <cellStyle name="Zarez 2 2 2 2" xfId="3404"/>
    <cellStyle name="Zarez 2 2 3" xfId="130"/>
    <cellStyle name="Zarez 2 2 3 2" xfId="5951"/>
    <cellStyle name="Zarez 2 2 3 3" xfId="3405"/>
    <cellStyle name="Zarez 2 2 4" xfId="229"/>
    <cellStyle name="Zarez 2 3" xfId="131"/>
    <cellStyle name="Zarez 2 3 2" xfId="231"/>
    <cellStyle name="Zarez 2 3 3" xfId="230"/>
    <cellStyle name="Zarez 2 4" xfId="232"/>
    <cellStyle name="Zarez 2 5" xfId="228"/>
    <cellStyle name="Zarez 3" xfId="132"/>
    <cellStyle name="Zarez 5" xfId="134"/>
  </cellStyles>
  <dxfs count="66">
    <dxf>
      <font>
        <color theme="0" tint="-0.24994659260841701"/>
      </font>
    </dxf>
    <dxf>
      <font>
        <color theme="0"/>
      </font>
    </dxf>
    <dxf>
      <font>
        <color theme="0" tint="-0.24994659260841701"/>
      </font>
    </dxf>
    <dxf>
      <font>
        <color theme="0"/>
      </font>
    </dxf>
    <dxf>
      <font>
        <color theme="0"/>
      </font>
    </dxf>
    <dxf>
      <font>
        <color theme="0" tint="-0.2499465926084170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BFBFBF"/>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dxf>
    <dxf>
      <font>
        <color theme="0" tint="-0.24994659260841701"/>
      </font>
    </dxf>
    <dxf>
      <font>
        <color theme="0" tint="-0.24994659260841701"/>
      </font>
    </dxf>
    <dxf>
      <font>
        <color theme="0"/>
      </font>
    </dxf>
    <dxf>
      <font>
        <color theme="0"/>
      </font>
      <fill>
        <patternFill patternType="none"/>
      </fill>
    </dxf>
    <dxf>
      <font>
        <color theme="0"/>
      </font>
      <fill>
        <patternFill patternType="none"/>
      </fill>
    </dxf>
    <dxf>
      <font>
        <color theme="0"/>
      </font>
    </dxf>
    <dxf>
      <font>
        <color theme="0"/>
      </font>
    </dxf>
    <dxf>
      <font>
        <color theme="0"/>
      </font>
    </dxf>
    <dxf>
      <font>
        <color theme="0"/>
      </font>
      <fill>
        <patternFill patternType="none"/>
      </fill>
    </dxf>
    <dxf>
      <font>
        <color theme="0"/>
      </font>
      <fill>
        <patternFill patternType="none"/>
      </fill>
    </dxf>
    <dxf>
      <font>
        <color theme="0"/>
      </font>
    </dxf>
    <dxf>
      <font>
        <color theme="0"/>
      </font>
      <fill>
        <patternFill patternType="none"/>
      </fill>
    </dxf>
    <dxf>
      <font>
        <color theme="0"/>
      </font>
      <fill>
        <patternFill patternType="none"/>
      </fill>
    </dxf>
    <dxf>
      <font>
        <color theme="0"/>
      </font>
    </dxf>
    <dxf>
      <font>
        <color theme="0"/>
      </font>
      <fill>
        <patternFill patternType="none"/>
      </fill>
    </dxf>
    <dxf>
      <font>
        <color theme="0"/>
      </font>
      <fill>
        <patternFill patternType="none"/>
      </fill>
    </dxf>
    <dxf>
      <font>
        <color theme="0"/>
      </font>
      <fill>
        <patternFill patternType="none"/>
      </fill>
    </dxf>
    <dxf>
      <font>
        <color theme="0"/>
      </font>
    </dxf>
    <dxf>
      <font>
        <color theme="0"/>
      </font>
    </dxf>
    <dxf>
      <font>
        <color theme="0"/>
      </font>
    </dxf>
    <dxf>
      <font>
        <color theme="0"/>
      </font>
      <fill>
        <patternFill patternType="none"/>
      </fill>
    </dxf>
    <dxf>
      <font>
        <color theme="0"/>
      </font>
    </dxf>
    <dxf>
      <font>
        <color theme="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colors>
    <mruColors>
      <color rgb="FF8EAADB"/>
      <color rgb="FFFF7C80"/>
      <color rgb="FF666699"/>
      <color rgb="FF9966FF"/>
      <color rgb="FFFF5050"/>
      <color rgb="FF009999"/>
      <color rgb="FF993366"/>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xdr:rowOff>
    </xdr:from>
    <xdr:ext cx="1466850" cy="1247775"/>
    <xdr:pic>
      <xdr:nvPicPr>
        <xdr:cNvPr id="2" name="image3.jpg" title="Slika">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94"/>
  <sheetViews>
    <sheetView tabSelected="1" view="pageBreakPreview" zoomScaleNormal="100" zoomScaleSheetLayoutView="100" workbookViewId="0">
      <selection activeCell="E6" sqref="E6"/>
    </sheetView>
  </sheetViews>
  <sheetFormatPr defaultColWidth="14.42578125" defaultRowHeight="15" customHeight="1"/>
  <cols>
    <col min="1" max="1" width="7.140625" style="17" customWidth="1"/>
    <col min="2" max="2" width="28.5703125" style="17" customWidth="1"/>
    <col min="3" max="3" width="55.28515625" style="17" customWidth="1"/>
    <col min="4" max="21" width="8.85546875" style="17" customWidth="1"/>
    <col min="22" max="16384" width="14.42578125" style="17"/>
  </cols>
  <sheetData>
    <row r="1" spans="2:3" ht="12.75" customHeight="1">
      <c r="C1" s="640"/>
    </row>
    <row r="2" spans="2:3" ht="12.75" customHeight="1">
      <c r="C2" s="641" t="s">
        <v>4474</v>
      </c>
    </row>
    <row r="3" spans="2:3" ht="12.75" customHeight="1">
      <c r="C3" s="642"/>
    </row>
    <row r="4" spans="2:3" ht="12.75" customHeight="1"/>
    <row r="5" spans="2:3" ht="12.75" customHeight="1">
      <c r="C5" s="643"/>
    </row>
    <row r="6" spans="2:3" ht="12.75" customHeight="1">
      <c r="C6" s="643"/>
    </row>
    <row r="7" spans="2:3" ht="12.75" customHeight="1">
      <c r="B7" s="539"/>
      <c r="C7" s="643"/>
    </row>
    <row r="8" spans="2:3" ht="12.75" customHeight="1">
      <c r="C8" s="643"/>
    </row>
    <row r="9" spans="2:3" ht="12.75" customHeight="1">
      <c r="C9" s="644"/>
    </row>
    <row r="10" spans="2:3" ht="12.75" customHeight="1">
      <c r="C10" s="643"/>
    </row>
    <row r="11" spans="2:3" ht="12.75" customHeight="1">
      <c r="C11" s="645"/>
    </row>
    <row r="12" spans="2:3" ht="12.75" customHeight="1">
      <c r="B12" s="492"/>
      <c r="C12" s="646"/>
    </row>
    <row r="13" spans="2:3" ht="12.75" customHeight="1">
      <c r="B13" s="492"/>
      <c r="C13" s="646"/>
    </row>
    <row r="14" spans="2:3" ht="12.75" customHeight="1">
      <c r="B14" s="492"/>
      <c r="C14" s="647"/>
    </row>
    <row r="15" spans="2:3" ht="12.75" customHeight="1">
      <c r="B15" s="492"/>
      <c r="C15" s="647"/>
    </row>
    <row r="16" spans="2:3" ht="12.75" customHeight="1">
      <c r="B16" s="492"/>
      <c r="C16" s="647"/>
    </row>
    <row r="17" spans="2:21" ht="12.75" customHeight="1">
      <c r="B17" s="492"/>
      <c r="C17" s="647"/>
    </row>
    <row r="18" spans="2:21" ht="12.75" customHeight="1">
      <c r="B18" s="492"/>
      <c r="C18" s="647"/>
    </row>
    <row r="19" spans="2:21" ht="12.75" customHeight="1">
      <c r="B19" s="492"/>
      <c r="C19" s="647"/>
    </row>
    <row r="20" spans="2:21" ht="12.75" customHeight="1">
      <c r="B20" s="492"/>
      <c r="C20" s="648"/>
    </row>
    <row r="21" spans="2:21" ht="12.75" customHeight="1">
      <c r="B21" s="492"/>
      <c r="C21" s="492"/>
    </row>
    <row r="22" spans="2:21" ht="12.75" customHeight="1">
      <c r="B22" s="649"/>
      <c r="C22" s="649"/>
      <c r="D22" s="21"/>
      <c r="E22" s="21"/>
      <c r="F22" s="21"/>
      <c r="G22" s="21"/>
      <c r="H22" s="21"/>
      <c r="I22" s="21"/>
      <c r="J22" s="21"/>
      <c r="K22" s="21"/>
      <c r="L22" s="21"/>
      <c r="M22" s="21"/>
      <c r="N22" s="21"/>
      <c r="O22" s="21"/>
      <c r="P22" s="21"/>
      <c r="Q22" s="21"/>
      <c r="R22" s="21"/>
      <c r="S22" s="21"/>
      <c r="T22" s="21"/>
      <c r="U22" s="21"/>
    </row>
    <row r="23" spans="2:21" ht="12.75" customHeight="1">
      <c r="B23" s="649"/>
      <c r="C23" s="649"/>
      <c r="D23" s="21"/>
      <c r="E23" s="21"/>
      <c r="F23" s="21"/>
      <c r="G23" s="21"/>
      <c r="H23" s="21"/>
      <c r="I23" s="21"/>
      <c r="J23" s="21"/>
      <c r="K23" s="21"/>
      <c r="L23" s="21"/>
      <c r="M23" s="21"/>
      <c r="N23" s="21"/>
      <c r="O23" s="21"/>
      <c r="P23" s="21"/>
      <c r="Q23" s="21"/>
      <c r="R23" s="21"/>
      <c r="S23" s="21"/>
      <c r="T23" s="21"/>
      <c r="U23" s="21"/>
    </row>
    <row r="24" spans="2:21" ht="4.5" customHeight="1">
      <c r="B24" s="650"/>
      <c r="C24" s="650"/>
    </row>
    <row r="25" spans="2:21" ht="43.15" customHeight="1">
      <c r="B25" s="651" t="s">
        <v>0</v>
      </c>
      <c r="C25" s="652" t="s">
        <v>3135</v>
      </c>
    </row>
    <row r="26" spans="2:21" ht="4.5" customHeight="1">
      <c r="B26" s="653"/>
      <c r="C26" s="654"/>
    </row>
    <row r="27" spans="2:21" ht="29.45" customHeight="1">
      <c r="B27" s="651" t="s">
        <v>1</v>
      </c>
      <c r="C27" s="652" t="s">
        <v>2242</v>
      </c>
    </row>
    <row r="28" spans="2:21" ht="6" customHeight="1">
      <c r="B28" s="653"/>
      <c r="C28" s="654"/>
    </row>
    <row r="29" spans="2:21" ht="29.25" customHeight="1">
      <c r="B29" s="651" t="s">
        <v>2</v>
      </c>
      <c r="C29" s="652" t="s">
        <v>3</v>
      </c>
    </row>
    <row r="30" spans="2:21" ht="6" customHeight="1">
      <c r="B30" s="653"/>
      <c r="C30" s="654"/>
    </row>
    <row r="31" spans="2:21" ht="24">
      <c r="B31" s="655" t="s">
        <v>1506</v>
      </c>
      <c r="C31" s="656" t="s">
        <v>1507</v>
      </c>
      <c r="D31" s="656"/>
      <c r="E31" s="656"/>
    </row>
    <row r="32" spans="2:21" ht="6" customHeight="1">
      <c r="B32" s="656"/>
      <c r="C32" s="657"/>
    </row>
    <row r="33" spans="2:3" ht="18" customHeight="1">
      <c r="B33" s="651" t="s">
        <v>4</v>
      </c>
      <c r="C33" s="658" t="s">
        <v>2398</v>
      </c>
    </row>
    <row r="34" spans="2:3" ht="6" customHeight="1">
      <c r="B34" s="653"/>
      <c r="C34" s="654"/>
    </row>
    <row r="35" spans="2:3" ht="18" customHeight="1">
      <c r="B35" s="651" t="s">
        <v>5</v>
      </c>
      <c r="C35" s="659" t="s">
        <v>6</v>
      </c>
    </row>
    <row r="36" spans="2:3" ht="6" customHeight="1">
      <c r="B36" s="653"/>
      <c r="C36" s="654"/>
    </row>
    <row r="37" spans="2:3" ht="24.75" customHeight="1">
      <c r="B37" s="651" t="s">
        <v>7</v>
      </c>
      <c r="C37" s="660" t="s">
        <v>8</v>
      </c>
    </row>
    <row r="38" spans="2:3" ht="6" customHeight="1">
      <c r="B38" s="653"/>
      <c r="C38" s="654"/>
    </row>
    <row r="39" spans="2:3" ht="24.75" customHeight="1">
      <c r="B39" s="661" t="s">
        <v>3136</v>
      </c>
      <c r="C39" s="660" t="s">
        <v>2401</v>
      </c>
    </row>
    <row r="40" spans="2:3" ht="6" customHeight="1">
      <c r="B40" s="653"/>
      <c r="C40" s="654"/>
    </row>
    <row r="41" spans="2:3" ht="56.25" customHeight="1">
      <c r="B41" s="651" t="s">
        <v>10</v>
      </c>
      <c r="C41" s="662" t="s">
        <v>2409</v>
      </c>
    </row>
    <row r="42" spans="2:3" ht="6" customHeight="1">
      <c r="B42" s="653"/>
      <c r="C42" s="663"/>
    </row>
    <row r="43" spans="2:3" ht="89.45" customHeight="1">
      <c r="B43" s="651" t="s">
        <v>2399</v>
      </c>
      <c r="C43" s="662" t="s">
        <v>3466</v>
      </c>
    </row>
    <row r="44" spans="2:3" ht="6" customHeight="1">
      <c r="B44" s="653"/>
      <c r="C44" s="663"/>
    </row>
    <row r="45" spans="2:3" ht="71.25" customHeight="1">
      <c r="B45" s="651" t="s">
        <v>12</v>
      </c>
      <c r="C45" s="662" t="s">
        <v>2410</v>
      </c>
    </row>
    <row r="46" spans="2:3" ht="6" customHeight="1">
      <c r="B46" s="653"/>
      <c r="C46" s="663"/>
    </row>
    <row r="47" spans="2:3" ht="21" customHeight="1">
      <c r="B47" s="651" t="s">
        <v>13</v>
      </c>
      <c r="C47" s="662" t="s">
        <v>2400</v>
      </c>
    </row>
    <row r="48" spans="2: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algorithmName="SHA-512" hashValue="q2JdwrdhdwxZ9gVNtbCRgrIUi0IjUpM5fplvbsLvJLBXi2I1saawtDr6M3W+tVpKO7W2K64Kj2sEDuLpfipMPQ==" saltValue="L1V5NdzsMaT5wUB64r9Bbg==" spinCount="100000" sheet="1" objects="1" scenarios="1"/>
  <printOptions horizontalCentered="1"/>
  <pageMargins left="0.70866141732283472" right="0.55118110236220474" top="0.35433070866141736" bottom="0.39370078740157483" header="0" footer="0"/>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2:W1000"/>
  <sheetViews>
    <sheetView view="pageBreakPreview" zoomScaleNormal="100" zoomScaleSheetLayoutView="100" workbookViewId="0">
      <selection activeCell="C43" sqref="C43"/>
    </sheetView>
  </sheetViews>
  <sheetFormatPr defaultColWidth="14.42578125" defaultRowHeight="15" customHeight="1"/>
  <cols>
    <col min="1" max="1" width="18.5703125" style="888" customWidth="1"/>
    <col min="2" max="2" width="15.7109375" style="888" customWidth="1"/>
    <col min="3" max="3" width="49" style="888" customWidth="1"/>
    <col min="4" max="23" width="8.85546875" style="888" customWidth="1"/>
    <col min="24" max="16384" width="14.42578125" style="888"/>
  </cols>
  <sheetData>
    <row r="2" spans="2:3" ht="48">
      <c r="B2" s="887" t="s">
        <v>0</v>
      </c>
      <c r="C2" s="887" t="s">
        <v>3038</v>
      </c>
    </row>
    <row r="3" spans="2:3" ht="7.5" customHeight="1">
      <c r="B3" s="889"/>
    </row>
    <row r="4" spans="2:3" ht="24" customHeight="1">
      <c r="B4" s="887" t="s">
        <v>1</v>
      </c>
      <c r="C4" s="887" t="s">
        <v>3039</v>
      </c>
    </row>
    <row r="5" spans="2:3" ht="7.5" customHeight="1"/>
    <row r="6" spans="2:3" ht="24" customHeight="1">
      <c r="B6" s="887" t="s">
        <v>158</v>
      </c>
      <c r="C6" s="890" t="s">
        <v>2776</v>
      </c>
    </row>
    <row r="7" spans="2:3" ht="7.5" customHeight="1"/>
    <row r="8" spans="2:3" ht="15" customHeight="1">
      <c r="B8" s="891" t="s">
        <v>160</v>
      </c>
      <c r="C8" s="892" t="s">
        <v>3137</v>
      </c>
    </row>
    <row r="10" spans="2:3" ht="15" customHeight="1">
      <c r="B10" s="889"/>
    </row>
    <row r="13" spans="2:3" ht="15" customHeight="1">
      <c r="B13" s="889"/>
    </row>
    <row r="14" spans="2:3" ht="15" customHeight="1">
      <c r="B14" s="889"/>
    </row>
    <row r="15" spans="2:3" ht="15" customHeight="1">
      <c r="B15" s="889"/>
    </row>
    <row r="18" spans="1:23" ht="15" customHeight="1">
      <c r="B18" s="893"/>
    </row>
    <row r="19" spans="1:23" ht="15" customHeight="1">
      <c r="B19" s="893"/>
    </row>
    <row r="21" spans="1:23" ht="15.75" customHeight="1"/>
    <row r="22" spans="1:23" ht="15" customHeight="1">
      <c r="B22" s="889"/>
    </row>
    <row r="23" spans="1:23" ht="15" customHeight="1">
      <c r="B23" s="889"/>
    </row>
    <row r="24" spans="1:23" ht="25.5" customHeight="1">
      <c r="B24" s="894" t="s">
        <v>24</v>
      </c>
    </row>
    <row r="25" spans="1:23" ht="35.1" customHeight="1">
      <c r="A25" s="895"/>
      <c r="B25" s="896" t="s">
        <v>28</v>
      </c>
      <c r="C25" s="897"/>
      <c r="D25" s="898"/>
      <c r="E25" s="898"/>
      <c r="F25" s="898"/>
      <c r="G25" s="898"/>
      <c r="H25" s="898"/>
      <c r="I25" s="898"/>
      <c r="J25" s="898"/>
      <c r="K25" s="898"/>
      <c r="L25" s="898"/>
      <c r="M25" s="898"/>
      <c r="N25" s="898"/>
      <c r="O25" s="898"/>
      <c r="P25" s="898"/>
      <c r="Q25" s="898"/>
      <c r="R25" s="898"/>
      <c r="S25" s="898"/>
      <c r="T25" s="898"/>
      <c r="U25" s="898"/>
      <c r="V25" s="898"/>
      <c r="W25" s="898"/>
    </row>
    <row r="26" spans="1:23" ht="15" customHeight="1">
      <c r="A26" s="899"/>
      <c r="B26" s="893"/>
    </row>
    <row r="27" spans="1:23" ht="15" customHeight="1">
      <c r="A27" s="899"/>
    </row>
    <row r="28" spans="1:23" ht="15" customHeight="1">
      <c r="A28" s="899"/>
    </row>
    <row r="29" spans="1:23" ht="15" customHeight="1">
      <c r="A29" s="899"/>
    </row>
    <row r="30" spans="1:23" ht="15" customHeight="1">
      <c r="A30" s="899"/>
    </row>
    <row r="31" spans="1:23" ht="15" customHeight="1">
      <c r="A31" s="899"/>
    </row>
    <row r="32" spans="1:23" ht="15" customHeight="1">
      <c r="A32" s="900"/>
      <c r="B32" s="889"/>
    </row>
    <row r="33" spans="1:23" ht="15" customHeight="1">
      <c r="A33" s="899"/>
    </row>
    <row r="34" spans="1:23" ht="15" customHeight="1">
      <c r="A34" s="899"/>
    </row>
    <row r="35" spans="1:23" ht="15" customHeight="1">
      <c r="A35" s="899"/>
    </row>
    <row r="36" spans="1:23" ht="15" customHeight="1">
      <c r="A36" s="899"/>
    </row>
    <row r="37" spans="1:23" ht="15" customHeight="1">
      <c r="A37" s="900"/>
      <c r="B37" s="889"/>
    </row>
    <row r="38" spans="1:23" ht="15" customHeight="1">
      <c r="A38" s="899"/>
    </row>
    <row r="39" spans="1:23" ht="15" customHeight="1">
      <c r="A39" s="899"/>
    </row>
    <row r="40" spans="1:23" ht="15" customHeight="1">
      <c r="A40" s="899"/>
    </row>
    <row r="41" spans="1:23" ht="15" customHeight="1">
      <c r="A41" s="899"/>
    </row>
    <row r="42" spans="1:23" ht="15" customHeight="1">
      <c r="A42" s="899"/>
    </row>
    <row r="43" spans="1:23" ht="15" customHeight="1">
      <c r="A43" s="899"/>
    </row>
    <row r="44" spans="1:23" ht="15" customHeight="1">
      <c r="A44" s="899"/>
    </row>
    <row r="45" spans="1:23" ht="15" customHeight="1">
      <c r="A45" s="900"/>
      <c r="B45" s="889"/>
      <c r="C45" s="889"/>
      <c r="D45" s="889"/>
      <c r="E45" s="889"/>
      <c r="F45" s="889"/>
      <c r="G45" s="889"/>
      <c r="H45" s="889"/>
      <c r="I45" s="889"/>
      <c r="J45" s="889"/>
      <c r="K45" s="889"/>
      <c r="L45" s="889"/>
      <c r="M45" s="889"/>
      <c r="N45" s="889"/>
      <c r="O45" s="889"/>
      <c r="P45" s="889"/>
      <c r="Q45" s="889"/>
      <c r="R45" s="889"/>
      <c r="S45" s="889"/>
      <c r="T45" s="889"/>
      <c r="U45" s="889"/>
      <c r="V45" s="889"/>
      <c r="W45" s="889"/>
    </row>
    <row r="46" spans="1:23" ht="15" customHeight="1">
      <c r="A46" s="899"/>
    </row>
    <row r="47" spans="1:23" ht="15.75" customHeight="1">
      <c r="A47" s="889"/>
      <c r="D47" s="889"/>
      <c r="E47" s="889"/>
      <c r="F47" s="889"/>
      <c r="G47" s="889"/>
      <c r="H47" s="889"/>
      <c r="I47" s="889"/>
      <c r="J47" s="889"/>
      <c r="K47" s="889"/>
      <c r="L47" s="889"/>
      <c r="M47" s="889"/>
      <c r="N47" s="889"/>
      <c r="O47" s="889"/>
      <c r="P47" s="889"/>
      <c r="Q47" s="889"/>
      <c r="R47" s="889"/>
      <c r="S47" s="889"/>
      <c r="T47" s="889"/>
      <c r="U47" s="889"/>
      <c r="V47" s="889"/>
      <c r="W47" s="889"/>
    </row>
    <row r="48" spans="1:23" ht="15.75" customHeight="1">
      <c r="A48" s="889"/>
      <c r="B48" s="901"/>
      <c r="C48" s="902"/>
      <c r="D48" s="889"/>
      <c r="E48" s="889"/>
      <c r="F48" s="889"/>
      <c r="G48" s="889"/>
      <c r="H48" s="889"/>
      <c r="I48" s="889"/>
      <c r="J48" s="889"/>
      <c r="K48" s="889"/>
      <c r="L48" s="889"/>
      <c r="M48" s="889"/>
      <c r="N48" s="889"/>
      <c r="O48" s="889"/>
      <c r="P48" s="889"/>
      <c r="Q48" s="889"/>
      <c r="R48" s="889"/>
      <c r="S48" s="889"/>
      <c r="T48" s="889"/>
      <c r="U48" s="889"/>
      <c r="V48" s="889"/>
      <c r="W48" s="889"/>
    </row>
    <row r="50" spans="2:3" ht="15" customHeight="1">
      <c r="B50" s="891" t="s">
        <v>162</v>
      </c>
      <c r="C50" s="892" t="s">
        <v>1086</v>
      </c>
    </row>
    <row r="51" spans="2:3" ht="15.75" customHeight="1"/>
    <row r="52" spans="2:3" ht="15.75" customHeight="1">
      <c r="C52" s="889"/>
    </row>
    <row r="53" spans="2:3" ht="15.75" customHeight="1"/>
    <row r="54" spans="2:3" ht="15.75" customHeight="1"/>
    <row r="55" spans="2:3" ht="15.75" customHeight="1"/>
    <row r="56" spans="2:3" ht="15.75" customHeight="1"/>
    <row r="57" spans="2:3" ht="15.75" customHeight="1"/>
    <row r="58" spans="2:3" ht="15.75" customHeight="1"/>
    <row r="59" spans="2:3" ht="15.75" customHeight="1"/>
    <row r="60" spans="2:3" ht="15.75" customHeight="1"/>
    <row r="61" spans="2:3" ht="15.75" customHeight="1"/>
    <row r="62" spans="2:3" ht="15.75" customHeight="1"/>
    <row r="63" spans="2:3" ht="15.75" customHeight="1"/>
    <row r="64" spans="2: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F2eyfA2bPwcKTeX1YQNn4q8ASUm6pI34ApV42LZ1qI2DsVM0NW278eRRCXo04PDHmzYdranjZBTk4oUh2edceA==" saltValue="TdqZLoL2LDpWzFZBZoJDVA==" spinCount="100000" sheet="1" objects="1" scenarios="1"/>
  <mergeCells count="1">
    <mergeCell ref="B25:C25"/>
  </mergeCells>
  <printOptions horizontalCentered="1"/>
  <pageMargins left="0.70866141732283472" right="0.55118110236220474" top="0.35433070866141736" bottom="0.39370078740157483" header="0" footer="0"/>
  <pageSetup paperSize="9" orientation="portrait" cellComments="atEn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Z247"/>
  <sheetViews>
    <sheetView view="pageBreakPreview" zoomScaleNormal="100" zoomScaleSheetLayoutView="100" workbookViewId="0">
      <selection activeCell="B43" sqref="B43:F43"/>
    </sheetView>
  </sheetViews>
  <sheetFormatPr defaultColWidth="14.42578125" defaultRowHeight="12.75"/>
  <cols>
    <col min="1" max="1" width="5.7109375" style="908" customWidth="1"/>
    <col min="2" max="2" width="40.7109375" style="908" customWidth="1"/>
    <col min="3" max="3" width="5.7109375" style="908" customWidth="1"/>
    <col min="4" max="4" width="9.7109375" style="908" customWidth="1"/>
    <col min="5" max="5" width="12.7109375" style="908" customWidth="1"/>
    <col min="6" max="6" width="17.42578125" style="908" customWidth="1"/>
    <col min="7" max="7" width="8.85546875" style="908" customWidth="1"/>
    <col min="8" max="8" width="8.85546875" style="908" hidden="1" customWidth="1"/>
    <col min="9" max="26" width="8.85546875" style="908" customWidth="1"/>
    <col min="27" max="16384" width="14.42578125" style="908"/>
  </cols>
  <sheetData>
    <row r="1" spans="1:26" ht="15" customHeight="1">
      <c r="A1" s="903" t="s">
        <v>1030</v>
      </c>
      <c r="B1" s="904" t="s">
        <v>28</v>
      </c>
      <c r="C1" s="905"/>
      <c r="D1" s="906"/>
      <c r="E1" s="906"/>
      <c r="F1" s="907"/>
    </row>
    <row r="2" spans="1:26">
      <c r="A2" s="909"/>
      <c r="B2" s="909"/>
      <c r="C2" s="909"/>
      <c r="D2" s="909"/>
      <c r="E2" s="909"/>
      <c r="F2" s="909"/>
      <c r="G2" s="909"/>
      <c r="H2" s="909"/>
      <c r="I2" s="909"/>
      <c r="J2" s="909"/>
      <c r="K2" s="909"/>
      <c r="L2" s="909"/>
      <c r="M2" s="909"/>
      <c r="N2" s="909"/>
      <c r="O2" s="909"/>
      <c r="P2" s="909"/>
      <c r="Q2" s="909"/>
      <c r="R2" s="909"/>
      <c r="S2" s="909"/>
      <c r="T2" s="909"/>
      <c r="U2" s="909"/>
      <c r="V2" s="909"/>
      <c r="W2" s="909"/>
      <c r="X2" s="909"/>
      <c r="Y2" s="909"/>
      <c r="Z2" s="909"/>
    </row>
    <row r="3" spans="1:26" s="915" customFormat="1" ht="15" customHeight="1">
      <c r="A3" s="910"/>
      <c r="B3" s="911" t="s">
        <v>1068</v>
      </c>
      <c r="C3" s="912"/>
      <c r="D3" s="913"/>
      <c r="E3" s="913"/>
      <c r="F3" s="914"/>
    </row>
    <row r="4" spans="1:26">
      <c r="A4" s="916"/>
      <c r="B4" s="917"/>
      <c r="C4" s="918"/>
      <c r="D4" s="919"/>
      <c r="E4" s="919"/>
      <c r="F4" s="920"/>
    </row>
    <row r="5" spans="1:26" ht="63.75">
      <c r="B5" s="921" t="s">
        <v>1311</v>
      </c>
      <c r="C5" s="922"/>
      <c r="D5" s="922"/>
      <c r="E5" s="922"/>
      <c r="F5" s="922"/>
      <c r="H5" s="923" t="s">
        <v>1087</v>
      </c>
    </row>
    <row r="6" spans="1:26" ht="63.75">
      <c r="B6" s="921" t="s">
        <v>1310</v>
      </c>
      <c r="C6" s="922"/>
      <c r="D6" s="922"/>
      <c r="E6" s="922"/>
      <c r="F6" s="922"/>
      <c r="H6" s="923" t="s">
        <v>1087</v>
      </c>
    </row>
    <row r="7" spans="1:26" ht="51">
      <c r="B7" s="921" t="s">
        <v>1309</v>
      </c>
      <c r="C7" s="922"/>
      <c r="D7" s="922"/>
      <c r="E7" s="922"/>
      <c r="F7" s="922"/>
      <c r="H7" s="923" t="s">
        <v>1088</v>
      </c>
    </row>
    <row r="8" spans="1:26" ht="51">
      <c r="B8" s="921" t="s">
        <v>1089</v>
      </c>
      <c r="C8" s="922"/>
      <c r="D8" s="922"/>
      <c r="E8" s="922"/>
      <c r="F8" s="922"/>
      <c r="H8" s="923" t="s">
        <v>1088</v>
      </c>
    </row>
    <row r="9" spans="1:26" ht="51">
      <c r="B9" s="921" t="s">
        <v>1090</v>
      </c>
      <c r="C9" s="922"/>
      <c r="D9" s="922"/>
      <c r="E9" s="922"/>
      <c r="F9" s="922"/>
      <c r="H9" s="923" t="s">
        <v>1088</v>
      </c>
    </row>
    <row r="10" spans="1:26">
      <c r="B10" s="924"/>
      <c r="C10" s="925"/>
      <c r="D10" s="926"/>
      <c r="E10" s="925"/>
      <c r="F10" s="925"/>
      <c r="H10" s="927"/>
    </row>
    <row r="11" spans="1:26" ht="40.5" customHeight="1">
      <c r="B11" s="921" t="s">
        <v>2232</v>
      </c>
      <c r="C11" s="922"/>
      <c r="D11" s="922"/>
      <c r="E11" s="922"/>
      <c r="F11" s="922"/>
      <c r="H11" s="923" t="s">
        <v>1092</v>
      </c>
    </row>
    <row r="12" spans="1:26" ht="25.5">
      <c r="B12" s="921" t="s">
        <v>1093</v>
      </c>
      <c r="C12" s="922"/>
      <c r="D12" s="922"/>
      <c r="E12" s="922"/>
      <c r="F12" s="922"/>
      <c r="H12" s="923" t="s">
        <v>1092</v>
      </c>
    </row>
    <row r="13" spans="1:26" ht="38.25">
      <c r="B13" s="921" t="s">
        <v>1094</v>
      </c>
      <c r="C13" s="922"/>
      <c r="D13" s="922"/>
      <c r="E13" s="922"/>
      <c r="F13" s="922"/>
      <c r="H13" s="923" t="s">
        <v>1091</v>
      </c>
    </row>
    <row r="14" spans="1:26" ht="51">
      <c r="B14" s="921" t="s">
        <v>1095</v>
      </c>
      <c r="C14" s="922"/>
      <c r="D14" s="922"/>
      <c r="E14" s="922"/>
      <c r="F14" s="922"/>
      <c r="H14" s="923" t="s">
        <v>1088</v>
      </c>
    </row>
    <row r="15" spans="1:26">
      <c r="B15" s="924"/>
      <c r="C15" s="925"/>
      <c r="D15" s="924"/>
      <c r="E15" s="925"/>
      <c r="F15" s="925"/>
      <c r="H15" s="923"/>
    </row>
    <row r="16" spans="1:26" ht="38.25">
      <c r="B16" s="921" t="s">
        <v>1096</v>
      </c>
      <c r="C16" s="922"/>
      <c r="D16" s="922"/>
      <c r="E16" s="922"/>
      <c r="F16" s="922"/>
      <c r="H16" s="923" t="s">
        <v>1091</v>
      </c>
    </row>
    <row r="17" spans="2:8" ht="25.5">
      <c r="B17" s="921" t="s">
        <v>1097</v>
      </c>
      <c r="C17" s="922"/>
      <c r="D17" s="922"/>
      <c r="E17" s="922"/>
      <c r="F17" s="922"/>
      <c r="H17" s="923" t="s">
        <v>1092</v>
      </c>
    </row>
    <row r="18" spans="2:8" ht="51">
      <c r="B18" s="921" t="s">
        <v>1098</v>
      </c>
      <c r="C18" s="922"/>
      <c r="D18" s="922"/>
      <c r="E18" s="922"/>
      <c r="F18" s="922"/>
      <c r="H18" s="923" t="s">
        <v>1088</v>
      </c>
    </row>
    <row r="19" spans="2:8">
      <c r="B19" s="924"/>
      <c r="C19" s="925"/>
      <c r="D19" s="926"/>
      <c r="E19" s="925"/>
      <c r="F19" s="925"/>
      <c r="H19" s="927"/>
    </row>
    <row r="20" spans="2:8" ht="38.25">
      <c r="B20" s="921" t="s">
        <v>1099</v>
      </c>
      <c r="C20" s="922"/>
      <c r="D20" s="922"/>
      <c r="E20" s="922"/>
      <c r="F20" s="922"/>
      <c r="H20" s="923" t="s">
        <v>1091</v>
      </c>
    </row>
    <row r="21" spans="2:8" ht="51">
      <c r="B21" s="921" t="s">
        <v>1100</v>
      </c>
      <c r="C21" s="922"/>
      <c r="D21" s="922"/>
      <c r="E21" s="922"/>
      <c r="F21" s="922"/>
      <c r="H21" s="923" t="s">
        <v>1088</v>
      </c>
    </row>
    <row r="22" spans="2:8" ht="51">
      <c r="B22" s="921" t="s">
        <v>1101</v>
      </c>
      <c r="C22" s="922"/>
      <c r="D22" s="922"/>
      <c r="E22" s="922"/>
      <c r="F22" s="922"/>
      <c r="H22" s="923" t="s">
        <v>1088</v>
      </c>
    </row>
    <row r="23" spans="2:8">
      <c r="B23" s="924"/>
      <c r="C23" s="925"/>
      <c r="D23" s="926"/>
      <c r="E23" s="925"/>
      <c r="F23" s="925"/>
      <c r="H23" s="927"/>
    </row>
    <row r="24" spans="2:8" ht="165.75" customHeight="1">
      <c r="B24" s="928" t="s">
        <v>1232</v>
      </c>
      <c r="C24" s="922"/>
      <c r="D24" s="922"/>
      <c r="E24" s="922"/>
      <c r="F24" s="922"/>
      <c r="H24" s="923"/>
    </row>
    <row r="25" spans="2:8" ht="30.75" customHeight="1">
      <c r="B25" s="928" t="s">
        <v>2777</v>
      </c>
      <c r="C25" s="928"/>
      <c r="D25" s="928"/>
      <c r="E25" s="928"/>
      <c r="F25" s="928"/>
      <c r="H25" s="923"/>
    </row>
    <row r="26" spans="2:8" ht="63.75">
      <c r="B26" s="921" t="s">
        <v>1308</v>
      </c>
      <c r="C26" s="922"/>
      <c r="D26" s="922"/>
      <c r="E26" s="922"/>
      <c r="F26" s="922"/>
      <c r="H26" s="923" t="s">
        <v>1087</v>
      </c>
    </row>
    <row r="27" spans="2:8" ht="25.5">
      <c r="B27" s="921" t="s">
        <v>1248</v>
      </c>
      <c r="C27" s="922"/>
      <c r="D27" s="922"/>
      <c r="E27" s="922"/>
      <c r="F27" s="922"/>
      <c r="H27" s="923" t="s">
        <v>1092</v>
      </c>
    </row>
    <row r="28" spans="2:8" ht="38.25">
      <c r="B28" s="921" t="s">
        <v>1102</v>
      </c>
      <c r="C28" s="922"/>
      <c r="D28" s="922"/>
      <c r="E28" s="922"/>
      <c r="F28" s="922"/>
      <c r="H28" s="923" t="s">
        <v>1091</v>
      </c>
    </row>
    <row r="29" spans="2:8" ht="38.25">
      <c r="B29" s="921" t="s">
        <v>1103</v>
      </c>
      <c r="C29" s="922"/>
      <c r="D29" s="922"/>
      <c r="E29" s="922"/>
      <c r="F29" s="922"/>
      <c r="H29" s="923" t="s">
        <v>1091</v>
      </c>
    </row>
    <row r="30" spans="2:8" ht="25.5">
      <c r="B30" s="921" t="s">
        <v>1104</v>
      </c>
      <c r="C30" s="922"/>
      <c r="D30" s="922"/>
      <c r="E30" s="922"/>
      <c r="F30" s="922"/>
      <c r="H30" s="923" t="s">
        <v>1092</v>
      </c>
    </row>
    <row r="31" spans="2:8" ht="53.25" customHeight="1">
      <c r="B31" s="921" t="s">
        <v>1105</v>
      </c>
      <c r="C31" s="922"/>
      <c r="D31" s="922"/>
      <c r="E31" s="922"/>
      <c r="F31" s="922"/>
      <c r="H31" s="923" t="s">
        <v>1091</v>
      </c>
    </row>
    <row r="32" spans="2:8" ht="38.25">
      <c r="B32" s="921" t="s">
        <v>1106</v>
      </c>
      <c r="C32" s="922"/>
      <c r="D32" s="922"/>
      <c r="E32" s="922"/>
      <c r="F32" s="922"/>
      <c r="H32" s="923" t="s">
        <v>1091</v>
      </c>
    </row>
    <row r="33" spans="2:8" ht="25.5">
      <c r="B33" s="921" t="s">
        <v>1107</v>
      </c>
      <c r="C33" s="922"/>
      <c r="D33" s="922"/>
      <c r="E33" s="922"/>
      <c r="F33" s="922"/>
      <c r="H33" s="923" t="s">
        <v>1092</v>
      </c>
    </row>
    <row r="34" spans="2:8" ht="38.25">
      <c r="B34" s="921" t="s">
        <v>1108</v>
      </c>
      <c r="C34" s="922"/>
      <c r="D34" s="922"/>
      <c r="E34" s="922"/>
      <c r="F34" s="922"/>
      <c r="H34" s="923" t="s">
        <v>1091</v>
      </c>
    </row>
    <row r="35" spans="2:8" ht="38.25">
      <c r="B35" s="921" t="s">
        <v>1109</v>
      </c>
      <c r="C35" s="922"/>
      <c r="D35" s="922"/>
      <c r="E35" s="922"/>
      <c r="F35" s="922"/>
      <c r="H35" s="923" t="s">
        <v>1091</v>
      </c>
    </row>
    <row r="36" spans="2:8" ht="51">
      <c r="B36" s="921" t="s">
        <v>1110</v>
      </c>
      <c r="C36" s="922"/>
      <c r="D36" s="922"/>
      <c r="E36" s="922"/>
      <c r="F36" s="922"/>
      <c r="H36" s="923" t="s">
        <v>1088</v>
      </c>
    </row>
    <row r="37" spans="2:8" ht="25.5">
      <c r="B37" s="921" t="s">
        <v>1111</v>
      </c>
      <c r="C37" s="922"/>
      <c r="D37" s="922"/>
      <c r="E37" s="922"/>
      <c r="F37" s="922"/>
      <c r="H37" s="923" t="s">
        <v>1092</v>
      </c>
    </row>
    <row r="38" spans="2:8" ht="25.5">
      <c r="B38" s="921" t="s">
        <v>1112</v>
      </c>
      <c r="C38" s="922"/>
      <c r="D38" s="922"/>
      <c r="E38" s="922"/>
      <c r="F38" s="922"/>
      <c r="H38" s="923" t="s">
        <v>1092</v>
      </c>
    </row>
    <row r="39" spans="2:8" ht="51" customHeight="1">
      <c r="B39" s="921" t="s">
        <v>1113</v>
      </c>
      <c r="C39" s="922"/>
      <c r="D39" s="922"/>
      <c r="E39" s="922"/>
      <c r="F39" s="922"/>
      <c r="H39" s="923" t="s">
        <v>1091</v>
      </c>
    </row>
    <row r="40" spans="2:8" ht="25.5">
      <c r="B40" s="921" t="s">
        <v>1114</v>
      </c>
      <c r="C40" s="922"/>
      <c r="D40" s="922"/>
      <c r="E40" s="922"/>
      <c r="F40" s="922"/>
      <c r="H40" s="923" t="s">
        <v>1092</v>
      </c>
    </row>
    <row r="41" spans="2:8" ht="25.5">
      <c r="B41" s="921" t="s">
        <v>1115</v>
      </c>
      <c r="C41" s="922"/>
      <c r="D41" s="922"/>
      <c r="E41" s="922"/>
      <c r="F41" s="922"/>
      <c r="H41" s="923" t="s">
        <v>1092</v>
      </c>
    </row>
    <row r="42" spans="2:8">
      <c r="B42" s="924"/>
      <c r="C42" s="925"/>
      <c r="D42" s="926"/>
      <c r="E42" s="925"/>
      <c r="F42" s="925"/>
      <c r="H42" s="927"/>
    </row>
    <row r="43" spans="2:8" ht="38.25">
      <c r="B43" s="921" t="s">
        <v>1116</v>
      </c>
      <c r="C43" s="922"/>
      <c r="D43" s="922"/>
      <c r="E43" s="922"/>
      <c r="F43" s="922"/>
      <c r="H43" s="923" t="s">
        <v>1091</v>
      </c>
    </row>
    <row r="44" spans="2:8" ht="51">
      <c r="B44" s="921" t="s">
        <v>1117</v>
      </c>
      <c r="C44" s="922"/>
      <c r="D44" s="922"/>
      <c r="E44" s="922"/>
      <c r="F44" s="922"/>
      <c r="H44" s="923" t="s">
        <v>1088</v>
      </c>
    </row>
    <row r="45" spans="2:8" ht="38.25">
      <c r="B45" s="921" t="s">
        <v>1307</v>
      </c>
      <c r="C45" s="922"/>
      <c r="D45" s="922"/>
      <c r="E45" s="922"/>
      <c r="F45" s="922"/>
      <c r="H45" s="923" t="s">
        <v>1091</v>
      </c>
    </row>
    <row r="46" spans="2:8">
      <c r="B46" s="924"/>
      <c r="C46" s="925"/>
      <c r="D46" s="926"/>
      <c r="E46" s="925"/>
      <c r="F46" s="925"/>
      <c r="H46" s="927"/>
    </row>
    <row r="47" spans="2:8" ht="38.25">
      <c r="B47" s="921" t="s">
        <v>2778</v>
      </c>
      <c r="C47" s="922"/>
      <c r="D47" s="922"/>
      <c r="E47" s="922"/>
      <c r="F47" s="922"/>
      <c r="H47" s="923" t="s">
        <v>1091</v>
      </c>
    </row>
    <row r="48" spans="2:8">
      <c r="C48" s="929"/>
    </row>
    <row r="49" spans="3:3">
      <c r="C49" s="929"/>
    </row>
    <row r="50" spans="3:3">
      <c r="C50" s="929"/>
    </row>
    <row r="51" spans="3:3">
      <c r="C51" s="929"/>
    </row>
    <row r="52" spans="3:3">
      <c r="C52" s="929"/>
    </row>
    <row r="53" spans="3:3">
      <c r="C53" s="929"/>
    </row>
    <row r="54" spans="3:3">
      <c r="C54" s="929"/>
    </row>
    <row r="55" spans="3:3">
      <c r="C55" s="929"/>
    </row>
    <row r="56" spans="3:3">
      <c r="C56" s="929"/>
    </row>
    <row r="57" spans="3:3">
      <c r="C57" s="929"/>
    </row>
    <row r="58" spans="3:3">
      <c r="C58" s="929"/>
    </row>
    <row r="59" spans="3:3">
      <c r="C59" s="929"/>
    </row>
    <row r="60" spans="3:3">
      <c r="C60" s="929"/>
    </row>
    <row r="61" spans="3:3">
      <c r="C61" s="929"/>
    </row>
    <row r="62" spans="3:3">
      <c r="C62" s="929"/>
    </row>
    <row r="63" spans="3:3">
      <c r="C63" s="929"/>
    </row>
    <row r="64" spans="3:3">
      <c r="C64" s="929"/>
    </row>
    <row r="65" spans="3:3">
      <c r="C65" s="929"/>
    </row>
    <row r="66" spans="3:3">
      <c r="C66" s="929"/>
    </row>
    <row r="67" spans="3:3">
      <c r="C67" s="929"/>
    </row>
    <row r="68" spans="3:3">
      <c r="C68" s="929"/>
    </row>
    <row r="69" spans="3:3">
      <c r="C69" s="929"/>
    </row>
    <row r="70" spans="3:3">
      <c r="C70" s="929"/>
    </row>
    <row r="71" spans="3:3">
      <c r="C71" s="929"/>
    </row>
    <row r="72" spans="3:3">
      <c r="C72" s="929"/>
    </row>
    <row r="73" spans="3:3">
      <c r="C73" s="929"/>
    </row>
    <row r="74" spans="3:3">
      <c r="C74" s="929"/>
    </row>
    <row r="75" spans="3:3">
      <c r="C75" s="929"/>
    </row>
    <row r="76" spans="3:3">
      <c r="C76" s="929"/>
    </row>
    <row r="77" spans="3:3">
      <c r="C77" s="929"/>
    </row>
    <row r="78" spans="3:3">
      <c r="C78" s="929"/>
    </row>
    <row r="79" spans="3:3">
      <c r="C79" s="929"/>
    </row>
    <row r="80" spans="3:3">
      <c r="C80" s="929"/>
    </row>
    <row r="81" spans="3:3">
      <c r="C81" s="929"/>
    </row>
    <row r="82" spans="3:3">
      <c r="C82" s="929"/>
    </row>
    <row r="83" spans="3:3">
      <c r="C83" s="929"/>
    </row>
    <row r="84" spans="3:3">
      <c r="C84" s="929"/>
    </row>
    <row r="85" spans="3:3">
      <c r="C85" s="929"/>
    </row>
    <row r="86" spans="3:3">
      <c r="C86" s="929"/>
    </row>
    <row r="87" spans="3:3">
      <c r="C87" s="929"/>
    </row>
    <row r="88" spans="3:3">
      <c r="C88" s="929"/>
    </row>
    <row r="89" spans="3:3">
      <c r="C89" s="929"/>
    </row>
    <row r="90" spans="3:3">
      <c r="C90" s="929"/>
    </row>
    <row r="91" spans="3:3">
      <c r="C91" s="929"/>
    </row>
    <row r="92" spans="3:3">
      <c r="C92" s="929"/>
    </row>
    <row r="93" spans="3:3">
      <c r="C93" s="929"/>
    </row>
    <row r="94" spans="3:3">
      <c r="C94" s="929"/>
    </row>
    <row r="95" spans="3:3">
      <c r="C95" s="929"/>
    </row>
    <row r="96" spans="3:3">
      <c r="C96" s="929"/>
    </row>
    <row r="97" spans="3:3">
      <c r="C97" s="929"/>
    </row>
    <row r="98" spans="3:3">
      <c r="C98" s="929"/>
    </row>
    <row r="99" spans="3:3">
      <c r="C99" s="929"/>
    </row>
    <row r="100" spans="3:3">
      <c r="C100" s="929"/>
    </row>
    <row r="101" spans="3:3">
      <c r="C101" s="929"/>
    </row>
    <row r="102" spans="3:3">
      <c r="C102" s="929"/>
    </row>
    <row r="103" spans="3:3">
      <c r="C103" s="929"/>
    </row>
    <row r="104" spans="3:3">
      <c r="C104" s="929"/>
    </row>
    <row r="105" spans="3:3">
      <c r="C105" s="929"/>
    </row>
    <row r="106" spans="3:3">
      <c r="C106" s="929"/>
    </row>
    <row r="107" spans="3:3">
      <c r="C107" s="929"/>
    </row>
    <row r="108" spans="3:3">
      <c r="C108" s="929"/>
    </row>
    <row r="109" spans="3:3">
      <c r="C109" s="929"/>
    </row>
    <row r="110" spans="3:3">
      <c r="C110" s="929"/>
    </row>
    <row r="111" spans="3:3">
      <c r="C111" s="929"/>
    </row>
    <row r="112" spans="3:3">
      <c r="C112" s="929"/>
    </row>
    <row r="113" spans="3:3">
      <c r="C113" s="929"/>
    </row>
    <row r="114" spans="3:3">
      <c r="C114" s="929"/>
    </row>
    <row r="115" spans="3:3">
      <c r="C115" s="929"/>
    </row>
    <row r="116" spans="3:3">
      <c r="C116" s="929"/>
    </row>
    <row r="117" spans="3:3">
      <c r="C117" s="929"/>
    </row>
    <row r="118" spans="3:3">
      <c r="C118" s="929"/>
    </row>
    <row r="119" spans="3:3">
      <c r="C119" s="929"/>
    </row>
    <row r="120" spans="3:3">
      <c r="C120" s="929"/>
    </row>
    <row r="121" spans="3:3">
      <c r="C121" s="929"/>
    </row>
    <row r="122" spans="3:3">
      <c r="C122" s="929"/>
    </row>
    <row r="123" spans="3:3">
      <c r="C123" s="929"/>
    </row>
    <row r="124" spans="3:3">
      <c r="C124" s="929"/>
    </row>
    <row r="125" spans="3:3">
      <c r="C125" s="929"/>
    </row>
    <row r="126" spans="3:3">
      <c r="C126" s="929"/>
    </row>
    <row r="127" spans="3:3">
      <c r="C127" s="929"/>
    </row>
    <row r="128" spans="3:3">
      <c r="C128" s="929"/>
    </row>
    <row r="129" spans="3:3">
      <c r="C129" s="929"/>
    </row>
    <row r="130" spans="3:3">
      <c r="C130" s="929"/>
    </row>
    <row r="131" spans="3:3">
      <c r="C131" s="929"/>
    </row>
    <row r="132" spans="3:3">
      <c r="C132" s="929"/>
    </row>
    <row r="133" spans="3:3">
      <c r="C133" s="929"/>
    </row>
    <row r="134" spans="3:3">
      <c r="C134" s="929"/>
    </row>
    <row r="135" spans="3:3">
      <c r="C135" s="929"/>
    </row>
    <row r="136" spans="3:3">
      <c r="C136" s="929"/>
    </row>
    <row r="137" spans="3:3">
      <c r="C137" s="929"/>
    </row>
    <row r="138" spans="3:3">
      <c r="C138" s="929"/>
    </row>
    <row r="139" spans="3:3">
      <c r="C139" s="929"/>
    </row>
    <row r="140" spans="3:3">
      <c r="C140" s="929"/>
    </row>
    <row r="141" spans="3:3">
      <c r="C141" s="929"/>
    </row>
    <row r="142" spans="3:3">
      <c r="C142" s="929"/>
    </row>
    <row r="143" spans="3:3">
      <c r="C143" s="929"/>
    </row>
    <row r="144" spans="3:3">
      <c r="C144" s="929"/>
    </row>
    <row r="145" spans="3:3">
      <c r="C145" s="929"/>
    </row>
    <row r="146" spans="3:3">
      <c r="C146" s="929"/>
    </row>
    <row r="147" spans="3:3">
      <c r="C147" s="929"/>
    </row>
    <row r="148" spans="3:3">
      <c r="C148" s="929"/>
    </row>
    <row r="149" spans="3:3">
      <c r="C149" s="929"/>
    </row>
    <row r="150" spans="3:3">
      <c r="C150" s="929"/>
    </row>
    <row r="151" spans="3:3">
      <c r="C151" s="929"/>
    </row>
    <row r="152" spans="3:3">
      <c r="C152" s="929"/>
    </row>
    <row r="153" spans="3:3">
      <c r="C153" s="929"/>
    </row>
    <row r="154" spans="3:3">
      <c r="C154" s="929"/>
    </row>
    <row r="155" spans="3:3">
      <c r="C155" s="929"/>
    </row>
    <row r="156" spans="3:3">
      <c r="C156" s="929"/>
    </row>
    <row r="157" spans="3:3">
      <c r="C157" s="929"/>
    </row>
    <row r="158" spans="3:3">
      <c r="C158" s="929"/>
    </row>
    <row r="159" spans="3:3">
      <c r="C159" s="929"/>
    </row>
    <row r="160" spans="3:3">
      <c r="C160" s="929"/>
    </row>
    <row r="161" spans="3:3">
      <c r="C161" s="929"/>
    </row>
    <row r="162" spans="3:3">
      <c r="C162" s="929"/>
    </row>
    <row r="163" spans="3:3">
      <c r="C163" s="929"/>
    </row>
    <row r="164" spans="3:3">
      <c r="C164" s="929"/>
    </row>
    <row r="165" spans="3:3">
      <c r="C165" s="929"/>
    </row>
    <row r="166" spans="3:3">
      <c r="C166" s="929"/>
    </row>
    <row r="167" spans="3:3">
      <c r="C167" s="929"/>
    </row>
    <row r="168" spans="3:3">
      <c r="C168" s="929"/>
    </row>
    <row r="169" spans="3:3">
      <c r="C169" s="929"/>
    </row>
    <row r="170" spans="3:3">
      <c r="C170" s="929"/>
    </row>
    <row r="171" spans="3:3">
      <c r="C171" s="929"/>
    </row>
    <row r="172" spans="3:3">
      <c r="C172" s="929"/>
    </row>
    <row r="173" spans="3:3">
      <c r="C173" s="929"/>
    </row>
    <row r="174" spans="3:3">
      <c r="C174" s="929"/>
    </row>
    <row r="175" spans="3:3">
      <c r="C175" s="929"/>
    </row>
    <row r="176" spans="3:3">
      <c r="C176" s="929"/>
    </row>
    <row r="177" spans="3:3">
      <c r="C177" s="929"/>
    </row>
    <row r="178" spans="3:3">
      <c r="C178" s="929"/>
    </row>
    <row r="179" spans="3:3">
      <c r="C179" s="929"/>
    </row>
    <row r="180" spans="3:3">
      <c r="C180" s="929"/>
    </row>
    <row r="181" spans="3:3">
      <c r="C181" s="929"/>
    </row>
    <row r="182" spans="3:3">
      <c r="C182" s="929"/>
    </row>
    <row r="183" spans="3:3">
      <c r="C183" s="929"/>
    </row>
    <row r="184" spans="3:3">
      <c r="C184" s="929"/>
    </row>
    <row r="185" spans="3:3">
      <c r="C185" s="929"/>
    </row>
    <row r="186" spans="3:3">
      <c r="C186" s="929"/>
    </row>
    <row r="187" spans="3:3">
      <c r="C187" s="929"/>
    </row>
    <row r="188" spans="3:3">
      <c r="C188" s="929"/>
    </row>
    <row r="189" spans="3:3">
      <c r="C189" s="929"/>
    </row>
    <row r="190" spans="3:3">
      <c r="C190" s="929"/>
    </row>
    <row r="191" spans="3:3">
      <c r="C191" s="929"/>
    </row>
    <row r="192" spans="3:3">
      <c r="C192" s="929"/>
    </row>
    <row r="193" spans="3:3">
      <c r="C193" s="929"/>
    </row>
    <row r="194" spans="3:3">
      <c r="C194" s="929"/>
    </row>
    <row r="195" spans="3:3">
      <c r="C195" s="929"/>
    </row>
    <row r="196" spans="3:3">
      <c r="C196" s="929"/>
    </row>
    <row r="197" spans="3:3">
      <c r="C197" s="929"/>
    </row>
    <row r="198" spans="3:3">
      <c r="C198" s="929"/>
    </row>
    <row r="199" spans="3:3">
      <c r="C199" s="929"/>
    </row>
    <row r="200" spans="3:3">
      <c r="C200" s="929"/>
    </row>
    <row r="201" spans="3:3">
      <c r="C201" s="929"/>
    </row>
    <row r="202" spans="3:3">
      <c r="C202" s="929"/>
    </row>
    <row r="203" spans="3:3">
      <c r="C203" s="929"/>
    </row>
    <row r="204" spans="3:3">
      <c r="C204" s="929"/>
    </row>
    <row r="205" spans="3:3">
      <c r="C205" s="929"/>
    </row>
    <row r="206" spans="3:3">
      <c r="C206" s="929"/>
    </row>
    <row r="207" spans="3:3">
      <c r="C207" s="929"/>
    </row>
    <row r="208" spans="3:3">
      <c r="C208" s="929"/>
    </row>
    <row r="209" spans="3:3">
      <c r="C209" s="929"/>
    </row>
    <row r="210" spans="3:3">
      <c r="C210" s="929"/>
    </row>
    <row r="211" spans="3:3">
      <c r="C211" s="929"/>
    </row>
    <row r="212" spans="3:3">
      <c r="C212" s="929"/>
    </row>
    <row r="213" spans="3:3">
      <c r="C213" s="929"/>
    </row>
    <row r="214" spans="3:3">
      <c r="C214" s="929"/>
    </row>
    <row r="215" spans="3:3">
      <c r="C215" s="929"/>
    </row>
    <row r="216" spans="3:3">
      <c r="C216" s="929"/>
    </row>
    <row r="217" spans="3:3">
      <c r="C217" s="929"/>
    </row>
    <row r="218" spans="3:3">
      <c r="C218" s="929"/>
    </row>
    <row r="219" spans="3:3">
      <c r="C219" s="929"/>
    </row>
    <row r="220" spans="3:3">
      <c r="C220" s="929"/>
    </row>
    <row r="221" spans="3:3">
      <c r="C221" s="929"/>
    </row>
    <row r="222" spans="3:3">
      <c r="C222" s="929"/>
    </row>
    <row r="223" spans="3:3">
      <c r="C223" s="929"/>
    </row>
    <row r="224" spans="3:3">
      <c r="C224" s="929"/>
    </row>
    <row r="225" spans="3:3">
      <c r="C225" s="929"/>
    </row>
    <row r="226" spans="3:3">
      <c r="C226" s="929"/>
    </row>
    <row r="227" spans="3:3">
      <c r="C227" s="929"/>
    </row>
    <row r="228" spans="3:3">
      <c r="C228" s="929"/>
    </row>
    <row r="229" spans="3:3">
      <c r="C229" s="929"/>
    </row>
    <row r="230" spans="3:3">
      <c r="C230" s="929"/>
    </row>
    <row r="231" spans="3:3">
      <c r="C231" s="929"/>
    </row>
    <row r="232" spans="3:3">
      <c r="C232" s="929"/>
    </row>
    <row r="233" spans="3:3">
      <c r="C233" s="929"/>
    </row>
    <row r="234" spans="3:3">
      <c r="C234" s="929"/>
    </row>
    <row r="235" spans="3:3">
      <c r="C235" s="929"/>
    </row>
    <row r="236" spans="3:3">
      <c r="C236" s="929"/>
    </row>
    <row r="237" spans="3:3">
      <c r="C237" s="929"/>
    </row>
    <row r="238" spans="3:3">
      <c r="C238" s="929"/>
    </row>
    <row r="239" spans="3:3">
      <c r="C239" s="929"/>
    </row>
    <row r="240" spans="3:3">
      <c r="C240" s="929"/>
    </row>
    <row r="241" spans="3:3">
      <c r="C241" s="929"/>
    </row>
    <row r="242" spans="3:3">
      <c r="C242" s="929"/>
    </row>
    <row r="243" spans="3:3">
      <c r="C243" s="929"/>
    </row>
    <row r="244" spans="3:3">
      <c r="C244" s="929"/>
    </row>
    <row r="245" spans="3:3">
      <c r="C245" s="929"/>
    </row>
    <row r="246" spans="3:3">
      <c r="C246" s="929"/>
    </row>
    <row r="247" spans="3:3">
      <c r="C247" s="929"/>
    </row>
  </sheetData>
  <sheetProtection algorithmName="SHA-512" hashValue="Ncm2TDgt0Sk6RpbS9aNfJh91sMdzlMt0h2j72Zeq9Gte3RIXsM07ZERlhixn+IQJeIa4xymiRRZ3ZdC0olIG5w==" saltValue="5HRoQZy16t75ram1iMTnXQ==" spinCount="100000" sheet="1" objects="1" scenarios="1"/>
  <mergeCells count="37">
    <mergeCell ref="B47:F47"/>
    <mergeCell ref="B39:F39"/>
    <mergeCell ref="B40:F40"/>
    <mergeCell ref="B41:F41"/>
    <mergeCell ref="B43:F43"/>
    <mergeCell ref="B44:F44"/>
    <mergeCell ref="B45:F45"/>
    <mergeCell ref="B38:F38"/>
    <mergeCell ref="B27:F27"/>
    <mergeCell ref="B28:F28"/>
    <mergeCell ref="B29:F29"/>
    <mergeCell ref="B30:F30"/>
    <mergeCell ref="B31:F31"/>
    <mergeCell ref="B32:F32"/>
    <mergeCell ref="B33:F33"/>
    <mergeCell ref="B34:F34"/>
    <mergeCell ref="B35:F35"/>
    <mergeCell ref="B36:F36"/>
    <mergeCell ref="B37:F37"/>
    <mergeCell ref="B26:F26"/>
    <mergeCell ref="B12:F12"/>
    <mergeCell ref="B13:F13"/>
    <mergeCell ref="B14:F14"/>
    <mergeCell ref="B16:F16"/>
    <mergeCell ref="B17:F17"/>
    <mergeCell ref="B18:F18"/>
    <mergeCell ref="B20:F20"/>
    <mergeCell ref="B21:F21"/>
    <mergeCell ref="B22:F22"/>
    <mergeCell ref="B24:F24"/>
    <mergeCell ref="B25:F25"/>
    <mergeCell ref="B11:F11"/>
    <mergeCell ref="B5:F5"/>
    <mergeCell ref="B6:F6"/>
    <mergeCell ref="B7:F7"/>
    <mergeCell ref="B8:F8"/>
    <mergeCell ref="B9:F9"/>
  </mergeCells>
  <printOptions horizontalCentered="1"/>
  <pageMargins left="0.78740157480314965" right="0.39370078740157483" top="0.39370078740157483" bottom="0.70866141732283472" header="0" footer="0.23622047244094491"/>
  <pageSetup paperSize="9" scale="98" orientation="portrait" r:id="rId1"/>
  <headerFooter>
    <oddFooter>&amp;L&amp;9&amp;A&amp;C&amp;9DIO 3 - SMJEŠTAJNI PAVILJON - GRAĐENJE&amp;R&amp;"Arial,Bold"&amp;9&amp;P/&amp;N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M613"/>
  <sheetViews>
    <sheetView showZeros="0" view="pageBreakPreview" zoomScaleNormal="100" zoomScaleSheetLayoutView="100" workbookViewId="0">
      <pane ySplit="2" topLeftCell="A3" activePane="bottomLeft" state="frozen"/>
      <selection activeCell="C43" sqref="C43"/>
      <selection pane="bottomLeft" activeCell="C43" sqref="C43"/>
    </sheetView>
  </sheetViews>
  <sheetFormatPr defaultColWidth="14.42578125" defaultRowHeight="12.75"/>
  <cols>
    <col min="1" max="1" width="5.7109375" style="888" customWidth="1"/>
    <col min="2" max="2" width="40.7109375" style="888" customWidth="1"/>
    <col min="3" max="3" width="7.7109375" style="888" customWidth="1"/>
    <col min="4" max="4" width="9.7109375" style="888" customWidth="1"/>
    <col min="5" max="5" width="12.7109375" style="1240" customWidth="1"/>
    <col min="6" max="6" width="15.28515625" style="971" customWidth="1"/>
    <col min="7" max="16384" width="14.42578125" style="888"/>
  </cols>
  <sheetData>
    <row r="1" spans="1:6">
      <c r="A1" s="930" t="s">
        <v>980</v>
      </c>
      <c r="B1" s="931" t="s">
        <v>981</v>
      </c>
      <c r="C1" s="931" t="s">
        <v>982</v>
      </c>
      <c r="D1" s="931" t="s">
        <v>983</v>
      </c>
      <c r="E1" s="1230" t="s">
        <v>984</v>
      </c>
      <c r="F1" s="931" t="s">
        <v>985</v>
      </c>
    </row>
    <row r="2" spans="1:6">
      <c r="A2" s="932">
        <v>1</v>
      </c>
      <c r="B2" s="933">
        <v>2</v>
      </c>
      <c r="C2" s="933">
        <v>3</v>
      </c>
      <c r="D2" s="933">
        <v>4</v>
      </c>
      <c r="E2" s="1231">
        <v>5</v>
      </c>
      <c r="F2" s="933" t="s">
        <v>986</v>
      </c>
    </row>
    <row r="3" spans="1:6">
      <c r="A3" s="934"/>
      <c r="B3" s="934"/>
      <c r="C3" s="934"/>
      <c r="D3" s="934"/>
      <c r="E3" s="934"/>
      <c r="F3" s="935"/>
    </row>
    <row r="4" spans="1:6" ht="15">
      <c r="A4" s="936" t="s">
        <v>1030</v>
      </c>
      <c r="B4" s="937" t="s">
        <v>28</v>
      </c>
      <c r="C4" s="938"/>
      <c r="D4" s="939"/>
      <c r="E4" s="940"/>
      <c r="F4" s="941"/>
    </row>
    <row r="5" spans="1:6" s="948" customFormat="1" ht="15">
      <c r="A5" s="942"/>
      <c r="B5" s="943"/>
      <c r="C5" s="944"/>
      <c r="D5" s="945"/>
      <c r="E5" s="946"/>
      <c r="F5" s="947"/>
    </row>
    <row r="6" spans="1:6" s="948" customFormat="1" ht="15">
      <c r="A6" s="942"/>
      <c r="B6" s="342" t="s">
        <v>991</v>
      </c>
      <c r="C6" s="944"/>
      <c r="D6" s="945"/>
      <c r="E6" s="946"/>
      <c r="F6" s="947"/>
    </row>
    <row r="7" spans="1:6" s="948" customFormat="1" ht="112.15" customHeight="1">
      <c r="A7" s="942"/>
      <c r="B7" s="342" t="s">
        <v>4265</v>
      </c>
      <c r="C7" s="944"/>
      <c r="D7" s="945"/>
      <c r="E7" s="946"/>
      <c r="F7" s="947"/>
    </row>
    <row r="8" spans="1:6">
      <c r="A8" s="934"/>
      <c r="B8" s="934"/>
      <c r="C8" s="934"/>
      <c r="D8" s="934"/>
      <c r="E8" s="934"/>
      <c r="F8" s="935"/>
    </row>
    <row r="9" spans="1:6" s="955" customFormat="1" ht="18" customHeight="1">
      <c r="A9" s="949" t="s">
        <v>1069</v>
      </c>
      <c r="B9" s="950" t="s">
        <v>1011</v>
      </c>
      <c r="C9" s="951"/>
      <c r="D9" s="952"/>
      <c r="E9" s="953"/>
      <c r="F9" s="954"/>
    </row>
    <row r="10" spans="1:6">
      <c r="A10" s="956"/>
      <c r="B10" s="957"/>
      <c r="D10" s="958"/>
      <c r="E10" s="959"/>
      <c r="F10" s="959"/>
    </row>
    <row r="11" spans="1:6" s="955" customFormat="1" ht="18" customHeight="1">
      <c r="A11" s="960" t="s">
        <v>1070</v>
      </c>
      <c r="B11" s="961" t="s">
        <v>205</v>
      </c>
      <c r="C11" s="962"/>
      <c r="D11" s="963"/>
      <c r="E11" s="964"/>
      <c r="F11" s="965"/>
    </row>
    <row r="12" spans="1:6">
      <c r="A12" s="956"/>
      <c r="B12" s="957"/>
      <c r="D12" s="966"/>
      <c r="E12" s="959"/>
      <c r="F12" s="959"/>
    </row>
    <row r="13" spans="1:6" ht="76.5">
      <c r="A13" s="956">
        <f>IF(B13&gt;0,MAX(A12:A$12)+1,"")</f>
        <v>1</v>
      </c>
      <c r="B13" s="967" t="s">
        <v>2779</v>
      </c>
      <c r="C13" s="968" t="s">
        <v>1044</v>
      </c>
      <c r="D13" s="969">
        <v>1</v>
      </c>
      <c r="E13" s="1232"/>
      <c r="F13" s="971">
        <f>E13*D13</f>
        <v>0</v>
      </c>
    </row>
    <row r="14" spans="1:6">
      <c r="A14" s="956" t="str">
        <f>IF(B14&gt;0,MAX(A$12:A13)+1,"")</f>
        <v/>
      </c>
      <c r="B14" s="957"/>
      <c r="D14" s="966"/>
      <c r="E14" s="972"/>
      <c r="F14" s="959"/>
    </row>
    <row r="15" spans="1:6" s="955" customFormat="1" ht="18" customHeight="1">
      <c r="A15" s="973" t="str">
        <f>A11</f>
        <v>3.1.1.</v>
      </c>
      <c r="B15" s="974" t="str">
        <f>LEFT(B11,100)&amp;" UKUPNO:"</f>
        <v>PRIPREMNI RADOVI UKUPNO:</v>
      </c>
      <c r="C15" s="973"/>
      <c r="D15" s="975"/>
      <c r="E15" s="976"/>
      <c r="F15" s="977">
        <f>SUM(F12:F14)</f>
        <v>0</v>
      </c>
    </row>
    <row r="16" spans="1:6" s="983" customFormat="1" ht="18" customHeight="1">
      <c r="A16" s="978"/>
      <c r="B16" s="979"/>
      <c r="C16" s="978"/>
      <c r="D16" s="980"/>
      <c r="E16" s="981"/>
      <c r="F16" s="982"/>
    </row>
    <row r="17" spans="1:6" ht="18" customHeight="1">
      <c r="A17" s="984"/>
      <c r="B17" s="985"/>
      <c r="C17" s="958"/>
      <c r="D17" s="986"/>
      <c r="E17" s="987"/>
    </row>
    <row r="18" spans="1:6" s="955" customFormat="1" ht="18" customHeight="1">
      <c r="A18" s="960" t="s">
        <v>1072</v>
      </c>
      <c r="B18" s="961" t="s">
        <v>223</v>
      </c>
      <c r="C18" s="962"/>
      <c r="D18" s="963"/>
      <c r="E18" s="964"/>
      <c r="F18" s="965"/>
    </row>
    <row r="19" spans="1:6">
      <c r="A19" s="988"/>
      <c r="B19" s="957"/>
      <c r="D19" s="966"/>
      <c r="E19" s="989"/>
      <c r="F19" s="959"/>
    </row>
    <row r="20" spans="1:6" ht="216.75">
      <c r="A20" s="956">
        <f>IF(B20&gt;0,MAX(A19:A$19)+1,"")</f>
        <v>1</v>
      </c>
      <c r="B20" s="967" t="s">
        <v>2780</v>
      </c>
      <c r="C20" s="968"/>
      <c r="D20" s="990"/>
      <c r="E20" s="970"/>
      <c r="F20" s="971">
        <f>E20*D20</f>
        <v>0</v>
      </c>
    </row>
    <row r="21" spans="1:6" ht="14.25">
      <c r="A21" s="956"/>
      <c r="B21" s="967" t="s">
        <v>2781</v>
      </c>
      <c r="C21" s="968" t="s">
        <v>1071</v>
      </c>
      <c r="D21" s="990">
        <v>45</v>
      </c>
      <c r="E21" s="1232"/>
      <c r="F21" s="971">
        <f t="shared" ref="F21:F24" si="0">E21*D21</f>
        <v>0</v>
      </c>
    </row>
    <row r="22" spans="1:6" ht="14.25">
      <c r="A22" s="956"/>
      <c r="B22" s="967" t="s">
        <v>2782</v>
      </c>
      <c r="C22" s="968" t="s">
        <v>1071</v>
      </c>
      <c r="D22" s="990">
        <v>12</v>
      </c>
      <c r="E22" s="1232"/>
      <c r="F22" s="971">
        <f t="shared" si="0"/>
        <v>0</v>
      </c>
    </row>
    <row r="23" spans="1:6" ht="14.25">
      <c r="A23" s="956"/>
      <c r="B23" s="967" t="s">
        <v>2783</v>
      </c>
      <c r="C23" s="968" t="s">
        <v>1071</v>
      </c>
      <c r="D23" s="990">
        <v>180</v>
      </c>
      <c r="E23" s="1232"/>
      <c r="F23" s="971">
        <f t="shared" si="0"/>
        <v>0</v>
      </c>
    </row>
    <row r="24" spans="1:6" ht="14.25">
      <c r="A24" s="956"/>
      <c r="B24" s="967" t="s">
        <v>2784</v>
      </c>
      <c r="C24" s="968" t="s">
        <v>1071</v>
      </c>
      <c r="D24" s="990">
        <v>300</v>
      </c>
      <c r="E24" s="1232"/>
      <c r="F24" s="971">
        <f t="shared" si="0"/>
        <v>0</v>
      </c>
    </row>
    <row r="25" spans="1:6">
      <c r="A25" s="956" t="str">
        <f>IF(B25&gt;0,MAX(A$20:A24)+1,"")</f>
        <v/>
      </c>
      <c r="B25" s="985"/>
      <c r="C25" s="958"/>
      <c r="D25" s="986"/>
      <c r="E25" s="971"/>
    </row>
    <row r="26" spans="1:6" ht="102">
      <c r="A26" s="956">
        <f>IF(B26&gt;0,MAX(A$20:A25)+1,"")</f>
        <v>2</v>
      </c>
      <c r="B26" s="991" t="s">
        <v>2785</v>
      </c>
      <c r="C26" s="968" t="s">
        <v>1071</v>
      </c>
      <c r="D26" s="986">
        <v>200</v>
      </c>
      <c r="E26" s="1233"/>
      <c r="F26" s="971">
        <f>E26*D26</f>
        <v>0</v>
      </c>
    </row>
    <row r="27" spans="1:6">
      <c r="A27" s="956" t="str">
        <f>IF(B27&gt;0,MAX(A$20:A26)+1,"")</f>
        <v/>
      </c>
      <c r="B27" s="991"/>
      <c r="C27" s="958"/>
      <c r="D27" s="966"/>
      <c r="E27" s="971"/>
    </row>
    <row r="28" spans="1:6" ht="63.75">
      <c r="A28" s="956">
        <f>IF(B28&gt;0,MAX(A$20:A27)+1,"")</f>
        <v>3</v>
      </c>
      <c r="B28" s="991" t="s">
        <v>2786</v>
      </c>
      <c r="C28" s="968"/>
      <c r="D28" s="986"/>
      <c r="E28" s="971"/>
      <c r="F28" s="971">
        <f>E28*D28</f>
        <v>0</v>
      </c>
    </row>
    <row r="29" spans="1:6" ht="14.25">
      <c r="A29" s="956"/>
      <c r="B29" s="967" t="s">
        <v>2781</v>
      </c>
      <c r="C29" s="968" t="s">
        <v>1071</v>
      </c>
      <c r="D29" s="990">
        <v>8</v>
      </c>
      <c r="E29" s="1232"/>
      <c r="F29" s="971">
        <f t="shared" ref="F29:F32" si="1">E29*D29</f>
        <v>0</v>
      </c>
    </row>
    <row r="30" spans="1:6" ht="14.25">
      <c r="A30" s="956"/>
      <c r="B30" s="967" t="s">
        <v>2782</v>
      </c>
      <c r="C30" s="968" t="s">
        <v>1071</v>
      </c>
      <c r="D30" s="990">
        <v>2</v>
      </c>
      <c r="E30" s="1232"/>
      <c r="F30" s="971">
        <f t="shared" si="1"/>
        <v>0</v>
      </c>
    </row>
    <row r="31" spans="1:6" ht="14.25">
      <c r="A31" s="956"/>
      <c r="B31" s="967" t="s">
        <v>2783</v>
      </c>
      <c r="C31" s="968" t="s">
        <v>1071</v>
      </c>
      <c r="D31" s="990">
        <v>20</v>
      </c>
      <c r="E31" s="1232"/>
      <c r="F31" s="971">
        <f t="shared" si="1"/>
        <v>0</v>
      </c>
    </row>
    <row r="32" spans="1:6" ht="14.25">
      <c r="A32" s="956"/>
      <c r="B32" s="967" t="s">
        <v>2784</v>
      </c>
      <c r="C32" s="968" t="s">
        <v>1071</v>
      </c>
      <c r="D32" s="990">
        <v>55</v>
      </c>
      <c r="E32" s="1232"/>
      <c r="F32" s="971">
        <f t="shared" si="1"/>
        <v>0</v>
      </c>
    </row>
    <row r="33" spans="1:6">
      <c r="A33" s="956" t="str">
        <f>IF(B33&gt;0,MAX(A$20:A28)+1,"")</f>
        <v/>
      </c>
      <c r="B33" s="985"/>
      <c r="C33" s="958"/>
      <c r="D33" s="986"/>
      <c r="E33" s="971"/>
    </row>
    <row r="34" spans="1:6" ht="90.75">
      <c r="A34" s="956">
        <f>IF(B34&gt;0,MAX(A$20:A33)+1,"")</f>
        <v>4</v>
      </c>
      <c r="B34" s="991" t="s">
        <v>2787</v>
      </c>
      <c r="C34" s="968"/>
      <c r="D34" s="986"/>
      <c r="E34" s="971"/>
    </row>
    <row r="35" spans="1:6" ht="14.25">
      <c r="A35" s="956"/>
      <c r="B35" s="967" t="s">
        <v>2781</v>
      </c>
      <c r="C35" s="968" t="s">
        <v>1071</v>
      </c>
      <c r="D35" s="990">
        <v>15</v>
      </c>
      <c r="E35" s="1232"/>
      <c r="F35" s="971">
        <f t="shared" ref="F35:F38" si="2">E35*D35</f>
        <v>0</v>
      </c>
    </row>
    <row r="36" spans="1:6" ht="14.25">
      <c r="A36" s="956"/>
      <c r="B36" s="967" t="s">
        <v>2782</v>
      </c>
      <c r="C36" s="968" t="s">
        <v>1071</v>
      </c>
      <c r="D36" s="990">
        <v>5</v>
      </c>
      <c r="E36" s="1232"/>
      <c r="F36" s="971">
        <f t="shared" si="2"/>
        <v>0</v>
      </c>
    </row>
    <row r="37" spans="1:6" ht="14.25">
      <c r="A37" s="956"/>
      <c r="B37" s="967" t="s">
        <v>2783</v>
      </c>
      <c r="C37" s="968" t="s">
        <v>1071</v>
      </c>
      <c r="D37" s="990">
        <v>25</v>
      </c>
      <c r="E37" s="1232"/>
      <c r="F37" s="971">
        <f t="shared" si="2"/>
        <v>0</v>
      </c>
    </row>
    <row r="38" spans="1:6" ht="14.25">
      <c r="A38" s="956"/>
      <c r="B38" s="967" t="s">
        <v>2784</v>
      </c>
      <c r="C38" s="968" t="s">
        <v>1071</v>
      </c>
      <c r="D38" s="990">
        <v>65</v>
      </c>
      <c r="E38" s="1232"/>
      <c r="F38" s="971">
        <f t="shared" si="2"/>
        <v>0</v>
      </c>
    </row>
    <row r="39" spans="1:6">
      <c r="A39" s="956" t="str">
        <f>IF(B39&gt;0,MAX(A$20:A38)+1,"")</f>
        <v/>
      </c>
      <c r="B39" s="985"/>
      <c r="C39" s="958"/>
      <c r="D39" s="986"/>
      <c r="E39" s="971"/>
    </row>
    <row r="40" spans="1:6" ht="127.5">
      <c r="A40" s="956">
        <f>IF(B40&gt;0,MAX(A$20:A39)+1,"")</f>
        <v>5</v>
      </c>
      <c r="B40" s="991" t="s">
        <v>2788</v>
      </c>
      <c r="C40" s="968"/>
      <c r="D40" s="986"/>
      <c r="E40" s="971"/>
    </row>
    <row r="41" spans="1:6" ht="14.25">
      <c r="A41" s="956"/>
      <c r="B41" s="967" t="s">
        <v>2781</v>
      </c>
      <c r="C41" s="968" t="s">
        <v>1071</v>
      </c>
      <c r="D41" s="990">
        <v>5</v>
      </c>
      <c r="E41" s="1232"/>
      <c r="F41" s="971">
        <f t="shared" ref="F41:F44" si="3">E41*D41</f>
        <v>0</v>
      </c>
    </row>
    <row r="42" spans="1:6" ht="14.25">
      <c r="A42" s="956"/>
      <c r="B42" s="967" t="s">
        <v>2782</v>
      </c>
      <c r="C42" s="968" t="s">
        <v>1071</v>
      </c>
      <c r="D42" s="990">
        <v>95</v>
      </c>
      <c r="E42" s="1232"/>
      <c r="F42" s="971">
        <f t="shared" si="3"/>
        <v>0</v>
      </c>
    </row>
    <row r="43" spans="1:6" ht="14.25">
      <c r="A43" s="956"/>
      <c r="B43" s="967" t="s">
        <v>2783</v>
      </c>
      <c r="C43" s="968" t="s">
        <v>1071</v>
      </c>
      <c r="D43" s="990">
        <v>5</v>
      </c>
      <c r="E43" s="1232"/>
      <c r="F43" s="971">
        <f t="shared" si="3"/>
        <v>0</v>
      </c>
    </row>
    <row r="44" spans="1:6" ht="14.25">
      <c r="A44" s="956"/>
      <c r="B44" s="967" t="s">
        <v>2784</v>
      </c>
      <c r="C44" s="968" t="s">
        <v>1071</v>
      </c>
      <c r="D44" s="990">
        <v>15</v>
      </c>
      <c r="E44" s="1232"/>
      <c r="F44" s="971">
        <f t="shared" si="3"/>
        <v>0</v>
      </c>
    </row>
    <row r="45" spans="1:6">
      <c r="A45" s="956" t="str">
        <f>IF(B45&gt;0,MAX(A$20:A44)+1,"")</f>
        <v/>
      </c>
      <c r="B45" s="991"/>
      <c r="C45" s="958"/>
      <c r="D45" s="986"/>
      <c r="E45" s="971"/>
    </row>
    <row r="46" spans="1:6" ht="103.5">
      <c r="A46" s="956">
        <f>IF(B46&gt;0,MAX(A$20:A45)+1,"")</f>
        <v>6</v>
      </c>
      <c r="B46" s="991" t="s">
        <v>2789</v>
      </c>
      <c r="C46" s="968" t="s">
        <v>1071</v>
      </c>
      <c r="D46" s="986">
        <v>350</v>
      </c>
      <c r="E46" s="1233"/>
      <c r="F46" s="971">
        <f>E46*D46</f>
        <v>0</v>
      </c>
    </row>
    <row r="47" spans="1:6">
      <c r="A47" s="956" t="str">
        <f>IF(B47&gt;0,MAX(A$20:A46)+1,"")</f>
        <v/>
      </c>
      <c r="B47" s="992"/>
      <c r="C47" s="958"/>
      <c r="D47" s="989"/>
      <c r="E47" s="971"/>
    </row>
    <row r="48" spans="1:6" ht="282" customHeight="1">
      <c r="A48" s="956">
        <f>IF(B48&gt;0,MAX(A$20:A47)+1,"")</f>
        <v>7</v>
      </c>
      <c r="B48" s="993" t="s">
        <v>2790</v>
      </c>
      <c r="C48" s="958"/>
      <c r="D48" s="994"/>
      <c r="E48" s="959"/>
      <c r="F48" s="959">
        <f>E48*D48</f>
        <v>0</v>
      </c>
    </row>
    <row r="49" spans="1:6" ht="52.5">
      <c r="B49" s="995" t="s">
        <v>2791</v>
      </c>
      <c r="C49" s="968" t="s">
        <v>2796</v>
      </c>
      <c r="D49" s="996">
        <v>400</v>
      </c>
      <c r="E49" s="1234"/>
      <c r="F49" s="959">
        <f>E49*D49</f>
        <v>0</v>
      </c>
    </row>
    <row r="50" spans="1:6">
      <c r="A50" s="997"/>
      <c r="B50" s="998"/>
      <c r="C50" s="999"/>
      <c r="D50" s="999"/>
      <c r="E50" s="1000"/>
      <c r="F50" s="1001"/>
    </row>
    <row r="51" spans="1:6" ht="38.25">
      <c r="A51" s="1002">
        <f>IF(B51&gt;0,MAX(A$20:A50)+1,"")</f>
        <v>8</v>
      </c>
      <c r="B51" s="993" t="s">
        <v>2792</v>
      </c>
      <c r="C51" s="1003" t="s">
        <v>2793</v>
      </c>
      <c r="D51" s="989">
        <v>60</v>
      </c>
      <c r="E51" s="1234"/>
      <c r="F51" s="959">
        <f>E51*D51</f>
        <v>0</v>
      </c>
    </row>
    <row r="52" spans="1:6">
      <c r="C52" s="958"/>
      <c r="E52" s="888"/>
    </row>
    <row r="53" spans="1:6">
      <c r="A53" s="956"/>
      <c r="B53" s="957" t="s">
        <v>2794</v>
      </c>
      <c r="C53" s="999"/>
      <c r="D53" s="989"/>
      <c r="E53" s="959"/>
      <c r="F53" s="959"/>
    </row>
    <row r="54" spans="1:6" ht="39.75">
      <c r="A54" s="956">
        <f>IF(B54&gt;0,MAX(A$20:A53)+1,"")</f>
        <v>9</v>
      </c>
      <c r="B54" s="967" t="s">
        <v>2795</v>
      </c>
      <c r="C54" s="968" t="s">
        <v>2796</v>
      </c>
      <c r="D54" s="990">
        <v>350</v>
      </c>
      <c r="E54" s="1232"/>
      <c r="F54" s="971">
        <f>E54*D54</f>
        <v>0</v>
      </c>
    </row>
    <row r="55" spans="1:6">
      <c r="A55" s="956" t="str">
        <f>IF(B55&gt;0,MAX(A$20:A54)+1,"")</f>
        <v/>
      </c>
      <c r="B55" s="991"/>
      <c r="C55" s="958"/>
      <c r="D55" s="966"/>
      <c r="E55" s="971"/>
      <c r="F55" s="971">
        <f>E55*D55</f>
        <v>0</v>
      </c>
    </row>
    <row r="56" spans="1:6" ht="52.5">
      <c r="A56" s="956">
        <f>IF(B56&gt;0,MAX(A$20:A55)+1,"")</f>
        <v>10</v>
      </c>
      <c r="B56" s="991" t="s">
        <v>2797</v>
      </c>
      <c r="C56" s="968" t="s">
        <v>1071</v>
      </c>
      <c r="D56" s="986">
        <v>50</v>
      </c>
      <c r="E56" s="1233"/>
      <c r="F56" s="971">
        <f>E56*D56</f>
        <v>0</v>
      </c>
    </row>
    <row r="57" spans="1:6">
      <c r="A57" s="956" t="str">
        <f>IF(B57&gt;0,MAX(A$19:A56)+1,"")</f>
        <v/>
      </c>
      <c r="B57" s="957"/>
      <c r="D57" s="966"/>
      <c r="E57" s="972"/>
      <c r="F57" s="959"/>
    </row>
    <row r="58" spans="1:6" s="955" customFormat="1" ht="18" customHeight="1">
      <c r="A58" s="973" t="str">
        <f>A18</f>
        <v>3.1.2.</v>
      </c>
      <c r="B58" s="974" t="str">
        <f>LEFT(B18,100)&amp;" UKUPNO:"</f>
        <v>ZEMLJANI RADOVI UKUPNO:</v>
      </c>
      <c r="C58" s="973"/>
      <c r="D58" s="975"/>
      <c r="E58" s="976"/>
      <c r="F58" s="977">
        <f>SUM(F19:F57)</f>
        <v>0</v>
      </c>
    </row>
    <row r="59" spans="1:6" s="983" customFormat="1" ht="18" customHeight="1">
      <c r="A59" s="978"/>
      <c r="B59" s="979"/>
      <c r="C59" s="978"/>
      <c r="D59" s="980"/>
      <c r="E59" s="981"/>
      <c r="F59" s="982"/>
    </row>
    <row r="60" spans="1:6" ht="18" customHeight="1">
      <c r="A60" s="988"/>
      <c r="B60" s="985"/>
      <c r="C60" s="958"/>
      <c r="D60" s="989"/>
      <c r="E60" s="989"/>
      <c r="F60" s="959"/>
    </row>
    <row r="61" spans="1:6" s="955" customFormat="1" ht="18" customHeight="1">
      <c r="A61" s="1004" t="s">
        <v>1073</v>
      </c>
      <c r="B61" s="1005" t="s">
        <v>2798</v>
      </c>
      <c r="C61" s="1006"/>
      <c r="D61" s="1006"/>
      <c r="E61" s="1007"/>
      <c r="F61" s="965"/>
    </row>
    <row r="62" spans="1:6">
      <c r="A62" s="988"/>
      <c r="B62" s="957"/>
      <c r="C62" s="999"/>
      <c r="D62" s="989"/>
      <c r="E62" s="972"/>
      <c r="F62" s="959"/>
    </row>
    <row r="63" spans="1:6" ht="78">
      <c r="A63" s="956">
        <f>IF(B63&gt;0,MAX(A62:A$62)+1,"")</f>
        <v>1</v>
      </c>
      <c r="B63" s="991" t="s">
        <v>2799</v>
      </c>
      <c r="C63" s="968" t="s">
        <v>1071</v>
      </c>
      <c r="D63" s="986">
        <v>12</v>
      </c>
      <c r="E63" s="1233"/>
      <c r="F63" s="971">
        <f>E63*D63</f>
        <v>0</v>
      </c>
    </row>
    <row r="64" spans="1:6" s="1010" customFormat="1">
      <c r="A64" s="956" t="str">
        <f>IF(B64&gt;0,MAX(A$63:A63)+1,"")</f>
        <v/>
      </c>
      <c r="B64" s="1008"/>
      <c r="C64" s="1009"/>
      <c r="D64" s="986"/>
      <c r="E64" s="959"/>
      <c r="F64" s="959"/>
    </row>
    <row r="65" spans="1:6" ht="102">
      <c r="A65" s="956" t="s">
        <v>1027</v>
      </c>
      <c r="B65" s="991" t="s">
        <v>2800</v>
      </c>
      <c r="C65" s="968" t="s">
        <v>1044</v>
      </c>
      <c r="D65" s="996">
        <v>15</v>
      </c>
      <c r="E65" s="1233"/>
      <c r="F65" s="971">
        <f>E65*D65</f>
        <v>0</v>
      </c>
    </row>
    <row r="66" spans="1:6" s="1010" customFormat="1">
      <c r="A66" s="956" t="str">
        <f>IF(B66&gt;0,MAX(A$63:A65)+1,"")</f>
        <v/>
      </c>
      <c r="B66" s="1008"/>
      <c r="C66" s="1009"/>
      <c r="D66" s="986"/>
      <c r="E66" s="959"/>
      <c r="F66" s="959"/>
    </row>
    <row r="67" spans="1:6" s="1015" customFormat="1">
      <c r="A67" s="956"/>
      <c r="B67" s="1011" t="s">
        <v>2801</v>
      </c>
      <c r="C67" s="1012"/>
      <c r="D67" s="1013"/>
      <c r="E67" s="1014"/>
      <c r="F67" s="1014"/>
    </row>
    <row r="68" spans="1:6" ht="191.25">
      <c r="A68" s="956" t="s">
        <v>1030</v>
      </c>
      <c r="B68" s="967" t="s">
        <v>2802</v>
      </c>
      <c r="C68" s="958"/>
      <c r="D68" s="986"/>
      <c r="E68" s="971"/>
    </row>
    <row r="69" spans="1:6" ht="14.25">
      <c r="A69" s="956"/>
      <c r="B69" s="1016" t="s">
        <v>2803</v>
      </c>
      <c r="C69" s="968" t="s">
        <v>1071</v>
      </c>
      <c r="D69" s="990">
        <v>0.2</v>
      </c>
      <c r="E69" s="1233"/>
    </row>
    <row r="70" spans="1:6" ht="14.25">
      <c r="A70" s="956"/>
      <c r="B70" s="1016" t="s">
        <v>2804</v>
      </c>
      <c r="C70" s="968" t="s">
        <v>2796</v>
      </c>
      <c r="D70" s="990">
        <v>15</v>
      </c>
      <c r="E70" s="1233"/>
    </row>
    <row r="71" spans="1:6" ht="14.25">
      <c r="A71" s="956"/>
      <c r="B71" s="1016" t="s">
        <v>2805</v>
      </c>
      <c r="C71" s="968" t="s">
        <v>1071</v>
      </c>
      <c r="D71" s="990">
        <v>2</v>
      </c>
      <c r="E71" s="1233"/>
    </row>
    <row r="72" spans="1:6">
      <c r="A72" s="956"/>
      <c r="B72" s="1016" t="s">
        <v>2806</v>
      </c>
      <c r="C72" s="968" t="s">
        <v>1045</v>
      </c>
      <c r="D72" s="990">
        <v>100</v>
      </c>
      <c r="E72" s="1233"/>
    </row>
    <row r="73" spans="1:6">
      <c r="A73" s="956"/>
      <c r="B73" s="991" t="s">
        <v>2807</v>
      </c>
      <c r="C73" s="958" t="s">
        <v>1044</v>
      </c>
      <c r="D73" s="996">
        <v>1</v>
      </c>
      <c r="E73" s="1233"/>
    </row>
    <row r="74" spans="1:6">
      <c r="A74" s="956"/>
      <c r="B74" s="1016" t="s">
        <v>2808</v>
      </c>
      <c r="C74" s="968" t="s">
        <v>1044</v>
      </c>
      <c r="D74" s="969">
        <v>3</v>
      </c>
      <c r="E74" s="1233"/>
    </row>
    <row r="75" spans="1:6">
      <c r="A75" s="956"/>
      <c r="B75" s="1017" t="s">
        <v>2809</v>
      </c>
      <c r="C75" s="1018" t="s">
        <v>1044</v>
      </c>
      <c r="D75" s="1019">
        <v>1</v>
      </c>
      <c r="E75" s="1235"/>
      <c r="F75" s="1020"/>
    </row>
    <row r="76" spans="1:6">
      <c r="A76" s="956" t="str">
        <f>IF(B76&gt;0,MAX(A$63:A75)+1,"")</f>
        <v/>
      </c>
      <c r="B76" s="991"/>
      <c r="C76" s="958" t="s">
        <v>1118</v>
      </c>
      <c r="D76" s="996">
        <v>1</v>
      </c>
      <c r="E76" s="1233"/>
      <c r="F76" s="971">
        <f>E76*D76</f>
        <v>0</v>
      </c>
    </row>
    <row r="77" spans="1:6" s="1010" customFormat="1">
      <c r="A77" s="956" t="str">
        <f>IF(B77&gt;0,MAX(A$63:A76)+1,"")</f>
        <v/>
      </c>
      <c r="B77" s="1008"/>
      <c r="C77" s="1009"/>
      <c r="D77" s="986"/>
      <c r="E77" s="959"/>
      <c r="F77" s="959"/>
    </row>
    <row r="78" spans="1:6">
      <c r="A78" s="956"/>
      <c r="B78" s="957" t="s">
        <v>2794</v>
      </c>
      <c r="C78" s="999"/>
      <c r="D78" s="989"/>
      <c r="E78" s="959"/>
      <c r="F78" s="959"/>
    </row>
    <row r="79" spans="1:6" ht="52.5">
      <c r="A79" s="956" t="s">
        <v>1034</v>
      </c>
      <c r="B79" s="967" t="s">
        <v>2810</v>
      </c>
      <c r="C79" s="968" t="s">
        <v>1071</v>
      </c>
      <c r="D79" s="990">
        <v>6</v>
      </c>
      <c r="E79" s="1232"/>
      <c r="F79" s="971">
        <f>E79*D79</f>
        <v>0</v>
      </c>
    </row>
    <row r="80" spans="1:6">
      <c r="A80" s="956" t="str">
        <f>IF(B80&gt;0,MAX(A$63:A79)+1,"")</f>
        <v/>
      </c>
      <c r="B80" s="957"/>
      <c r="D80" s="966"/>
      <c r="E80" s="959"/>
      <c r="F80" s="959"/>
    </row>
    <row r="81" spans="1:13" s="1015" customFormat="1">
      <c r="A81" s="956"/>
      <c r="B81" s="1011" t="s">
        <v>2811</v>
      </c>
      <c r="C81" s="1012"/>
      <c r="D81" s="1013"/>
      <c r="E81" s="1014"/>
      <c r="F81" s="1014"/>
    </row>
    <row r="82" spans="1:13" s="1015" customFormat="1" ht="102">
      <c r="A82" s="956" t="s">
        <v>1035</v>
      </c>
      <c r="B82" s="967" t="s">
        <v>2812</v>
      </c>
      <c r="C82" s="968"/>
      <c r="D82" s="1021"/>
      <c r="E82" s="1014"/>
      <c r="F82" s="1014"/>
      <c r="H82" s="987"/>
      <c r="I82" s="888">
        <f t="shared" ref="I82:K85" si="4">$H82+($H82*I$1)</f>
        <v>0</v>
      </c>
      <c r="J82" s="888">
        <f t="shared" si="4"/>
        <v>0</v>
      </c>
      <c r="K82" s="888">
        <f t="shared" si="4"/>
        <v>0</v>
      </c>
      <c r="M82" s="1022"/>
    </row>
    <row r="83" spans="1:13" s="1015" customFormat="1" ht="14.25">
      <c r="A83" s="956"/>
      <c r="B83" s="1016" t="s">
        <v>2813</v>
      </c>
      <c r="C83" s="968" t="s">
        <v>1071</v>
      </c>
      <c r="D83" s="1013">
        <v>0.1</v>
      </c>
      <c r="E83" s="1232"/>
      <c r="F83" s="970"/>
      <c r="H83" s="987"/>
      <c r="I83" s="888">
        <f t="shared" si="4"/>
        <v>0</v>
      </c>
      <c r="J83" s="888">
        <f t="shared" si="4"/>
        <v>0</v>
      </c>
      <c r="K83" s="888">
        <f t="shared" si="4"/>
        <v>0</v>
      </c>
    </row>
    <row r="84" spans="1:13" s="1015" customFormat="1" ht="14.25">
      <c r="A84" s="956"/>
      <c r="B84" s="1017" t="s">
        <v>2814</v>
      </c>
      <c r="C84" s="968" t="s">
        <v>2796</v>
      </c>
      <c r="D84" s="1023">
        <v>0.5</v>
      </c>
      <c r="E84" s="1236"/>
      <c r="F84" s="1024"/>
      <c r="H84" s="1025"/>
      <c r="I84" s="888">
        <f t="shared" si="4"/>
        <v>0</v>
      </c>
      <c r="J84" s="888">
        <f t="shared" si="4"/>
        <v>0</v>
      </c>
      <c r="K84" s="888">
        <f t="shared" si="4"/>
        <v>0</v>
      </c>
    </row>
    <row r="85" spans="1:13" s="1015" customFormat="1">
      <c r="A85" s="956" t="str">
        <f>IF(B85&gt;0,MAX(A84:A$412)+1,"")</f>
        <v/>
      </c>
      <c r="B85" s="1016"/>
      <c r="C85" s="1026" t="s">
        <v>1118</v>
      </c>
      <c r="D85" s="1027">
        <v>2</v>
      </c>
      <c r="E85" s="1237"/>
      <c r="F85" s="1014">
        <f>E85*D85</f>
        <v>0</v>
      </c>
      <c r="H85" s="1025"/>
      <c r="I85" s="888">
        <f t="shared" si="4"/>
        <v>0</v>
      </c>
      <c r="J85" s="888">
        <f t="shared" si="4"/>
        <v>0</v>
      </c>
      <c r="K85" s="888">
        <f t="shared" si="4"/>
        <v>0</v>
      </c>
    </row>
    <row r="86" spans="1:13" s="1015" customFormat="1">
      <c r="A86" s="956" t="str">
        <f>IF(B86&gt;0,MAX(A$63:A420)+1,"")</f>
        <v/>
      </c>
      <c r="B86" s="1016"/>
      <c r="C86" s="968"/>
      <c r="D86" s="990"/>
      <c r="E86" s="970"/>
      <c r="F86" s="970"/>
    </row>
    <row r="87" spans="1:13" s="1015" customFormat="1" ht="114.75">
      <c r="A87" s="956" t="s">
        <v>1036</v>
      </c>
      <c r="B87" s="967" t="s">
        <v>2815</v>
      </c>
      <c r="C87" s="968"/>
      <c r="D87" s="1013"/>
      <c r="E87" s="1014"/>
      <c r="F87" s="1014"/>
    </row>
    <row r="88" spans="1:13" s="1015" customFormat="1" ht="14.25">
      <c r="A88" s="956"/>
      <c r="B88" s="967" t="s">
        <v>2804</v>
      </c>
      <c r="C88" s="968" t="s">
        <v>2796</v>
      </c>
      <c r="D88" s="1013">
        <v>3</v>
      </c>
      <c r="E88" s="1237"/>
      <c r="F88" s="1014"/>
    </row>
    <row r="89" spans="1:13" s="1015" customFormat="1" ht="14.25">
      <c r="A89" s="956"/>
      <c r="B89" s="967" t="s">
        <v>2816</v>
      </c>
      <c r="C89" s="968" t="s">
        <v>1071</v>
      </c>
      <c r="D89" s="1013">
        <v>0.25</v>
      </c>
      <c r="E89" s="1237"/>
      <c r="F89" s="1014"/>
    </row>
    <row r="90" spans="1:13" s="1015" customFormat="1">
      <c r="A90" s="956"/>
      <c r="B90" s="1028" t="s">
        <v>2817</v>
      </c>
      <c r="C90" s="1018" t="s">
        <v>1045</v>
      </c>
      <c r="D90" s="1023">
        <v>20</v>
      </c>
      <c r="E90" s="1238"/>
      <c r="F90" s="1029"/>
    </row>
    <row r="91" spans="1:13" s="1015" customFormat="1">
      <c r="A91" s="956" t="str">
        <f>IF(B91&gt;0,MAX(A$40:A90)+1,"")</f>
        <v/>
      </c>
      <c r="B91" s="1016"/>
      <c r="C91" s="968" t="s">
        <v>1118</v>
      </c>
      <c r="D91" s="1027">
        <v>2</v>
      </c>
      <c r="E91" s="1237"/>
      <c r="F91" s="1014">
        <f>E91*D91</f>
        <v>0</v>
      </c>
    </row>
    <row r="92" spans="1:13" s="1015" customFormat="1">
      <c r="A92" s="956" t="str">
        <f>IF(B92&gt;0,MAX(A$63:A91)+1,"")</f>
        <v/>
      </c>
      <c r="B92" s="1016"/>
      <c r="C92" s="968"/>
      <c r="D92" s="990"/>
      <c r="E92" s="970"/>
      <c r="F92" s="1014">
        <f>E92*D92</f>
        <v>0</v>
      </c>
    </row>
    <row r="93" spans="1:13" s="1015" customFormat="1" ht="103.5">
      <c r="A93" s="956" t="s">
        <v>1037</v>
      </c>
      <c r="B93" s="967" t="s">
        <v>2818</v>
      </c>
      <c r="C93" s="968"/>
      <c r="D93" s="1013"/>
      <c r="E93" s="1014"/>
      <c r="F93" s="1014">
        <f>E93*D93</f>
        <v>0</v>
      </c>
    </row>
    <row r="94" spans="1:13" s="1015" customFormat="1" ht="14.25">
      <c r="A94" s="956"/>
      <c r="B94" s="967" t="s">
        <v>2819</v>
      </c>
      <c r="C94" s="968" t="s">
        <v>1071</v>
      </c>
      <c r="D94" s="1013">
        <v>2</v>
      </c>
      <c r="E94" s="1237"/>
      <c r="F94" s="1014">
        <f>E94*D94</f>
        <v>0</v>
      </c>
    </row>
    <row r="95" spans="1:13">
      <c r="A95" s="956" t="str">
        <f>IF(B95&gt;0,MAX(A$62:A94)+1,"")</f>
        <v/>
      </c>
      <c r="B95" s="1030"/>
      <c r="C95" s="958"/>
      <c r="D95" s="989"/>
      <c r="E95" s="987"/>
      <c r="F95" s="959"/>
    </row>
    <row r="96" spans="1:13" s="955" customFormat="1" ht="18" customHeight="1">
      <c r="A96" s="1031" t="str">
        <f>A61</f>
        <v>3.1.3.</v>
      </c>
      <c r="B96" s="1032" t="str">
        <f>LEFT(B61,100)&amp;" UKUPNO:"</f>
        <v>BETONSKI I ARMIRANOBETONSKI RADOVI UKUPNO:</v>
      </c>
      <c r="C96" s="973"/>
      <c r="D96" s="1033"/>
      <c r="E96" s="1033"/>
      <c r="F96" s="977">
        <f>SUM(F62:F95)</f>
        <v>0</v>
      </c>
    </row>
    <row r="97" spans="1:6" s="983" customFormat="1" ht="18" customHeight="1">
      <c r="A97" s="1034"/>
      <c r="B97" s="1035"/>
      <c r="C97" s="978"/>
      <c r="D97" s="1036"/>
      <c r="E97" s="1036"/>
      <c r="F97" s="982"/>
    </row>
    <row r="98" spans="1:6" s="955" customFormat="1" ht="18" customHeight="1">
      <c r="A98" s="1037"/>
      <c r="B98" s="1038"/>
      <c r="C98" s="1039"/>
      <c r="D98" s="1040"/>
      <c r="E98" s="1040"/>
      <c r="F98" s="1041"/>
    </row>
    <row r="99" spans="1:6" s="955" customFormat="1" ht="18" customHeight="1">
      <c r="A99" s="1004" t="s">
        <v>3044</v>
      </c>
      <c r="B99" s="1005" t="s">
        <v>489</v>
      </c>
      <c r="C99" s="1006"/>
      <c r="D99" s="1006"/>
      <c r="E99" s="1007"/>
      <c r="F99" s="965"/>
    </row>
    <row r="100" spans="1:6">
      <c r="A100" s="988"/>
      <c r="B100" s="957"/>
      <c r="C100" s="999"/>
      <c r="D100" s="989"/>
      <c r="E100" s="972"/>
      <c r="F100" s="959"/>
    </row>
    <row r="101" spans="1:6" ht="80.25" customHeight="1">
      <c r="A101" s="956">
        <f>IF(B101&gt;0,MAX(A100:A$100)+1,"")</f>
        <v>1</v>
      </c>
      <c r="B101" s="1042" t="s">
        <v>2820</v>
      </c>
      <c r="C101" s="958"/>
      <c r="D101" s="986"/>
      <c r="E101" s="959"/>
    </row>
    <row r="102" spans="1:6" s="1015" customFormat="1" ht="25.5">
      <c r="A102" s="956"/>
      <c r="B102" s="967" t="s">
        <v>2821</v>
      </c>
      <c r="C102" s="958" t="s">
        <v>1066</v>
      </c>
      <c r="D102" s="986">
        <v>60</v>
      </c>
      <c r="E102" s="1234"/>
      <c r="F102" s="971">
        <f>E102*D102</f>
        <v>0</v>
      </c>
    </row>
    <row r="103" spans="1:6" s="1015" customFormat="1" ht="25.5">
      <c r="A103" s="956"/>
      <c r="B103" s="967" t="s">
        <v>2822</v>
      </c>
      <c r="C103" s="958" t="s">
        <v>1066</v>
      </c>
      <c r="D103" s="986">
        <v>10</v>
      </c>
      <c r="E103" s="1234"/>
      <c r="F103" s="971">
        <f>E103*D103</f>
        <v>0</v>
      </c>
    </row>
    <row r="104" spans="1:6" s="1015" customFormat="1">
      <c r="A104" s="956" t="str">
        <f>IF(B104&gt;0,MAX(A$101:A101)+1,"")</f>
        <v/>
      </c>
      <c r="B104" s="1016"/>
      <c r="C104" s="968"/>
      <c r="D104" s="1021"/>
      <c r="E104" s="1014"/>
      <c r="F104" s="1014"/>
    </row>
    <row r="105" spans="1:6" s="1015" customFormat="1" ht="76.5">
      <c r="A105" s="956">
        <f>IF(B105&gt;0,MAX(A$101:A104)+1,"")</f>
        <v>2</v>
      </c>
      <c r="B105" s="967" t="s">
        <v>2823</v>
      </c>
      <c r="C105" s="968"/>
      <c r="D105" s="1043"/>
      <c r="E105" s="970"/>
      <c r="F105" s="970">
        <f>E105*D105</f>
        <v>0</v>
      </c>
    </row>
    <row r="106" spans="1:6" s="1015" customFormat="1">
      <c r="A106" s="956"/>
      <c r="B106" s="967" t="s">
        <v>2824</v>
      </c>
      <c r="C106" s="968" t="s">
        <v>1044</v>
      </c>
      <c r="D106" s="969">
        <v>12</v>
      </c>
      <c r="E106" s="1232"/>
      <c r="F106" s="970">
        <f t="shared" ref="F106:F107" si="5">E106*D106</f>
        <v>0</v>
      </c>
    </row>
    <row r="107" spans="1:6" s="1015" customFormat="1">
      <c r="A107" s="956"/>
      <c r="B107" s="967" t="s">
        <v>2825</v>
      </c>
      <c r="C107" s="968" t="s">
        <v>1044</v>
      </c>
      <c r="D107" s="969">
        <v>12</v>
      </c>
      <c r="E107" s="1232"/>
      <c r="F107" s="970">
        <f t="shared" si="5"/>
        <v>0</v>
      </c>
    </row>
    <row r="108" spans="1:6" s="1045" customFormat="1">
      <c r="A108" s="956" t="str">
        <f>IF(B108&gt;0,MAX(A$101:A107)+1,"")</f>
        <v/>
      </c>
      <c r="B108" s="1044"/>
      <c r="C108" s="968"/>
      <c r="D108" s="1013"/>
      <c r="E108" s="970"/>
      <c r="F108" s="970"/>
    </row>
    <row r="109" spans="1:6" s="1015" customFormat="1" ht="63.75">
      <c r="A109" s="956">
        <f>IF(B109&gt;0,MAX(A$101:A108)+1,"")</f>
        <v>3</v>
      </c>
      <c r="B109" s="967" t="s">
        <v>2826</v>
      </c>
      <c r="C109" s="968" t="s">
        <v>1066</v>
      </c>
      <c r="D109" s="990">
        <v>70</v>
      </c>
      <c r="E109" s="1232"/>
      <c r="F109" s="970">
        <f>E109*D109</f>
        <v>0</v>
      </c>
    </row>
    <row r="110" spans="1:6">
      <c r="A110" s="956" t="str">
        <f>IF(B110&gt;0,MAX(A$62:A109)+1,"")</f>
        <v/>
      </c>
      <c r="B110" s="1030"/>
      <c r="C110" s="958"/>
      <c r="D110" s="989"/>
      <c r="E110" s="987"/>
      <c r="F110" s="959"/>
    </row>
    <row r="111" spans="1:6" s="955" customFormat="1" ht="18" customHeight="1">
      <c r="A111" s="1031" t="str">
        <f>A99</f>
        <v>3.1.4.</v>
      </c>
      <c r="B111" s="1032" t="str">
        <f>LEFT(B99,100)&amp;" UKUPNO:"</f>
        <v>ZIDARSKI RADOVI UKUPNO:</v>
      </c>
      <c r="C111" s="973"/>
      <c r="D111" s="1033"/>
      <c r="E111" s="1033"/>
      <c r="F111" s="977">
        <f>SUM(F100:F110)</f>
        <v>0</v>
      </c>
    </row>
    <row r="112" spans="1:6" s="983" customFormat="1" ht="18" customHeight="1">
      <c r="A112" s="1034"/>
      <c r="B112" s="1035"/>
      <c r="C112" s="978"/>
      <c r="D112" s="1036"/>
      <c r="E112" s="1036"/>
      <c r="F112" s="982"/>
    </row>
    <row r="113" spans="1:6" s="955" customFormat="1" ht="18" customHeight="1">
      <c r="A113" s="1046" t="str">
        <f>A9</f>
        <v>3.1.</v>
      </c>
      <c r="B113" s="1047" t="str">
        <f>LEFT(B9,100)&amp;" UKUPNO:"</f>
        <v>GRAĐEVINSKI RADOVI UKUPNO:</v>
      </c>
      <c r="C113" s="1048"/>
      <c r="D113" s="1049"/>
      <c r="E113" s="1049"/>
      <c r="F113" s="1050">
        <f>F96+F58+F15+F111</f>
        <v>0</v>
      </c>
    </row>
    <row r="114" spans="1:6">
      <c r="C114" s="958"/>
      <c r="E114" s="987"/>
    </row>
    <row r="115" spans="1:6">
      <c r="C115" s="958"/>
      <c r="E115" s="987"/>
    </row>
    <row r="116" spans="1:6">
      <c r="C116" s="958"/>
      <c r="E116" s="987"/>
    </row>
    <row r="117" spans="1:6" s="955" customFormat="1" ht="18" customHeight="1">
      <c r="A117" s="1051" t="s">
        <v>1074</v>
      </c>
      <c r="B117" s="950" t="s">
        <v>2801</v>
      </c>
      <c r="C117" s="951"/>
      <c r="D117" s="1052"/>
      <c r="E117" s="953"/>
      <c r="F117" s="954"/>
    </row>
    <row r="118" spans="1:6" s="955" customFormat="1" ht="18" customHeight="1">
      <c r="A118" s="1039"/>
      <c r="B118" s="1038"/>
      <c r="C118" s="1039"/>
      <c r="D118" s="1053"/>
      <c r="E118" s="1054"/>
      <c r="F118" s="1055"/>
    </row>
    <row r="119" spans="1:6" s="955" customFormat="1" ht="18" customHeight="1">
      <c r="A119" s="960" t="s">
        <v>1075</v>
      </c>
      <c r="B119" s="961" t="s">
        <v>2827</v>
      </c>
      <c r="C119" s="962"/>
      <c r="D119" s="963"/>
      <c r="E119" s="964"/>
      <c r="F119" s="965"/>
    </row>
    <row r="120" spans="1:6">
      <c r="A120" s="956"/>
      <c r="B120" s="957"/>
      <c r="C120" s="999"/>
      <c r="D120" s="1003"/>
      <c r="E120" s="987"/>
      <c r="F120" s="959"/>
    </row>
    <row r="121" spans="1:6" ht="76.5">
      <c r="A121" s="956" t="s">
        <v>987</v>
      </c>
      <c r="B121" s="991" t="s">
        <v>2828</v>
      </c>
      <c r="C121" s="968" t="s">
        <v>1118</v>
      </c>
      <c r="D121" s="996">
        <v>1</v>
      </c>
      <c r="E121" s="1233"/>
      <c r="F121" s="971">
        <f>E121*D121</f>
        <v>0</v>
      </c>
    </row>
    <row r="122" spans="1:6">
      <c r="A122" s="956" t="str">
        <f>IF(B122&gt;0,MAX(A$13:A121)+1,"")</f>
        <v/>
      </c>
      <c r="B122" s="991"/>
      <c r="C122" s="968"/>
      <c r="D122" s="1056"/>
      <c r="E122" s="971"/>
    </row>
    <row r="123" spans="1:6" ht="127.5">
      <c r="A123" s="956" t="s">
        <v>1027</v>
      </c>
      <c r="B123" s="991" t="s">
        <v>2829</v>
      </c>
      <c r="C123" s="958"/>
      <c r="D123" s="1056"/>
      <c r="E123" s="971"/>
    </row>
    <row r="124" spans="1:6">
      <c r="A124" s="956" t="str">
        <f>IF(B124&gt;0,MAX(A$13:A123)+1,"")</f>
        <v/>
      </c>
      <c r="B124" s="1057"/>
      <c r="C124" s="958"/>
      <c r="D124" s="1056"/>
      <c r="E124" s="971"/>
    </row>
    <row r="125" spans="1:6">
      <c r="A125" s="956"/>
      <c r="B125" s="967" t="s">
        <v>2830</v>
      </c>
      <c r="C125" s="968" t="s">
        <v>1066</v>
      </c>
      <c r="D125" s="986">
        <v>50</v>
      </c>
      <c r="E125" s="1233"/>
      <c r="F125" s="971">
        <f t="shared" ref="F125:F126" si="6">E125*D125</f>
        <v>0</v>
      </c>
    </row>
    <row r="126" spans="1:6">
      <c r="A126" s="956"/>
      <c r="B126" s="967" t="s">
        <v>2831</v>
      </c>
      <c r="C126" s="968" t="s">
        <v>1066</v>
      </c>
      <c r="D126" s="986">
        <v>12</v>
      </c>
      <c r="E126" s="1233"/>
      <c r="F126" s="971">
        <f t="shared" si="6"/>
        <v>0</v>
      </c>
    </row>
    <row r="127" spans="1:6">
      <c r="A127" s="956" t="str">
        <f>IF(B127&gt;0,MAX(A$13:A119)+1,"")</f>
        <v/>
      </c>
      <c r="B127" s="985"/>
      <c r="C127" s="958"/>
      <c r="D127" s="1056"/>
      <c r="E127" s="971"/>
    </row>
    <row r="128" spans="1:6" ht="63.75">
      <c r="A128" s="956" t="s">
        <v>1030</v>
      </c>
      <c r="B128" s="991" t="s">
        <v>2832</v>
      </c>
      <c r="C128" s="968" t="s">
        <v>1066</v>
      </c>
      <c r="D128" s="1025">
        <v>50</v>
      </c>
      <c r="E128" s="1233"/>
      <c r="F128" s="971">
        <f>E128*D128</f>
        <v>0</v>
      </c>
    </row>
    <row r="129" spans="1:6">
      <c r="A129" s="956" t="str">
        <f>IF(B129&gt;0,MAX(A$13:A128)+1,"")</f>
        <v/>
      </c>
      <c r="B129" s="991"/>
      <c r="C129" s="968"/>
      <c r="D129" s="1056"/>
      <c r="E129" s="971"/>
    </row>
    <row r="130" spans="1:6" ht="165.75">
      <c r="A130" s="956" t="s">
        <v>1034</v>
      </c>
      <c r="B130" s="1030" t="s">
        <v>2833</v>
      </c>
      <c r="C130" s="958"/>
      <c r="D130" s="1056"/>
      <c r="E130" s="971"/>
    </row>
    <row r="131" spans="1:6">
      <c r="A131" s="956" t="str">
        <f>IF(B131&gt;0,MAX(A$13:A130)+1,"")</f>
        <v/>
      </c>
      <c r="B131" s="1058"/>
      <c r="C131" s="958"/>
      <c r="D131" s="1056"/>
      <c r="E131" s="971"/>
    </row>
    <row r="132" spans="1:6">
      <c r="A132" s="956"/>
      <c r="B132" s="1059" t="s">
        <v>2834</v>
      </c>
      <c r="C132" s="958" t="s">
        <v>1044</v>
      </c>
      <c r="D132" s="1060">
        <v>1</v>
      </c>
      <c r="E132" s="1233"/>
      <c r="F132" s="971">
        <f>E132*D132</f>
        <v>0</v>
      </c>
    </row>
    <row r="133" spans="1:6">
      <c r="A133" s="956" t="str">
        <f>IF(B133&gt;0,MAX(A$13:A132)+1,"")</f>
        <v/>
      </c>
      <c r="B133" s="991"/>
      <c r="C133" s="958"/>
      <c r="D133" s="1056"/>
      <c r="E133" s="971"/>
    </row>
    <row r="134" spans="1:6" ht="102">
      <c r="A134" s="956" t="s">
        <v>1035</v>
      </c>
      <c r="B134" s="991" t="s">
        <v>2835</v>
      </c>
      <c r="C134" s="958"/>
      <c r="D134" s="1056"/>
      <c r="E134" s="971"/>
    </row>
    <row r="135" spans="1:6">
      <c r="A135" s="956"/>
      <c r="B135" s="991" t="s">
        <v>2836</v>
      </c>
      <c r="C135" s="958" t="s">
        <v>1044</v>
      </c>
      <c r="D135" s="1060">
        <v>1</v>
      </c>
      <c r="E135" s="1233"/>
      <c r="F135" s="971">
        <f>E135*D135</f>
        <v>0</v>
      </c>
    </row>
    <row r="136" spans="1:6">
      <c r="A136" s="956"/>
      <c r="B136" s="991" t="s">
        <v>2837</v>
      </c>
      <c r="C136" s="958" t="s">
        <v>1044</v>
      </c>
      <c r="D136" s="1060">
        <v>1</v>
      </c>
      <c r="E136" s="1233"/>
      <c r="F136" s="971">
        <f>E136*D136</f>
        <v>0</v>
      </c>
    </row>
    <row r="137" spans="1:6">
      <c r="A137" s="956"/>
      <c r="B137" s="991" t="s">
        <v>2838</v>
      </c>
      <c r="C137" s="958" t="s">
        <v>1044</v>
      </c>
      <c r="D137" s="1060">
        <v>1</v>
      </c>
      <c r="E137" s="1233"/>
      <c r="F137" s="971">
        <f>E137*D137</f>
        <v>0</v>
      </c>
    </row>
    <row r="138" spans="1:6">
      <c r="A138" s="956" t="str">
        <f>IF(B138&gt;0,MAX(A$13:A137)+1,"")</f>
        <v/>
      </c>
      <c r="B138" s="967"/>
      <c r="C138" s="968"/>
      <c r="D138" s="1056"/>
      <c r="E138" s="971"/>
      <c r="F138" s="971">
        <f t="shared" ref="F138:F144" si="7">E138*D138</f>
        <v>0</v>
      </c>
    </row>
    <row r="139" spans="1:6" ht="114.75">
      <c r="A139" s="956" t="s">
        <v>1036</v>
      </c>
      <c r="B139" s="967" t="s">
        <v>2839</v>
      </c>
      <c r="C139" s="968"/>
      <c r="D139" s="1056"/>
      <c r="E139" s="971"/>
      <c r="F139" s="971">
        <f t="shared" si="7"/>
        <v>0</v>
      </c>
    </row>
    <row r="140" spans="1:6">
      <c r="A140" s="956" t="str">
        <f>IF(B140&gt;0,MAX(A$13:A139)+1,"")</f>
        <v/>
      </c>
      <c r="B140" s="1028"/>
      <c r="C140" s="968"/>
      <c r="D140" s="1056"/>
      <c r="E140" s="971"/>
      <c r="F140" s="971">
        <f t="shared" si="7"/>
        <v>0</v>
      </c>
    </row>
    <row r="141" spans="1:6">
      <c r="A141" s="956"/>
      <c r="B141" s="1016" t="s">
        <v>2840</v>
      </c>
      <c r="C141" s="968" t="s">
        <v>1044</v>
      </c>
      <c r="D141" s="1060">
        <v>1</v>
      </c>
      <c r="E141" s="1233"/>
      <c r="F141" s="971">
        <f t="shared" si="7"/>
        <v>0</v>
      </c>
    </row>
    <row r="142" spans="1:6">
      <c r="A142" s="956"/>
      <c r="B142" s="1016" t="s">
        <v>2841</v>
      </c>
      <c r="C142" s="968" t="s">
        <v>1044</v>
      </c>
      <c r="D142" s="1060">
        <v>1</v>
      </c>
      <c r="E142" s="1233"/>
      <c r="F142" s="971">
        <f t="shared" si="7"/>
        <v>0</v>
      </c>
    </row>
    <row r="143" spans="1:6">
      <c r="A143" s="956"/>
      <c r="B143" s="967" t="s">
        <v>2842</v>
      </c>
      <c r="C143" s="968" t="s">
        <v>1044</v>
      </c>
      <c r="D143" s="1060">
        <v>1</v>
      </c>
      <c r="E143" s="1233"/>
      <c r="F143" s="971">
        <f t="shared" si="7"/>
        <v>0</v>
      </c>
    </row>
    <row r="144" spans="1:6">
      <c r="A144" s="956"/>
      <c r="B144" s="967" t="s">
        <v>2843</v>
      </c>
      <c r="C144" s="968" t="s">
        <v>1044</v>
      </c>
      <c r="D144" s="1060">
        <v>1</v>
      </c>
      <c r="E144" s="1233"/>
      <c r="F144" s="971">
        <f t="shared" si="7"/>
        <v>0</v>
      </c>
    </row>
    <row r="145" spans="1:6">
      <c r="A145" s="956" t="str">
        <f>IF(B145&gt;0,MAX(A$120:A144)+1,"")</f>
        <v/>
      </c>
      <c r="B145" s="985"/>
      <c r="C145" s="958"/>
      <c r="D145" s="1056"/>
      <c r="E145" s="1061"/>
    </row>
    <row r="146" spans="1:6" s="955" customFormat="1" ht="18" customHeight="1">
      <c r="A146" s="1062" t="str">
        <f>A119</f>
        <v>3.2.1.</v>
      </c>
      <c r="B146" s="1032" t="str">
        <f>LEFT(B119,100)&amp;" UKUPNO:"</f>
        <v>VANJSKI RAZVOD VODE UKUPNO:</v>
      </c>
      <c r="C146" s="973"/>
      <c r="D146" s="1033"/>
      <c r="E146" s="1063"/>
      <c r="F146" s="977">
        <f>SUM(F120:F145)</f>
        <v>0</v>
      </c>
    </row>
    <row r="147" spans="1:6" s="983" customFormat="1" ht="18" customHeight="1">
      <c r="A147" s="1064"/>
      <c r="B147" s="1035"/>
      <c r="C147" s="978"/>
      <c r="D147" s="1036"/>
      <c r="E147" s="1065"/>
      <c r="F147" s="982"/>
    </row>
    <row r="148" spans="1:6" s="955" customFormat="1" ht="18" customHeight="1">
      <c r="A148" s="1037"/>
      <c r="B148" s="1038"/>
      <c r="C148" s="1039"/>
      <c r="D148" s="1040"/>
      <c r="E148" s="1040"/>
      <c r="F148" s="1041"/>
    </row>
    <row r="149" spans="1:6" s="955" customFormat="1" ht="18" customHeight="1">
      <c r="A149" s="1004" t="s">
        <v>1076</v>
      </c>
      <c r="B149" s="1005" t="s">
        <v>2844</v>
      </c>
      <c r="C149" s="1006"/>
      <c r="D149" s="1006"/>
      <c r="E149" s="1007"/>
      <c r="F149" s="965"/>
    </row>
    <row r="150" spans="1:6">
      <c r="A150" s="988"/>
      <c r="B150" s="957"/>
      <c r="C150" s="999"/>
      <c r="D150" s="989"/>
      <c r="E150" s="972"/>
      <c r="F150" s="959"/>
    </row>
    <row r="151" spans="1:6" ht="216.75">
      <c r="A151" s="956" t="s">
        <v>987</v>
      </c>
      <c r="B151" s="991" t="s">
        <v>2845</v>
      </c>
      <c r="C151" s="958"/>
      <c r="D151" s="1056"/>
      <c r="E151" s="959"/>
      <c r="F151" s="959"/>
    </row>
    <row r="152" spans="1:6">
      <c r="A152" s="956"/>
      <c r="B152" s="1057"/>
      <c r="C152" s="958"/>
      <c r="D152" s="1056"/>
      <c r="E152" s="959"/>
      <c r="F152" s="959"/>
    </row>
    <row r="153" spans="1:6" ht="38.25">
      <c r="A153" s="956"/>
      <c r="B153" s="991" t="s">
        <v>2846</v>
      </c>
      <c r="C153" s="958" t="s">
        <v>1066</v>
      </c>
      <c r="D153" s="989">
        <v>20</v>
      </c>
      <c r="E153" s="1234"/>
      <c r="F153" s="959">
        <f t="shared" ref="F153:F159" si="8">E153*D153</f>
        <v>0</v>
      </c>
    </row>
    <row r="154" spans="1:6">
      <c r="A154" s="956"/>
      <c r="B154" s="985" t="s">
        <v>2847</v>
      </c>
      <c r="C154" s="958" t="s">
        <v>1066</v>
      </c>
      <c r="D154" s="989">
        <v>120</v>
      </c>
      <c r="E154" s="1234"/>
      <c r="F154" s="959">
        <f t="shared" si="8"/>
        <v>0</v>
      </c>
    </row>
    <row r="155" spans="1:6">
      <c r="A155" s="956"/>
      <c r="B155" s="985" t="s">
        <v>2848</v>
      </c>
      <c r="C155" s="958" t="s">
        <v>1066</v>
      </c>
      <c r="D155" s="989">
        <v>320</v>
      </c>
      <c r="E155" s="1234"/>
      <c r="F155" s="959">
        <f t="shared" si="8"/>
        <v>0</v>
      </c>
    </row>
    <row r="156" spans="1:6">
      <c r="A156" s="956"/>
      <c r="B156" s="985" t="s">
        <v>2849</v>
      </c>
      <c r="C156" s="958" t="s">
        <v>1066</v>
      </c>
      <c r="D156" s="989">
        <v>135</v>
      </c>
      <c r="E156" s="1234"/>
      <c r="F156" s="959">
        <f t="shared" si="8"/>
        <v>0</v>
      </c>
    </row>
    <row r="157" spans="1:6">
      <c r="A157" s="956"/>
      <c r="B157" s="985" t="s">
        <v>2850</v>
      </c>
      <c r="C157" s="958" t="s">
        <v>1066</v>
      </c>
      <c r="D157" s="989">
        <v>100</v>
      </c>
      <c r="E157" s="1234"/>
      <c r="F157" s="959">
        <f t="shared" si="8"/>
        <v>0</v>
      </c>
    </row>
    <row r="158" spans="1:6">
      <c r="A158" s="956"/>
      <c r="B158" s="985" t="s">
        <v>2851</v>
      </c>
      <c r="C158" s="958" t="s">
        <v>1066</v>
      </c>
      <c r="D158" s="989">
        <v>35</v>
      </c>
      <c r="E158" s="1234"/>
      <c r="F158" s="959">
        <f t="shared" si="8"/>
        <v>0</v>
      </c>
    </row>
    <row r="159" spans="1:6">
      <c r="A159" s="956"/>
      <c r="B159" s="985" t="s">
        <v>2852</v>
      </c>
      <c r="C159" s="958" t="s">
        <v>1066</v>
      </c>
      <c r="D159" s="989">
        <v>55</v>
      </c>
      <c r="E159" s="1234"/>
      <c r="F159" s="959">
        <f t="shared" si="8"/>
        <v>0</v>
      </c>
    </row>
    <row r="160" spans="1:6">
      <c r="A160" s="956"/>
      <c r="B160" s="985"/>
      <c r="C160" s="958"/>
      <c r="D160" s="1003"/>
      <c r="E160" s="959"/>
      <c r="F160" s="959"/>
    </row>
    <row r="161" spans="1:6" s="1010" customFormat="1" ht="178.5">
      <c r="A161" s="956" t="s">
        <v>1027</v>
      </c>
      <c r="B161" s="991" t="s">
        <v>2853</v>
      </c>
      <c r="C161" s="1066"/>
      <c r="D161" s="1067"/>
      <c r="E161" s="1068"/>
      <c r="F161" s="1068"/>
    </row>
    <row r="162" spans="1:6" s="1010" customFormat="1">
      <c r="A162" s="956"/>
      <c r="B162" s="991" t="s">
        <v>2854</v>
      </c>
      <c r="C162" s="1009" t="s">
        <v>1066</v>
      </c>
      <c r="D162" s="989">
        <f>D154</f>
        <v>120</v>
      </c>
      <c r="E162" s="1239"/>
      <c r="F162" s="959">
        <f t="shared" ref="F162:F167" si="9">E162*D162</f>
        <v>0</v>
      </c>
    </row>
    <row r="163" spans="1:6" s="1010" customFormat="1">
      <c r="A163" s="956"/>
      <c r="B163" s="991" t="s">
        <v>2855</v>
      </c>
      <c r="C163" s="1009" t="s">
        <v>1066</v>
      </c>
      <c r="D163" s="989">
        <f t="shared" ref="D163:D167" si="10">D155</f>
        <v>320</v>
      </c>
      <c r="E163" s="1239"/>
      <c r="F163" s="959">
        <f t="shared" si="9"/>
        <v>0</v>
      </c>
    </row>
    <row r="164" spans="1:6" s="1010" customFormat="1">
      <c r="A164" s="956"/>
      <c r="B164" s="991" t="s">
        <v>2856</v>
      </c>
      <c r="C164" s="1009" t="s">
        <v>1066</v>
      </c>
      <c r="D164" s="989">
        <f t="shared" si="10"/>
        <v>135</v>
      </c>
      <c r="E164" s="1239"/>
      <c r="F164" s="959">
        <f t="shared" si="9"/>
        <v>0</v>
      </c>
    </row>
    <row r="165" spans="1:6" s="1010" customFormat="1">
      <c r="A165" s="956"/>
      <c r="B165" s="991" t="s">
        <v>2857</v>
      </c>
      <c r="C165" s="1009" t="s">
        <v>1066</v>
      </c>
      <c r="D165" s="989">
        <f t="shared" si="10"/>
        <v>100</v>
      </c>
      <c r="E165" s="1239"/>
      <c r="F165" s="959">
        <f t="shared" si="9"/>
        <v>0</v>
      </c>
    </row>
    <row r="166" spans="1:6" s="1010" customFormat="1">
      <c r="A166" s="956"/>
      <c r="B166" s="991" t="s">
        <v>2858</v>
      </c>
      <c r="C166" s="1009" t="s">
        <v>1066</v>
      </c>
      <c r="D166" s="989">
        <f t="shared" si="10"/>
        <v>35</v>
      </c>
      <c r="E166" s="1239"/>
      <c r="F166" s="959">
        <f t="shared" si="9"/>
        <v>0</v>
      </c>
    </row>
    <row r="167" spans="1:6" s="1010" customFormat="1">
      <c r="A167" s="956"/>
      <c r="B167" s="991" t="s">
        <v>2859</v>
      </c>
      <c r="C167" s="1009" t="s">
        <v>1066</v>
      </c>
      <c r="D167" s="989">
        <f t="shared" si="10"/>
        <v>55</v>
      </c>
      <c r="E167" s="1239"/>
      <c r="F167" s="959">
        <f t="shared" si="9"/>
        <v>0</v>
      </c>
    </row>
    <row r="168" spans="1:6">
      <c r="A168" s="956" t="str">
        <f>IF(B168&gt;0,MAX(A$40:A171)+1,"")</f>
        <v/>
      </c>
      <c r="B168" s="991"/>
      <c r="C168" s="958"/>
      <c r="D168" s="1056"/>
      <c r="E168" s="959"/>
      <c r="F168" s="959"/>
    </row>
    <row r="169" spans="1:6" ht="51">
      <c r="A169" s="956" t="s">
        <v>1030</v>
      </c>
      <c r="B169" s="991" t="s">
        <v>2860</v>
      </c>
      <c r="C169" s="958"/>
      <c r="D169" s="1056"/>
      <c r="E169" s="959"/>
      <c r="F169" s="959"/>
    </row>
    <row r="170" spans="1:6">
      <c r="A170" s="956"/>
      <c r="B170" s="985" t="s">
        <v>2861</v>
      </c>
      <c r="C170" s="958" t="s">
        <v>1044</v>
      </c>
      <c r="D170" s="996">
        <v>1</v>
      </c>
      <c r="E170" s="1234"/>
      <c r="F170" s="959">
        <f>E170*D170</f>
        <v>0</v>
      </c>
    </row>
    <row r="171" spans="1:6">
      <c r="A171" s="956"/>
      <c r="B171" s="985" t="s">
        <v>2862</v>
      </c>
      <c r="C171" s="958" t="s">
        <v>1044</v>
      </c>
      <c r="D171" s="996">
        <v>1</v>
      </c>
      <c r="E171" s="1234"/>
      <c r="F171" s="959">
        <f>E171*D171</f>
        <v>0</v>
      </c>
    </row>
    <row r="172" spans="1:6">
      <c r="A172" s="956" t="str">
        <f>IF(B172&gt;0,MAX(A$40:A175)+1,"")</f>
        <v/>
      </c>
      <c r="B172" s="991"/>
      <c r="C172" s="958"/>
      <c r="D172" s="1056"/>
      <c r="E172" s="959"/>
      <c r="F172" s="959"/>
    </row>
    <row r="173" spans="1:6" ht="63.75">
      <c r="A173" s="956" t="s">
        <v>1034</v>
      </c>
      <c r="B173" s="991" t="s">
        <v>2863</v>
      </c>
      <c r="C173" s="958"/>
      <c r="D173" s="1056"/>
      <c r="E173" s="959"/>
      <c r="F173" s="959"/>
    </row>
    <row r="174" spans="1:6">
      <c r="A174" s="956"/>
      <c r="B174" s="985" t="s">
        <v>2861</v>
      </c>
      <c r="C174" s="958" t="s">
        <v>1044</v>
      </c>
      <c r="D174" s="996">
        <v>2</v>
      </c>
      <c r="E174" s="1234"/>
      <c r="F174" s="959">
        <f>E174*D174</f>
        <v>0</v>
      </c>
    </row>
    <row r="175" spans="1:6">
      <c r="A175" s="956"/>
      <c r="B175" s="985" t="s">
        <v>2862</v>
      </c>
      <c r="C175" s="958" t="s">
        <v>1044</v>
      </c>
      <c r="D175" s="996">
        <v>1</v>
      </c>
      <c r="E175" s="1234"/>
      <c r="F175" s="959">
        <f>E175*D175</f>
        <v>0</v>
      </c>
    </row>
    <row r="176" spans="1:6">
      <c r="A176" s="956" t="str">
        <f>IF(B176&gt;0,MAX(A$40:A181)+1,"")</f>
        <v/>
      </c>
      <c r="B176" s="991"/>
      <c r="C176" s="958"/>
      <c r="D176" s="1056"/>
      <c r="E176" s="959"/>
      <c r="F176" s="959"/>
    </row>
    <row r="177" spans="1:6" ht="63.75">
      <c r="A177" s="956" t="s">
        <v>1035</v>
      </c>
      <c r="B177" s="991" t="s">
        <v>2864</v>
      </c>
      <c r="C177" s="958"/>
      <c r="D177" s="1056"/>
      <c r="E177" s="959"/>
      <c r="F177" s="959"/>
    </row>
    <row r="178" spans="1:6">
      <c r="A178" s="956"/>
      <c r="B178" s="985" t="s">
        <v>2865</v>
      </c>
      <c r="C178" s="958" t="s">
        <v>1044</v>
      </c>
      <c r="D178" s="996">
        <v>20</v>
      </c>
      <c r="E178" s="1234"/>
      <c r="F178" s="959">
        <f>E178*D178</f>
        <v>0</v>
      </c>
    </row>
    <row r="179" spans="1:6">
      <c r="A179" s="956"/>
      <c r="B179" s="985" t="s">
        <v>2866</v>
      </c>
      <c r="C179" s="958" t="s">
        <v>1044</v>
      </c>
      <c r="D179" s="996">
        <v>5</v>
      </c>
      <c r="E179" s="1234"/>
      <c r="F179" s="959">
        <f>E179*D179</f>
        <v>0</v>
      </c>
    </row>
    <row r="180" spans="1:6">
      <c r="A180" s="956"/>
      <c r="B180" s="985" t="s">
        <v>2867</v>
      </c>
      <c r="C180" s="958" t="s">
        <v>1044</v>
      </c>
      <c r="D180" s="996">
        <v>6</v>
      </c>
      <c r="E180" s="1234"/>
      <c r="F180" s="959">
        <f>E180*D180</f>
        <v>0</v>
      </c>
    </row>
    <row r="181" spans="1:6">
      <c r="A181" s="956"/>
      <c r="B181" s="985" t="s">
        <v>2868</v>
      </c>
      <c r="C181" s="958" t="s">
        <v>1044</v>
      </c>
      <c r="D181" s="996">
        <v>16</v>
      </c>
      <c r="E181" s="1234"/>
      <c r="F181" s="959">
        <f>E181*D181</f>
        <v>0</v>
      </c>
    </row>
    <row r="182" spans="1:6">
      <c r="A182" s="956"/>
      <c r="B182" s="985" t="s">
        <v>2861</v>
      </c>
      <c r="C182" s="958" t="s">
        <v>1044</v>
      </c>
      <c r="D182" s="996">
        <v>2</v>
      </c>
      <c r="E182" s="1234"/>
      <c r="F182" s="959">
        <f>E182*D182</f>
        <v>0</v>
      </c>
    </row>
    <row r="183" spans="1:6">
      <c r="A183" s="956" t="str">
        <f>IF(B183&gt;0,MAX(A$40:A181)+1,"")</f>
        <v/>
      </c>
      <c r="B183" s="991"/>
      <c r="C183" s="958"/>
      <c r="D183" s="1056"/>
      <c r="E183" s="959"/>
      <c r="F183" s="959"/>
    </row>
    <row r="184" spans="1:6" ht="63.75">
      <c r="A184" s="956" t="s">
        <v>1036</v>
      </c>
      <c r="B184" s="991" t="s">
        <v>2869</v>
      </c>
      <c r="C184" s="958"/>
      <c r="D184" s="1056"/>
      <c r="E184" s="959"/>
      <c r="F184" s="959"/>
    </row>
    <row r="185" spans="1:6">
      <c r="A185" s="956"/>
      <c r="B185" s="985" t="s">
        <v>2865</v>
      </c>
      <c r="C185" s="958" t="s">
        <v>1044</v>
      </c>
      <c r="D185" s="996">
        <v>1</v>
      </c>
      <c r="E185" s="1234"/>
      <c r="F185" s="959">
        <f>E185*D185</f>
        <v>0</v>
      </c>
    </row>
    <row r="186" spans="1:6">
      <c r="A186" s="956"/>
      <c r="B186" s="985" t="s">
        <v>2866</v>
      </c>
      <c r="C186" s="958" t="s">
        <v>1044</v>
      </c>
      <c r="D186" s="996">
        <v>1</v>
      </c>
      <c r="E186" s="1234"/>
      <c r="F186" s="959">
        <f>E186*D186</f>
        <v>0</v>
      </c>
    </row>
    <row r="187" spans="1:6">
      <c r="A187" s="956" t="str">
        <f>IF(B187&gt;0,MAX(A$40:A186)+1,"")</f>
        <v/>
      </c>
      <c r="B187" s="991"/>
      <c r="C187" s="958"/>
      <c r="D187" s="1056"/>
      <c r="E187" s="959"/>
      <c r="F187" s="959"/>
    </row>
    <row r="188" spans="1:6" ht="87" customHeight="1">
      <c r="A188" s="956" t="s">
        <v>1037</v>
      </c>
      <c r="B188" s="991" t="s">
        <v>2870</v>
      </c>
      <c r="C188" s="958"/>
      <c r="D188" s="1056"/>
      <c r="E188" s="959"/>
      <c r="F188" s="959"/>
    </row>
    <row r="189" spans="1:6">
      <c r="A189" s="956"/>
      <c r="B189" s="985" t="s">
        <v>2861</v>
      </c>
      <c r="C189" s="958" t="s">
        <v>1044</v>
      </c>
      <c r="D189" s="996">
        <v>1</v>
      </c>
      <c r="E189" s="1234"/>
      <c r="F189" s="959">
        <f>E189*D189</f>
        <v>0</v>
      </c>
    </row>
    <row r="190" spans="1:6">
      <c r="A190" s="956" t="str">
        <f>IF(B190&gt;0,MAX(A$40:A197)+1,"")</f>
        <v/>
      </c>
      <c r="B190" s="991"/>
      <c r="C190" s="958"/>
      <c r="D190" s="1056"/>
      <c r="E190" s="959"/>
      <c r="F190" s="959"/>
    </row>
    <row r="191" spans="1:6" ht="63.75">
      <c r="A191" s="956" t="s">
        <v>1038</v>
      </c>
      <c r="B191" s="991" t="s">
        <v>2871</v>
      </c>
      <c r="C191" s="958"/>
      <c r="D191" s="1056"/>
      <c r="E191" s="959"/>
      <c r="F191" s="959"/>
    </row>
    <row r="192" spans="1:6">
      <c r="A192" s="956"/>
      <c r="B192" s="985" t="s">
        <v>2865</v>
      </c>
      <c r="C192" s="958" t="s">
        <v>1044</v>
      </c>
      <c r="D192" s="996">
        <v>6</v>
      </c>
      <c r="E192" s="1234"/>
      <c r="F192" s="959">
        <f>E192*D192</f>
        <v>0</v>
      </c>
    </row>
    <row r="193" spans="1:6">
      <c r="A193" s="956"/>
      <c r="B193" s="985" t="s">
        <v>2866</v>
      </c>
      <c r="C193" s="958" t="s">
        <v>1044</v>
      </c>
      <c r="D193" s="996">
        <v>22</v>
      </c>
      <c r="E193" s="1234"/>
      <c r="F193" s="959">
        <f>E193*D193</f>
        <v>0</v>
      </c>
    </row>
    <row r="194" spans="1:6">
      <c r="A194" s="956" t="str">
        <f>IF(B194&gt;0,MAX(A$40:A189)+1,"")</f>
        <v/>
      </c>
      <c r="B194" s="1069"/>
      <c r="C194" s="958"/>
      <c r="D194" s="1056"/>
      <c r="E194" s="959"/>
      <c r="F194" s="959"/>
    </row>
    <row r="195" spans="1:6" ht="76.5">
      <c r="A195" s="956" t="s">
        <v>1039</v>
      </c>
      <c r="B195" s="991" t="s">
        <v>2872</v>
      </c>
      <c r="C195" s="958" t="s">
        <v>1044</v>
      </c>
      <c r="D195" s="996">
        <v>72</v>
      </c>
      <c r="E195" s="1234"/>
      <c r="F195" s="959">
        <f>E195*D195</f>
        <v>0</v>
      </c>
    </row>
    <row r="196" spans="1:6">
      <c r="A196" s="956" t="str">
        <f>IF(B196&gt;0,MAX(A$40:A195)+1,"")</f>
        <v/>
      </c>
      <c r="B196" s="991"/>
      <c r="C196" s="958"/>
      <c r="D196" s="1056"/>
      <c r="E196" s="959"/>
      <c r="F196" s="959"/>
    </row>
    <row r="197" spans="1:6" ht="89.25">
      <c r="A197" s="956" t="s">
        <v>1040</v>
      </c>
      <c r="B197" s="991" t="s">
        <v>2873</v>
      </c>
      <c r="C197" s="958" t="s">
        <v>1044</v>
      </c>
      <c r="D197" s="996">
        <v>42</v>
      </c>
      <c r="E197" s="1234"/>
      <c r="F197" s="959">
        <f>E197*D197</f>
        <v>0</v>
      </c>
    </row>
    <row r="198" spans="1:6">
      <c r="A198" s="956" t="str">
        <f>IF(B198&gt;0,MAX(A$40:A197)+1,"")</f>
        <v/>
      </c>
      <c r="B198" s="991"/>
      <c r="C198" s="958"/>
      <c r="D198" s="1056"/>
      <c r="E198" s="959"/>
      <c r="F198" s="959"/>
    </row>
    <row r="199" spans="1:6" ht="76.5">
      <c r="A199" s="956" t="s">
        <v>1041</v>
      </c>
      <c r="B199" s="991" t="s">
        <v>2874</v>
      </c>
      <c r="C199" s="958"/>
      <c r="D199" s="1056"/>
      <c r="E199" s="959"/>
      <c r="F199" s="959"/>
    </row>
    <row r="200" spans="1:6">
      <c r="A200" s="956"/>
      <c r="B200" s="985" t="s">
        <v>2866</v>
      </c>
      <c r="C200" s="958" t="s">
        <v>1044</v>
      </c>
      <c r="D200" s="996">
        <v>1</v>
      </c>
      <c r="E200" s="1234"/>
      <c r="F200" s="959">
        <f>E200*D200</f>
        <v>0</v>
      </c>
    </row>
    <row r="201" spans="1:6">
      <c r="A201" s="956" t="str">
        <f>IF(B201&gt;0,MAX(A$38:A200)+1,"")</f>
        <v/>
      </c>
      <c r="B201" s="1070"/>
      <c r="C201" s="958"/>
      <c r="D201" s="1056"/>
      <c r="E201" s="959"/>
      <c r="F201" s="959"/>
    </row>
    <row r="202" spans="1:6" ht="51">
      <c r="A202" s="956" t="s">
        <v>1042</v>
      </c>
      <c r="B202" s="1030" t="s">
        <v>3410</v>
      </c>
      <c r="C202" s="958"/>
      <c r="D202" s="1056"/>
      <c r="E202" s="959"/>
      <c r="F202" s="959"/>
    </row>
    <row r="203" spans="1:6" ht="25.5">
      <c r="A203" s="956"/>
      <c r="B203" s="1071" t="s">
        <v>2875</v>
      </c>
      <c r="C203" s="958" t="s">
        <v>1044</v>
      </c>
      <c r="D203" s="996">
        <v>11</v>
      </c>
      <c r="E203" s="1234"/>
      <c r="F203" s="959">
        <f>E203*D203</f>
        <v>0</v>
      </c>
    </row>
    <row r="204" spans="1:6" s="1072" customFormat="1">
      <c r="A204" s="956" t="str">
        <f>IF(B204&gt;0,MAX(A$38:A203)+1,"")</f>
        <v/>
      </c>
      <c r="B204" s="991"/>
      <c r="C204" s="958"/>
      <c r="D204" s="1003"/>
      <c r="E204" s="959"/>
      <c r="F204" s="959"/>
    </row>
    <row r="205" spans="1:6" ht="76.5">
      <c r="A205" s="956" t="s">
        <v>2293</v>
      </c>
      <c r="B205" s="991" t="s">
        <v>2876</v>
      </c>
      <c r="C205" s="958"/>
      <c r="D205" s="1003"/>
      <c r="E205" s="959"/>
      <c r="F205" s="959"/>
    </row>
    <row r="206" spans="1:6">
      <c r="A206" s="956"/>
      <c r="B206" s="985" t="s">
        <v>2877</v>
      </c>
      <c r="C206" s="958" t="s">
        <v>1044</v>
      </c>
      <c r="D206" s="996">
        <v>9</v>
      </c>
      <c r="E206" s="1234"/>
      <c r="F206" s="959">
        <f>E206*D206</f>
        <v>0</v>
      </c>
    </row>
    <row r="207" spans="1:6">
      <c r="A207" s="956"/>
      <c r="B207" s="985" t="s">
        <v>2878</v>
      </c>
      <c r="C207" s="958" t="s">
        <v>1044</v>
      </c>
      <c r="D207" s="996">
        <v>1</v>
      </c>
      <c r="E207" s="1234"/>
      <c r="F207" s="959">
        <f>E207*D207</f>
        <v>0</v>
      </c>
    </row>
    <row r="208" spans="1:6" s="1010" customFormat="1">
      <c r="A208" s="956" t="str">
        <f>IF(B208&gt;0,MAX(A$17:A205)+1,"")</f>
        <v/>
      </c>
      <c r="B208" s="1008"/>
      <c r="C208" s="1009"/>
      <c r="D208" s="1056"/>
      <c r="E208" s="959"/>
      <c r="F208" s="959"/>
    </row>
    <row r="209" spans="1:6" ht="238.5" customHeight="1">
      <c r="A209" s="956" t="s">
        <v>2371</v>
      </c>
      <c r="B209" s="993" t="s">
        <v>2879</v>
      </c>
      <c r="C209" s="958"/>
      <c r="D209" s="994"/>
      <c r="E209" s="959"/>
      <c r="F209" s="959"/>
    </row>
    <row r="210" spans="1:6">
      <c r="B210" s="888" t="s">
        <v>2880</v>
      </c>
      <c r="C210" s="958" t="s">
        <v>1044</v>
      </c>
      <c r="D210" s="996">
        <v>2</v>
      </c>
      <c r="E210" s="1234"/>
      <c r="F210" s="959">
        <f>E210*D210</f>
        <v>0</v>
      </c>
    </row>
    <row r="211" spans="1:6">
      <c r="B211" s="888" t="s">
        <v>2881</v>
      </c>
      <c r="C211" s="958" t="s">
        <v>1044</v>
      </c>
      <c r="D211" s="996">
        <v>1</v>
      </c>
      <c r="E211" s="1234"/>
      <c r="F211" s="959">
        <f>E211*D211</f>
        <v>0</v>
      </c>
    </row>
    <row r="212" spans="1:6">
      <c r="B212" s="888" t="s">
        <v>2882</v>
      </c>
      <c r="C212" s="958" t="s">
        <v>1044</v>
      </c>
      <c r="D212" s="996">
        <v>1</v>
      </c>
      <c r="E212" s="1234"/>
      <c r="F212" s="959">
        <f t="shared" ref="F212:F216" si="11">E212*D212</f>
        <v>0</v>
      </c>
    </row>
    <row r="213" spans="1:6">
      <c r="B213" s="888" t="s">
        <v>2883</v>
      </c>
      <c r="C213" s="958" t="s">
        <v>1044</v>
      </c>
      <c r="D213" s="996">
        <v>1</v>
      </c>
      <c r="E213" s="1234"/>
      <c r="F213" s="959">
        <f t="shared" si="11"/>
        <v>0</v>
      </c>
    </row>
    <row r="214" spans="1:6">
      <c r="B214" s="888" t="s">
        <v>2884</v>
      </c>
      <c r="C214" s="958" t="s">
        <v>1044</v>
      </c>
      <c r="D214" s="996">
        <v>1</v>
      </c>
      <c r="E214" s="1234"/>
      <c r="F214" s="959">
        <f t="shared" si="11"/>
        <v>0</v>
      </c>
    </row>
    <row r="215" spans="1:6">
      <c r="B215" s="888" t="s">
        <v>2885</v>
      </c>
      <c r="C215" s="958" t="s">
        <v>1044</v>
      </c>
      <c r="D215" s="996">
        <v>1</v>
      </c>
      <c r="E215" s="1234"/>
      <c r="F215" s="959">
        <f t="shared" si="11"/>
        <v>0</v>
      </c>
    </row>
    <row r="216" spans="1:6">
      <c r="B216" s="888" t="s">
        <v>2886</v>
      </c>
      <c r="C216" s="958" t="s">
        <v>1044</v>
      </c>
      <c r="D216" s="996">
        <v>1</v>
      </c>
      <c r="E216" s="1234"/>
      <c r="F216" s="959">
        <f t="shared" si="11"/>
        <v>0</v>
      </c>
    </row>
    <row r="217" spans="1:6">
      <c r="E217" s="888"/>
    </row>
    <row r="218" spans="1:6" s="1075" customFormat="1">
      <c r="A218" s="956"/>
      <c r="B218" s="1073" t="s">
        <v>2887</v>
      </c>
      <c r="C218" s="1066"/>
      <c r="D218" s="1067"/>
      <c r="E218" s="1074"/>
      <c r="F218" s="1068"/>
    </row>
    <row r="219" spans="1:6" ht="38.25">
      <c r="A219" s="956" t="s">
        <v>2372</v>
      </c>
      <c r="B219" s="1030" t="s">
        <v>2888</v>
      </c>
      <c r="C219" s="958" t="s">
        <v>1118</v>
      </c>
      <c r="D219" s="996">
        <v>1</v>
      </c>
      <c r="E219" s="1234"/>
      <c r="F219" s="971">
        <f>E219*D219</f>
        <v>0</v>
      </c>
    </row>
    <row r="220" spans="1:6">
      <c r="A220" s="956" t="str">
        <f>IF(B220&gt;0,MAX(A$40:A219)+1,"")</f>
        <v/>
      </c>
      <c r="B220" s="991"/>
      <c r="C220" s="958"/>
      <c r="D220" s="1056"/>
      <c r="E220" s="971"/>
    </row>
    <row r="221" spans="1:6" ht="89.25">
      <c r="A221" s="956" t="s">
        <v>2374</v>
      </c>
      <c r="B221" s="991" t="s">
        <v>2889</v>
      </c>
      <c r="C221" s="958" t="s">
        <v>1118</v>
      </c>
      <c r="D221" s="996">
        <v>1</v>
      </c>
      <c r="E221" s="1233"/>
      <c r="F221" s="971">
        <f>E221*D221</f>
        <v>0</v>
      </c>
    </row>
    <row r="222" spans="1:6">
      <c r="A222" s="956" t="str">
        <f>IF(B222&gt;0,MAX(A$40:A221)+1,"")</f>
        <v/>
      </c>
      <c r="B222" s="991"/>
      <c r="C222" s="958"/>
      <c r="D222" s="1056"/>
      <c r="E222" s="971"/>
    </row>
    <row r="223" spans="1:6" ht="114.75">
      <c r="A223" s="956" t="s">
        <v>2375</v>
      </c>
      <c r="B223" s="991" t="s">
        <v>2890</v>
      </c>
      <c r="C223" s="958" t="s">
        <v>1118</v>
      </c>
      <c r="D223" s="996">
        <v>1</v>
      </c>
      <c r="E223" s="1233"/>
      <c r="F223" s="971">
        <f>E223*D223</f>
        <v>0</v>
      </c>
    </row>
    <row r="224" spans="1:6">
      <c r="A224" s="956" t="str">
        <f>IF(B224&gt;0,MAX(A$150:A223)+1,"")</f>
        <v/>
      </c>
      <c r="B224" s="1076"/>
      <c r="C224" s="1077"/>
      <c r="D224" s="1056"/>
      <c r="E224" s="1078"/>
      <c r="F224" s="959"/>
    </row>
    <row r="225" spans="1:6" s="955" customFormat="1" ht="18" customHeight="1">
      <c r="A225" s="1079" t="str">
        <f>A149</f>
        <v>3.2.2.</v>
      </c>
      <c r="B225" s="1080" t="str">
        <f>LEFT(B149,100)&amp;" UKUPNO:"</f>
        <v>UNUTARNJI RAZVOD VODE UKUPNO:</v>
      </c>
      <c r="C225" s="1081"/>
      <c r="D225" s="1082"/>
      <c r="E225" s="1082"/>
      <c r="F225" s="977">
        <f>SUM(F150:F224)</f>
        <v>0</v>
      </c>
    </row>
    <row r="226" spans="1:6" s="983" customFormat="1" ht="18" customHeight="1">
      <c r="A226" s="1064"/>
      <c r="B226" s="1035"/>
      <c r="C226" s="978"/>
      <c r="D226" s="981"/>
      <c r="E226" s="981"/>
      <c r="F226" s="982"/>
    </row>
    <row r="227" spans="1:6" s="955" customFormat="1" ht="18" customHeight="1">
      <c r="A227" s="1046" t="str">
        <f>A117</f>
        <v>3.2.</v>
      </c>
      <c r="B227" s="1047" t="str">
        <f>LEFT(B117,100)&amp;" UKUPNO:"</f>
        <v>INSTALACIJE VODE UKUPNO:</v>
      </c>
      <c r="C227" s="1048"/>
      <c r="D227" s="1083"/>
      <c r="E227" s="1083"/>
      <c r="F227" s="1084">
        <f>SUM(F225,F146)</f>
        <v>0</v>
      </c>
    </row>
    <row r="228" spans="1:6">
      <c r="C228" s="958"/>
      <c r="D228" s="1056"/>
      <c r="E228" s="888"/>
    </row>
    <row r="229" spans="1:6">
      <c r="C229" s="958"/>
      <c r="E229" s="888"/>
    </row>
    <row r="230" spans="1:6">
      <c r="C230" s="958"/>
      <c r="E230" s="888"/>
    </row>
    <row r="231" spans="1:6" s="955" customFormat="1" ht="18" customHeight="1">
      <c r="A231" s="1085" t="s">
        <v>1077</v>
      </c>
      <c r="B231" s="1086" t="s">
        <v>2891</v>
      </c>
      <c r="C231" s="1087"/>
      <c r="D231" s="1088"/>
      <c r="E231" s="1089"/>
      <c r="F231" s="1090"/>
    </row>
    <row r="232" spans="1:6" s="955" customFormat="1" ht="18" customHeight="1">
      <c r="A232" s="1037"/>
      <c r="B232" s="1091"/>
      <c r="C232" s="1037"/>
      <c r="D232" s="1092"/>
      <c r="E232" s="1093"/>
      <c r="F232" s="1055"/>
    </row>
    <row r="233" spans="1:6" s="955" customFormat="1" ht="18" customHeight="1">
      <c r="A233" s="1094" t="s">
        <v>1078</v>
      </c>
      <c r="B233" s="1095" t="s">
        <v>2892</v>
      </c>
      <c r="C233" s="1096"/>
      <c r="D233" s="1096"/>
      <c r="E233" s="1097"/>
      <c r="F233" s="1098"/>
    </row>
    <row r="234" spans="1:6">
      <c r="A234" s="988"/>
      <c r="B234" s="957"/>
      <c r="C234" s="999"/>
      <c r="D234" s="989"/>
      <c r="E234" s="972"/>
      <c r="F234" s="959"/>
    </row>
    <row r="235" spans="1:6" ht="242.25">
      <c r="A235" s="956" t="s">
        <v>987</v>
      </c>
      <c r="B235" s="991" t="s">
        <v>2893</v>
      </c>
      <c r="C235" s="958"/>
      <c r="D235" s="1003"/>
      <c r="E235" s="959"/>
      <c r="F235" s="959"/>
    </row>
    <row r="236" spans="1:6">
      <c r="A236" s="956" t="str">
        <f>IF(B236&gt;0,MAX(A$13:A235)+1,"")</f>
        <v/>
      </c>
      <c r="B236" s="1057"/>
      <c r="C236" s="958"/>
      <c r="D236" s="1003"/>
      <c r="E236" s="959"/>
      <c r="F236" s="959"/>
    </row>
    <row r="237" spans="1:6">
      <c r="A237" s="956"/>
      <c r="B237" s="985" t="s">
        <v>2894</v>
      </c>
      <c r="C237" s="958"/>
      <c r="D237" s="1003"/>
      <c r="E237" s="959"/>
      <c r="F237" s="972">
        <f>E237*D237</f>
        <v>0</v>
      </c>
    </row>
    <row r="238" spans="1:6">
      <c r="A238" s="956"/>
      <c r="B238" s="985" t="s">
        <v>2895</v>
      </c>
      <c r="C238" s="958" t="s">
        <v>1066</v>
      </c>
      <c r="D238" s="987">
        <v>30</v>
      </c>
      <c r="E238" s="1234"/>
      <c r="F238" s="959">
        <f t="shared" ref="F238:F250" si="12">E238*D238</f>
        <v>0</v>
      </c>
    </row>
    <row r="239" spans="1:6">
      <c r="A239" s="956"/>
      <c r="B239" s="985" t="s">
        <v>2896</v>
      </c>
      <c r="C239" s="958" t="s">
        <v>1066</v>
      </c>
      <c r="D239" s="987">
        <v>70</v>
      </c>
      <c r="E239" s="1234"/>
      <c r="F239" s="959">
        <f t="shared" si="12"/>
        <v>0</v>
      </c>
    </row>
    <row r="240" spans="1:6" ht="25.5">
      <c r="A240" s="956"/>
      <c r="B240" s="991" t="s">
        <v>2897</v>
      </c>
      <c r="C240" s="958" t="s">
        <v>1066</v>
      </c>
      <c r="D240" s="987">
        <v>100</v>
      </c>
      <c r="E240" s="1234"/>
      <c r="F240" s="959">
        <f t="shared" si="12"/>
        <v>0</v>
      </c>
    </row>
    <row r="241" spans="1:6">
      <c r="A241" s="956"/>
      <c r="B241" s="985" t="s">
        <v>2898</v>
      </c>
      <c r="C241" s="958"/>
      <c r="D241" s="1003"/>
      <c r="E241" s="972"/>
      <c r="F241" s="972">
        <f t="shared" si="12"/>
        <v>0</v>
      </c>
    </row>
    <row r="242" spans="1:6">
      <c r="A242" s="956"/>
      <c r="B242" s="985" t="s">
        <v>2896</v>
      </c>
      <c r="C242" s="958" t="s">
        <v>1066</v>
      </c>
      <c r="D242" s="987">
        <v>6</v>
      </c>
      <c r="E242" s="1234"/>
      <c r="F242" s="959">
        <f t="shared" si="12"/>
        <v>0</v>
      </c>
    </row>
    <row r="243" spans="1:6">
      <c r="A243" s="956"/>
      <c r="B243" s="985" t="s">
        <v>2899</v>
      </c>
      <c r="C243" s="958" t="s">
        <v>1066</v>
      </c>
      <c r="D243" s="987">
        <v>40</v>
      </c>
      <c r="E243" s="1234"/>
      <c r="F243" s="959">
        <f t="shared" si="12"/>
        <v>0</v>
      </c>
    </row>
    <row r="244" spans="1:6">
      <c r="A244" s="956"/>
      <c r="B244" s="985" t="s">
        <v>2900</v>
      </c>
      <c r="C244" s="958" t="s">
        <v>1066</v>
      </c>
      <c r="D244" s="987">
        <v>25</v>
      </c>
      <c r="E244" s="1234"/>
      <c r="F244" s="959">
        <f t="shared" si="12"/>
        <v>0</v>
      </c>
    </row>
    <row r="245" spans="1:6">
      <c r="A245" s="956"/>
      <c r="B245" s="985" t="s">
        <v>2901</v>
      </c>
      <c r="C245" s="958"/>
      <c r="D245" s="1003"/>
      <c r="E245" s="972"/>
      <c r="F245" s="972">
        <f t="shared" si="12"/>
        <v>0</v>
      </c>
    </row>
    <row r="246" spans="1:6">
      <c r="A246" s="956"/>
      <c r="B246" s="985" t="s">
        <v>2895</v>
      </c>
      <c r="C246" s="958" t="s">
        <v>1066</v>
      </c>
      <c r="D246" s="987">
        <v>75</v>
      </c>
      <c r="E246" s="1234"/>
      <c r="F246" s="959">
        <f t="shared" si="12"/>
        <v>0</v>
      </c>
    </row>
    <row r="247" spans="1:6">
      <c r="A247" s="956"/>
      <c r="B247" s="985" t="s">
        <v>2902</v>
      </c>
      <c r="C247" s="958" t="s">
        <v>1066</v>
      </c>
      <c r="D247" s="987">
        <v>10</v>
      </c>
      <c r="E247" s="1234"/>
      <c r="F247" s="959">
        <f t="shared" si="12"/>
        <v>0</v>
      </c>
    </row>
    <row r="248" spans="1:6">
      <c r="A248" s="956"/>
      <c r="B248" s="985" t="s">
        <v>2896</v>
      </c>
      <c r="C248" s="958" t="s">
        <v>1066</v>
      </c>
      <c r="D248" s="987">
        <v>45</v>
      </c>
      <c r="E248" s="1234"/>
      <c r="F248" s="959">
        <f t="shared" si="12"/>
        <v>0</v>
      </c>
    </row>
    <row r="249" spans="1:6">
      <c r="A249" s="956"/>
      <c r="B249" s="985" t="s">
        <v>2899</v>
      </c>
      <c r="C249" s="958" t="s">
        <v>1066</v>
      </c>
      <c r="D249" s="987">
        <v>24</v>
      </c>
      <c r="E249" s="1234"/>
      <c r="F249" s="959">
        <f t="shared" si="12"/>
        <v>0</v>
      </c>
    </row>
    <row r="250" spans="1:6">
      <c r="A250" s="956"/>
      <c r="B250" s="985" t="s">
        <v>2900</v>
      </c>
      <c r="C250" s="958" t="s">
        <v>1066</v>
      </c>
      <c r="D250" s="987">
        <v>16</v>
      </c>
      <c r="E250" s="1234"/>
      <c r="F250" s="959">
        <f t="shared" si="12"/>
        <v>0</v>
      </c>
    </row>
    <row r="251" spans="1:6">
      <c r="A251" s="956" t="str">
        <f>IF(B251&gt;0,MAX(A$13:A250)+1,"")</f>
        <v/>
      </c>
      <c r="B251" s="985"/>
      <c r="C251" s="958"/>
      <c r="D251" s="1056"/>
      <c r="E251" s="972"/>
      <c r="F251" s="972"/>
    </row>
    <row r="252" spans="1:6" ht="153">
      <c r="A252" s="956" t="s">
        <v>1027</v>
      </c>
      <c r="B252" s="1030" t="s">
        <v>2903</v>
      </c>
      <c r="C252" s="958"/>
      <c r="D252" s="1056"/>
      <c r="E252" s="971"/>
    </row>
    <row r="253" spans="1:6">
      <c r="A253" s="956" t="str">
        <f>IF(B253&gt;0,MAX(A$13:A252)+1,"")</f>
        <v/>
      </c>
      <c r="B253" s="1058"/>
      <c r="C253" s="958"/>
      <c r="D253" s="1056"/>
      <c r="E253" s="971"/>
    </row>
    <row r="254" spans="1:6">
      <c r="A254" s="956"/>
      <c r="B254" s="1059" t="s">
        <v>2896</v>
      </c>
      <c r="C254" s="958" t="s">
        <v>1044</v>
      </c>
      <c r="D254" s="1060">
        <v>2</v>
      </c>
      <c r="E254" s="1233"/>
      <c r="F254" s="971">
        <f>E254*D254</f>
        <v>0</v>
      </c>
    </row>
    <row r="255" spans="1:6">
      <c r="A255" s="956" t="str">
        <f>IF(B255&gt;0,MAX(A$13:A254)+1,"")</f>
        <v/>
      </c>
      <c r="B255" s="1016"/>
      <c r="C255" s="968"/>
      <c r="D255" s="1043"/>
      <c r="E255" s="971"/>
    </row>
    <row r="256" spans="1:6" s="1099" customFormat="1" ht="165.75">
      <c r="A256" s="956" t="s">
        <v>1030</v>
      </c>
      <c r="B256" s="967" t="s">
        <v>3411</v>
      </c>
      <c r="C256" s="958"/>
      <c r="D256" s="1056"/>
      <c r="E256" s="971"/>
      <c r="F256" s="971"/>
    </row>
    <row r="257" spans="1:6" s="1099" customFormat="1">
      <c r="A257" s="956" t="str">
        <f>IF(B257&gt;0,MAX(A$13:A256)+1,"")</f>
        <v/>
      </c>
      <c r="B257" s="1017"/>
      <c r="C257" s="968"/>
      <c r="D257" s="1043"/>
      <c r="E257" s="971"/>
      <c r="F257" s="971"/>
    </row>
    <row r="258" spans="1:6" s="1099" customFormat="1">
      <c r="A258" s="956"/>
      <c r="B258" s="1016" t="s">
        <v>2904</v>
      </c>
      <c r="C258" s="968" t="s">
        <v>1044</v>
      </c>
      <c r="D258" s="1100">
        <v>3</v>
      </c>
      <c r="E258" s="1233"/>
      <c r="F258" s="971">
        <f t="shared" ref="F258" si="13">E258*D258</f>
        <v>0</v>
      </c>
    </row>
    <row r="259" spans="1:6" s="1099" customFormat="1">
      <c r="A259" s="956" t="str">
        <f>IF(B259&gt;0,MAX(A$13:A258)+1,"")</f>
        <v/>
      </c>
      <c r="B259" s="1016"/>
      <c r="C259" s="968"/>
      <c r="D259" s="1043"/>
      <c r="E259" s="971"/>
      <c r="F259" s="971"/>
    </row>
    <row r="260" spans="1:6" ht="165.75">
      <c r="A260" s="956" t="s">
        <v>1034</v>
      </c>
      <c r="B260" s="967" t="s">
        <v>3412</v>
      </c>
      <c r="C260" s="958"/>
      <c r="D260" s="1056"/>
      <c r="E260" s="971"/>
    </row>
    <row r="261" spans="1:6">
      <c r="A261" s="956" t="str">
        <f>IF(B261&gt;0,MAX(A$13:A260)+1,"")</f>
        <v/>
      </c>
      <c r="B261" s="1017"/>
      <c r="C261" s="968"/>
      <c r="D261" s="1043"/>
      <c r="E261" s="971"/>
    </row>
    <row r="262" spans="1:6">
      <c r="A262" s="956"/>
      <c r="B262" s="1016" t="s">
        <v>2905</v>
      </c>
      <c r="C262" s="968" t="s">
        <v>1044</v>
      </c>
      <c r="D262" s="1100">
        <v>4</v>
      </c>
      <c r="E262" s="1233"/>
      <c r="F262" s="971">
        <f t="shared" ref="F262:F265" si="14">E262*D262</f>
        <v>0</v>
      </c>
    </row>
    <row r="263" spans="1:6">
      <c r="A263" s="956"/>
      <c r="B263" s="1016" t="s">
        <v>2906</v>
      </c>
      <c r="C263" s="968" t="s">
        <v>1044</v>
      </c>
      <c r="D263" s="1100">
        <v>2</v>
      </c>
      <c r="E263" s="1233"/>
      <c r="F263" s="971">
        <f t="shared" si="14"/>
        <v>0</v>
      </c>
    </row>
    <row r="264" spans="1:6">
      <c r="A264" s="956"/>
      <c r="B264" s="1016" t="s">
        <v>2907</v>
      </c>
      <c r="C264" s="968" t="s">
        <v>1044</v>
      </c>
      <c r="D264" s="1100">
        <v>1</v>
      </c>
      <c r="E264" s="1233"/>
      <c r="F264" s="971">
        <f t="shared" si="14"/>
        <v>0</v>
      </c>
    </row>
    <row r="265" spans="1:6">
      <c r="A265" s="956"/>
      <c r="B265" s="1016" t="s">
        <v>2908</v>
      </c>
      <c r="C265" s="968" t="s">
        <v>1044</v>
      </c>
      <c r="D265" s="1100">
        <v>3</v>
      </c>
      <c r="E265" s="1233"/>
      <c r="F265" s="971">
        <f t="shared" si="14"/>
        <v>0</v>
      </c>
    </row>
    <row r="266" spans="1:6">
      <c r="A266" s="1101" t="str">
        <f>IF(B266&gt;0,MAX(A$13:A261)+1,"")</f>
        <v/>
      </c>
      <c r="B266" s="1102"/>
      <c r="C266" s="1103"/>
      <c r="D266" s="1104"/>
      <c r="E266" s="1105"/>
      <c r="F266" s="1106"/>
    </row>
    <row r="267" spans="1:6" ht="127.5">
      <c r="A267" s="956" t="s">
        <v>1035</v>
      </c>
      <c r="B267" s="967" t="s">
        <v>2909</v>
      </c>
      <c r="C267" s="958"/>
      <c r="D267" s="1056"/>
      <c r="E267" s="971"/>
    </row>
    <row r="268" spans="1:6">
      <c r="A268" s="956"/>
      <c r="B268" s="1016" t="s">
        <v>2910</v>
      </c>
      <c r="C268" s="968" t="s">
        <v>1044</v>
      </c>
      <c r="D268" s="1100">
        <v>11</v>
      </c>
      <c r="E268" s="1233"/>
      <c r="F268" s="971">
        <f>E268*D268</f>
        <v>0</v>
      </c>
    </row>
    <row r="269" spans="1:6">
      <c r="A269" s="956"/>
      <c r="B269" s="1016" t="s">
        <v>2911</v>
      </c>
      <c r="C269" s="968" t="s">
        <v>1044</v>
      </c>
      <c r="D269" s="1100">
        <v>2</v>
      </c>
      <c r="E269" s="1233"/>
      <c r="F269" s="971">
        <f>E269*D269</f>
        <v>0</v>
      </c>
    </row>
    <row r="270" spans="1:6">
      <c r="A270" s="956" t="str">
        <f>IF(B270&gt;0,MAX(A$13:A269)+1,"")</f>
        <v/>
      </c>
      <c r="B270" s="992"/>
      <c r="C270" s="958"/>
      <c r="D270" s="1003"/>
      <c r="E270" s="971"/>
    </row>
    <row r="271" spans="1:6" ht="89.25">
      <c r="A271" s="956" t="s">
        <v>1036</v>
      </c>
      <c r="B271" s="967" t="s">
        <v>2912</v>
      </c>
      <c r="C271" s="958"/>
      <c r="D271" s="1056"/>
      <c r="E271" s="971"/>
    </row>
    <row r="272" spans="1:6">
      <c r="A272" s="956"/>
      <c r="B272" s="1016" t="s">
        <v>2913</v>
      </c>
      <c r="C272" s="968" t="s">
        <v>1044</v>
      </c>
      <c r="D272" s="1100">
        <v>11</v>
      </c>
      <c r="E272" s="1233"/>
      <c r="F272" s="971">
        <f>E272*D272</f>
        <v>0</v>
      </c>
    </row>
    <row r="273" spans="1:6">
      <c r="A273" s="956"/>
      <c r="B273" s="1016" t="s">
        <v>2914</v>
      </c>
      <c r="C273" s="968" t="s">
        <v>1044</v>
      </c>
      <c r="D273" s="1100">
        <v>5</v>
      </c>
      <c r="E273" s="1233"/>
      <c r="F273" s="971">
        <f>E273*D273</f>
        <v>0</v>
      </c>
    </row>
    <row r="274" spans="1:6">
      <c r="A274" s="956"/>
      <c r="B274" s="1016" t="s">
        <v>2915</v>
      </c>
      <c r="C274" s="968" t="s">
        <v>1044</v>
      </c>
      <c r="D274" s="1100">
        <v>7</v>
      </c>
      <c r="E274" s="1233"/>
      <c r="F274" s="971">
        <f>E274*D274</f>
        <v>0</v>
      </c>
    </row>
    <row r="275" spans="1:6">
      <c r="A275" s="956"/>
      <c r="B275" s="1016" t="s">
        <v>2916</v>
      </c>
      <c r="C275" s="968" t="s">
        <v>1044</v>
      </c>
      <c r="D275" s="1100">
        <v>2</v>
      </c>
      <c r="E275" s="1233"/>
      <c r="F275" s="971">
        <f>E275*D275</f>
        <v>0</v>
      </c>
    </row>
    <row r="276" spans="1:6">
      <c r="A276" s="956"/>
      <c r="B276" s="1016"/>
      <c r="C276" s="968"/>
      <c r="D276" s="1043"/>
      <c r="E276" s="971"/>
    </row>
    <row r="277" spans="1:6">
      <c r="A277" s="956"/>
      <c r="B277" s="957" t="s">
        <v>2794</v>
      </c>
      <c r="C277" s="999"/>
      <c r="D277" s="1003"/>
      <c r="E277" s="959"/>
      <c r="F277" s="959"/>
    </row>
    <row r="278" spans="1:6" ht="76.5">
      <c r="A278" s="956" t="s">
        <v>1037</v>
      </c>
      <c r="B278" s="991" t="s">
        <v>2917</v>
      </c>
      <c r="C278" s="968"/>
      <c r="D278" s="1056"/>
      <c r="E278" s="971"/>
      <c r="F278" s="971">
        <f t="shared" ref="F278" si="15">E278*D278</f>
        <v>0</v>
      </c>
    </row>
    <row r="279" spans="1:6">
      <c r="A279" s="956" t="str">
        <f>IF(B279&gt;0,MAX(A$13:A278)+1,"")</f>
        <v/>
      </c>
      <c r="B279" s="1057"/>
      <c r="C279" s="968"/>
      <c r="D279" s="1056"/>
      <c r="E279" s="971"/>
    </row>
    <row r="280" spans="1:6">
      <c r="A280" s="956"/>
      <c r="B280" s="991" t="s">
        <v>2918</v>
      </c>
      <c r="C280" s="968" t="s">
        <v>1066</v>
      </c>
      <c r="D280" s="1025">
        <v>110</v>
      </c>
      <c r="E280" s="1233"/>
      <c r="F280" s="971">
        <f t="shared" ref="F280:F283" si="16">E280*D280</f>
        <v>0</v>
      </c>
    </row>
    <row r="281" spans="1:6">
      <c r="A281" s="956" t="str">
        <f>IF(B281&gt;0,MAX(A$13:A280)+1,"")</f>
        <v/>
      </c>
      <c r="B281" s="985"/>
      <c r="C281" s="958"/>
      <c r="D281" s="1056"/>
      <c r="E281" s="971"/>
      <c r="F281" s="971">
        <f t="shared" si="16"/>
        <v>0</v>
      </c>
    </row>
    <row r="282" spans="1:6" ht="127.5">
      <c r="A282" s="956" t="s">
        <v>1038</v>
      </c>
      <c r="B282" s="991" t="s">
        <v>2919</v>
      </c>
      <c r="C282" s="968"/>
      <c r="D282" s="1056"/>
      <c r="E282" s="971"/>
      <c r="F282" s="971">
        <f t="shared" si="16"/>
        <v>0</v>
      </c>
    </row>
    <row r="283" spans="1:6">
      <c r="A283" s="956" t="str">
        <f>IF(B283&gt;0,MAX(A$13:A282)+1,"")</f>
        <v/>
      </c>
      <c r="B283" s="1057"/>
      <c r="C283" s="968" t="s">
        <v>1044</v>
      </c>
      <c r="D283" s="1060">
        <v>3</v>
      </c>
      <c r="E283" s="1233"/>
      <c r="F283" s="971">
        <f t="shared" si="16"/>
        <v>0</v>
      </c>
    </row>
    <row r="284" spans="1:6" s="1072" customFormat="1">
      <c r="A284" s="956" t="str">
        <f>IF(B284&gt;0,MAX(A$13:A283)+1,"")</f>
        <v/>
      </c>
      <c r="B284" s="1107"/>
      <c r="C284" s="958"/>
      <c r="D284" s="1003"/>
      <c r="E284" s="971"/>
      <c r="F284" s="971"/>
    </row>
    <row r="285" spans="1:6" s="1075" customFormat="1">
      <c r="A285" s="956"/>
      <c r="B285" s="1073" t="s">
        <v>2887</v>
      </c>
      <c r="C285" s="1066"/>
      <c r="D285" s="1108"/>
      <c r="E285" s="1074"/>
      <c r="F285" s="1109"/>
    </row>
    <row r="286" spans="1:6" ht="89.25">
      <c r="A286" s="956" t="s">
        <v>1039</v>
      </c>
      <c r="B286" s="1030" t="s">
        <v>2920</v>
      </c>
      <c r="C286" s="1009" t="s">
        <v>1118</v>
      </c>
      <c r="D286" s="1060">
        <v>1</v>
      </c>
      <c r="E286" s="1233"/>
      <c r="F286" s="971">
        <f>E286*D286</f>
        <v>0</v>
      </c>
    </row>
    <row r="287" spans="1:6">
      <c r="A287" s="956" t="str">
        <f>IF(B287&gt;0,MAX(A$13:A286)+1,"")</f>
        <v/>
      </c>
      <c r="B287" s="967"/>
      <c r="C287" s="958"/>
      <c r="D287" s="1056"/>
      <c r="E287" s="971"/>
      <c r="F287" s="971">
        <f t="shared" ref="F287:F288" si="17">E287*D287</f>
        <v>0</v>
      </c>
    </row>
    <row r="288" spans="1:6" ht="89.25">
      <c r="A288" s="956" t="s">
        <v>1040</v>
      </c>
      <c r="B288" s="967" t="s">
        <v>2921</v>
      </c>
      <c r="C288" s="958" t="s">
        <v>1118</v>
      </c>
      <c r="D288" s="996">
        <v>1</v>
      </c>
      <c r="E288" s="1233"/>
      <c r="F288" s="971">
        <f t="shared" si="17"/>
        <v>0</v>
      </c>
    </row>
    <row r="289" spans="1:7">
      <c r="A289" s="956" t="str">
        <f>IF(B289&gt;0,MAX(A$234:A288)+1,"")</f>
        <v/>
      </c>
      <c r="B289" s="957"/>
      <c r="D289" s="958"/>
      <c r="E289" s="959"/>
      <c r="F289" s="959"/>
    </row>
    <row r="290" spans="1:7" s="1114" customFormat="1" ht="18" customHeight="1">
      <c r="A290" s="1110" t="str">
        <f>A233</f>
        <v>3.3.1.</v>
      </c>
      <c r="B290" s="1111" t="str">
        <f>LEFT(B233,100)&amp;" UKUPNO:"</f>
        <v>TEMELJNA I VANJSKA ODVODNJA UKUPNO:</v>
      </c>
      <c r="C290" s="1110"/>
      <c r="D290" s="1112"/>
      <c r="E290" s="1113"/>
      <c r="F290" s="1113">
        <f>SUM(F234:F289)</f>
        <v>0</v>
      </c>
    </row>
    <row r="291" spans="1:7" s="1117" customFormat="1" ht="18" customHeight="1">
      <c r="A291" s="978"/>
      <c r="B291" s="979"/>
      <c r="C291" s="978"/>
      <c r="D291" s="1115"/>
      <c r="E291" s="1116"/>
      <c r="F291" s="1116"/>
    </row>
    <row r="292" spans="1:7" s="955" customFormat="1" ht="18" customHeight="1">
      <c r="A292" s="1039"/>
      <c r="B292" s="1038"/>
      <c r="C292" s="1039"/>
      <c r="D292" s="1118"/>
      <c r="E292" s="1041"/>
      <c r="F292" s="1041"/>
    </row>
    <row r="293" spans="1:7" s="1114" customFormat="1" ht="18" customHeight="1">
      <c r="A293" s="1119" t="s">
        <v>1079</v>
      </c>
      <c r="B293" s="1120" t="s">
        <v>2922</v>
      </c>
      <c r="C293" s="1121"/>
      <c r="D293" s="1121"/>
      <c r="E293" s="1122"/>
      <c r="F293" s="1122"/>
    </row>
    <row r="294" spans="1:7">
      <c r="A294" s="988"/>
      <c r="B294" s="957"/>
      <c r="C294" s="999"/>
      <c r="D294" s="1003"/>
      <c r="E294" s="959"/>
      <c r="F294" s="959"/>
    </row>
    <row r="295" spans="1:7" s="1075" customFormat="1">
      <c r="A295" s="956"/>
      <c r="B295" s="1073" t="s">
        <v>2901</v>
      </c>
      <c r="C295" s="1066"/>
      <c r="D295" s="1108"/>
      <c r="E295" s="1074"/>
      <c r="F295" s="1109"/>
    </row>
    <row r="296" spans="1:7" ht="167.25" customHeight="1">
      <c r="A296" s="956" t="s">
        <v>987</v>
      </c>
      <c r="B296" s="1123" t="s">
        <v>2923</v>
      </c>
      <c r="C296" s="958"/>
      <c r="D296" s="1003"/>
      <c r="E296" s="959"/>
      <c r="F296" s="959"/>
    </row>
    <row r="297" spans="1:7">
      <c r="A297" s="956"/>
      <c r="B297" s="992" t="s">
        <v>2834</v>
      </c>
      <c r="C297" s="958" t="s">
        <v>1066</v>
      </c>
      <c r="D297" s="989">
        <v>25</v>
      </c>
      <c r="E297" s="1233"/>
      <c r="F297" s="971">
        <f>E297*D297</f>
        <v>0</v>
      </c>
    </row>
    <row r="298" spans="1:7">
      <c r="A298" s="956"/>
      <c r="B298" s="992" t="s">
        <v>2895</v>
      </c>
      <c r="C298" s="958" t="s">
        <v>1066</v>
      </c>
      <c r="D298" s="989">
        <v>60</v>
      </c>
      <c r="E298" s="1233"/>
      <c r="F298" s="971">
        <f>E298*D298</f>
        <v>0</v>
      </c>
    </row>
    <row r="299" spans="1:7">
      <c r="A299" s="956" t="str">
        <f>IF(B299&gt;0,MAX(A$74:A298)+1,"")</f>
        <v/>
      </c>
      <c r="B299" s="1124"/>
      <c r="C299" s="958"/>
      <c r="D299" s="1003"/>
      <c r="E299" s="971"/>
    </row>
    <row r="300" spans="1:7" ht="102">
      <c r="A300" s="956" t="s">
        <v>1027</v>
      </c>
      <c r="B300" s="1030" t="s">
        <v>2924</v>
      </c>
      <c r="C300" s="968"/>
      <c r="D300" s="1003"/>
      <c r="E300" s="971"/>
      <c r="F300" s="971">
        <f>E300*D300</f>
        <v>0</v>
      </c>
      <c r="G300" s="971"/>
    </row>
    <row r="301" spans="1:7">
      <c r="A301" s="956"/>
      <c r="B301" s="992" t="s">
        <v>2834</v>
      </c>
      <c r="C301" s="958" t="s">
        <v>1066</v>
      </c>
      <c r="D301" s="989">
        <v>25</v>
      </c>
      <c r="E301" s="1233"/>
      <c r="F301" s="971">
        <f>E301*D301</f>
        <v>0</v>
      </c>
    </row>
    <row r="302" spans="1:7">
      <c r="A302" s="956"/>
      <c r="B302" s="992" t="s">
        <v>2895</v>
      </c>
      <c r="C302" s="958" t="s">
        <v>1066</v>
      </c>
      <c r="D302" s="989">
        <v>60</v>
      </c>
      <c r="E302" s="1233"/>
      <c r="F302" s="971">
        <f>E302*D302</f>
        <v>0</v>
      </c>
    </row>
    <row r="303" spans="1:7">
      <c r="A303" s="956" t="str">
        <f>IF(B303&gt;0,MAX(A$74:A299)+1,"")</f>
        <v/>
      </c>
      <c r="B303" s="1124"/>
      <c r="C303" s="958"/>
      <c r="D303" s="1003"/>
      <c r="E303" s="971"/>
    </row>
    <row r="304" spans="1:7" ht="165.75">
      <c r="A304" s="956" t="s">
        <v>1030</v>
      </c>
      <c r="B304" s="1030" t="s">
        <v>2925</v>
      </c>
      <c r="C304" s="968" t="s">
        <v>1044</v>
      </c>
      <c r="D304" s="996">
        <v>4</v>
      </c>
      <c r="E304" s="1233"/>
      <c r="F304" s="971">
        <f>E304*D304</f>
        <v>0</v>
      </c>
    </row>
    <row r="305" spans="1:6">
      <c r="A305" s="956" t="str">
        <f>IF(B305&gt;0,MAX(A$74:A304)+1,"")</f>
        <v/>
      </c>
      <c r="B305" s="991"/>
      <c r="C305" s="958"/>
      <c r="D305" s="1003"/>
      <c r="E305" s="959"/>
      <c r="F305" s="959"/>
    </row>
    <row r="306" spans="1:6" ht="140.25">
      <c r="A306" s="956" t="s">
        <v>1034</v>
      </c>
      <c r="B306" s="991" t="s">
        <v>2926</v>
      </c>
      <c r="C306" s="958"/>
      <c r="D306" s="1003"/>
      <c r="E306" s="959"/>
      <c r="F306" s="959"/>
    </row>
    <row r="307" spans="1:6">
      <c r="A307" s="956" t="str">
        <f>IF(B307&gt;0,MAX(A$74:A306)+1,"")</f>
        <v/>
      </c>
      <c r="B307" s="1057"/>
      <c r="C307" s="958" t="s">
        <v>1044</v>
      </c>
      <c r="D307" s="996">
        <v>2</v>
      </c>
      <c r="E307" s="1234"/>
      <c r="F307" s="959">
        <f>E307*D307</f>
        <v>0</v>
      </c>
    </row>
    <row r="308" spans="1:6">
      <c r="A308" s="956" t="str">
        <f>IF(B308&gt;0,MAX(A$74:A307)+1,"")</f>
        <v/>
      </c>
      <c r="B308" s="991"/>
      <c r="C308" s="958"/>
      <c r="D308" s="1003"/>
      <c r="E308" s="959"/>
      <c r="F308" s="959"/>
    </row>
    <row r="309" spans="1:6" ht="102">
      <c r="A309" s="956" t="s">
        <v>1035</v>
      </c>
      <c r="B309" s="991" t="s">
        <v>2927</v>
      </c>
      <c r="C309" s="958"/>
      <c r="D309" s="1003"/>
      <c r="E309" s="959"/>
      <c r="F309" s="959"/>
    </row>
    <row r="310" spans="1:6">
      <c r="A310" s="956" t="str">
        <f>IF(B310&gt;0,MAX(A$74:A309)+1,"")</f>
        <v/>
      </c>
      <c r="B310" s="1057"/>
      <c r="C310" s="958" t="s">
        <v>1066</v>
      </c>
      <c r="D310" s="989">
        <v>80</v>
      </c>
      <c r="E310" s="1234"/>
      <c r="F310" s="959">
        <f>E310*D310</f>
        <v>0</v>
      </c>
    </row>
    <row r="311" spans="1:6">
      <c r="A311" s="956" t="str">
        <f>IF(B311&gt;0,MAX(A$74:A310)+1,"")</f>
        <v/>
      </c>
      <c r="B311" s="991"/>
      <c r="C311" s="958"/>
      <c r="D311" s="1003"/>
      <c r="E311" s="959"/>
      <c r="F311" s="959"/>
    </row>
    <row r="312" spans="1:6" ht="114.75">
      <c r="A312" s="956" t="s">
        <v>1036</v>
      </c>
      <c r="B312" s="991" t="s">
        <v>2928</v>
      </c>
      <c r="C312" s="958"/>
      <c r="D312" s="1003"/>
      <c r="E312" s="959"/>
      <c r="F312" s="959"/>
    </row>
    <row r="313" spans="1:6">
      <c r="A313" s="956" t="str">
        <f>IF(B313&gt;0,MAX(A$74:A312)+1,"")</f>
        <v/>
      </c>
      <c r="B313" s="1057"/>
      <c r="C313" s="958" t="s">
        <v>1044</v>
      </c>
      <c r="D313" s="996">
        <v>1</v>
      </c>
      <c r="E313" s="1234"/>
      <c r="F313" s="959">
        <f>E313*D313</f>
        <v>0</v>
      </c>
    </row>
    <row r="314" spans="1:6" s="1072" customFormat="1">
      <c r="A314" s="956" t="str">
        <f>IF(B314&gt;0,MAX(A$74:A313)+1,"")</f>
        <v/>
      </c>
      <c r="B314" s="991"/>
      <c r="C314" s="958"/>
      <c r="D314" s="1003"/>
      <c r="E314" s="959"/>
      <c r="F314" s="959"/>
    </row>
    <row r="315" spans="1:6" ht="267.75">
      <c r="A315" s="956" t="s">
        <v>1037</v>
      </c>
      <c r="B315" s="991" t="s">
        <v>2929</v>
      </c>
      <c r="C315" s="958" t="s">
        <v>1066</v>
      </c>
      <c r="D315" s="987">
        <v>1.2</v>
      </c>
      <c r="E315" s="1234"/>
      <c r="F315" s="959">
        <f>E315*D315</f>
        <v>0</v>
      </c>
    </row>
    <row r="316" spans="1:6" ht="25.5">
      <c r="A316" s="956"/>
      <c r="B316" s="991" t="s">
        <v>2930</v>
      </c>
      <c r="C316" s="958" t="s">
        <v>1044</v>
      </c>
      <c r="D316" s="1060">
        <v>1</v>
      </c>
      <c r="E316" s="1234"/>
      <c r="F316" s="959">
        <f>E316*D316</f>
        <v>0</v>
      </c>
    </row>
    <row r="317" spans="1:6">
      <c r="A317" s="956"/>
      <c r="B317" s="991" t="s">
        <v>2931</v>
      </c>
      <c r="C317" s="958" t="s">
        <v>1044</v>
      </c>
      <c r="D317" s="1060">
        <v>2</v>
      </c>
      <c r="E317" s="1234"/>
      <c r="F317" s="959">
        <f>E317*D317</f>
        <v>0</v>
      </c>
    </row>
    <row r="318" spans="1:6" ht="25.5">
      <c r="A318" s="956"/>
      <c r="B318" s="991" t="s">
        <v>2932</v>
      </c>
      <c r="C318" s="958" t="s">
        <v>1066</v>
      </c>
      <c r="D318" s="987">
        <v>1.2</v>
      </c>
      <c r="E318" s="1234"/>
      <c r="F318" s="959">
        <f>E318*D318</f>
        <v>0</v>
      </c>
    </row>
    <row r="319" spans="1:6" ht="25.5">
      <c r="A319" s="956"/>
      <c r="B319" s="991" t="s">
        <v>2933</v>
      </c>
      <c r="C319" s="968" t="s">
        <v>1071</v>
      </c>
      <c r="D319" s="987">
        <v>0.1</v>
      </c>
      <c r="E319" s="1234"/>
      <c r="F319" s="959">
        <f>E319*D319</f>
        <v>0</v>
      </c>
    </row>
    <row r="320" spans="1:6" s="1072" customFormat="1">
      <c r="A320" s="956" t="str">
        <f>IF(B320&gt;0,MAX(A$74:A319)+1,"")</f>
        <v/>
      </c>
      <c r="B320" s="991"/>
      <c r="C320" s="958"/>
      <c r="D320" s="1003"/>
      <c r="E320" s="959"/>
      <c r="F320" s="959"/>
    </row>
    <row r="321" spans="1:6" ht="267.75">
      <c r="A321" s="956" t="s">
        <v>1038</v>
      </c>
      <c r="B321" s="991" t="s">
        <v>2929</v>
      </c>
      <c r="C321" s="958" t="s">
        <v>1066</v>
      </c>
      <c r="D321" s="987">
        <v>1.2</v>
      </c>
      <c r="E321" s="1234"/>
      <c r="F321" s="959">
        <f>E321*D321</f>
        <v>0</v>
      </c>
    </row>
    <row r="322" spans="1:6" ht="25.5">
      <c r="A322" s="956"/>
      <c r="B322" s="991" t="s">
        <v>2930</v>
      </c>
      <c r="C322" s="958" t="s">
        <v>1044</v>
      </c>
      <c r="D322" s="996">
        <v>1</v>
      </c>
      <c r="E322" s="1234"/>
      <c r="F322" s="959">
        <f>E322*D322</f>
        <v>0</v>
      </c>
    </row>
    <row r="323" spans="1:6">
      <c r="A323" s="956"/>
      <c r="B323" s="991" t="s">
        <v>2931</v>
      </c>
      <c r="C323" s="958" t="s">
        <v>1044</v>
      </c>
      <c r="D323" s="996">
        <v>2</v>
      </c>
      <c r="E323" s="1234"/>
      <c r="F323" s="959">
        <f>E323*D323</f>
        <v>0</v>
      </c>
    </row>
    <row r="324" spans="1:6" ht="25.5">
      <c r="A324" s="956"/>
      <c r="B324" s="991" t="s">
        <v>2932</v>
      </c>
      <c r="C324" s="958" t="s">
        <v>1066</v>
      </c>
      <c r="D324" s="989">
        <v>1.2</v>
      </c>
      <c r="E324" s="1234"/>
      <c r="F324" s="959">
        <f>E324*D324</f>
        <v>0</v>
      </c>
    </row>
    <row r="325" spans="1:6" ht="25.5">
      <c r="A325" s="956"/>
      <c r="B325" s="991" t="s">
        <v>2933</v>
      </c>
      <c r="C325" s="968" t="s">
        <v>1071</v>
      </c>
      <c r="D325" s="989">
        <v>0.1</v>
      </c>
      <c r="E325" s="1234"/>
      <c r="F325" s="959">
        <f>E325*D325</f>
        <v>0</v>
      </c>
    </row>
    <row r="326" spans="1:6" s="1072" customFormat="1">
      <c r="A326" s="956" t="str">
        <f>IF(B326&gt;0,MAX(A$74:A325)+1,"")</f>
        <v/>
      </c>
      <c r="B326" s="991"/>
      <c r="C326" s="958"/>
      <c r="D326" s="1003"/>
      <c r="E326" s="959"/>
      <c r="F326" s="959"/>
    </row>
    <row r="327" spans="1:6" s="1075" customFormat="1">
      <c r="A327" s="956"/>
      <c r="B327" s="1073" t="s">
        <v>2898</v>
      </c>
      <c r="C327" s="1066"/>
      <c r="D327" s="1108"/>
      <c r="E327" s="1074"/>
      <c r="F327" s="1109"/>
    </row>
    <row r="328" spans="1:6" ht="178.5">
      <c r="A328" s="956" t="s">
        <v>1039</v>
      </c>
      <c r="B328" s="991" t="s">
        <v>2934</v>
      </c>
      <c r="C328" s="958"/>
      <c r="D328" s="1003"/>
      <c r="E328" s="959"/>
      <c r="F328" s="959"/>
    </row>
    <row r="329" spans="1:6">
      <c r="A329" s="956" t="str">
        <f>IF(B329&gt;0,MAX(A$74:A328)+1,"")</f>
        <v/>
      </c>
      <c r="B329" s="1057"/>
      <c r="C329" s="958"/>
      <c r="D329" s="1003"/>
      <c r="E329" s="959"/>
      <c r="F329" s="959"/>
    </row>
    <row r="330" spans="1:6">
      <c r="A330" s="956"/>
      <c r="B330" s="992" t="s">
        <v>2935</v>
      </c>
      <c r="C330" s="958" t="s">
        <v>1066</v>
      </c>
      <c r="D330" s="989">
        <v>245</v>
      </c>
      <c r="E330" s="1233"/>
      <c r="F330" s="971">
        <f>E330*D330</f>
        <v>0</v>
      </c>
    </row>
    <row r="331" spans="1:6">
      <c r="A331" s="956" t="str">
        <f>IF(B331&gt;0,MAX(A$74:A352)+1,"")</f>
        <v/>
      </c>
      <c r="B331" s="991"/>
      <c r="C331" s="958"/>
      <c r="D331" s="1056"/>
      <c r="E331" s="959"/>
      <c r="F331" s="959"/>
    </row>
    <row r="332" spans="1:6" ht="76.5">
      <c r="A332" s="956" t="s">
        <v>1040</v>
      </c>
      <c r="B332" s="991" t="s">
        <v>2936</v>
      </c>
      <c r="C332" s="958"/>
      <c r="D332" s="1003"/>
      <c r="E332" s="959"/>
      <c r="F332" s="959">
        <f>E332*D332</f>
        <v>0</v>
      </c>
    </row>
    <row r="333" spans="1:6">
      <c r="A333" s="956"/>
      <c r="B333" s="991" t="s">
        <v>2937</v>
      </c>
      <c r="C333" s="958" t="s">
        <v>1044</v>
      </c>
      <c r="D333" s="996">
        <v>10</v>
      </c>
      <c r="E333" s="1234"/>
      <c r="F333" s="959">
        <f>E333*D333</f>
        <v>0</v>
      </c>
    </row>
    <row r="334" spans="1:6">
      <c r="A334" s="956" t="str">
        <f>IF(B334&gt;0,MAX(A$74:A352)+1,"")</f>
        <v/>
      </c>
      <c r="B334" s="991"/>
      <c r="C334" s="958"/>
      <c r="D334" s="1003"/>
      <c r="E334" s="959"/>
      <c r="F334" s="959"/>
    </row>
    <row r="335" spans="1:6" ht="76.5">
      <c r="A335" s="956" t="s">
        <v>1041</v>
      </c>
      <c r="B335" s="991" t="s">
        <v>2938</v>
      </c>
      <c r="C335" s="958" t="s">
        <v>1066</v>
      </c>
      <c r="D335" s="989">
        <v>190</v>
      </c>
      <c r="E335" s="1234"/>
      <c r="F335" s="959">
        <f>E335*D335</f>
        <v>0</v>
      </c>
    </row>
    <row r="336" spans="1:6">
      <c r="A336" s="956" t="str">
        <f>IF(B336&gt;0,MAX(A$74:A355)+1,"")</f>
        <v/>
      </c>
      <c r="B336" s="991"/>
      <c r="C336" s="958"/>
      <c r="D336" s="1003"/>
      <c r="E336" s="959"/>
      <c r="F336" s="959"/>
    </row>
    <row r="337" spans="1:6" ht="63.75">
      <c r="A337" s="956" t="s">
        <v>1042</v>
      </c>
      <c r="B337" s="991" t="s">
        <v>2939</v>
      </c>
      <c r="C337" s="958" t="s">
        <v>1044</v>
      </c>
      <c r="D337" s="996">
        <v>10</v>
      </c>
      <c r="E337" s="1234"/>
      <c r="F337" s="959">
        <f>E337*D337</f>
        <v>0</v>
      </c>
    </row>
    <row r="338" spans="1:6">
      <c r="A338" s="956" t="str">
        <f>IF(B338&gt;0,MAX(A$74:A337)+1,"")</f>
        <v/>
      </c>
      <c r="B338" s="991"/>
      <c r="C338" s="958"/>
      <c r="D338" s="1056"/>
      <c r="E338" s="959"/>
      <c r="F338" s="959"/>
    </row>
    <row r="339" spans="1:6" ht="38.25">
      <c r="A339" s="956" t="s">
        <v>2293</v>
      </c>
      <c r="B339" s="991" t="s">
        <v>4240</v>
      </c>
      <c r="C339" s="958" t="s">
        <v>1118</v>
      </c>
      <c r="D339" s="996">
        <v>2</v>
      </c>
      <c r="E339" s="1234"/>
      <c r="F339" s="959">
        <f>E339*D339</f>
        <v>0</v>
      </c>
    </row>
    <row r="340" spans="1:6">
      <c r="A340" s="956" t="str">
        <f>IF(B340&gt;0,MAX(A$74:A339)+1,"")</f>
        <v/>
      </c>
      <c r="B340" s="991"/>
      <c r="C340" s="958"/>
      <c r="D340" s="1056"/>
      <c r="E340" s="959"/>
      <c r="F340" s="959"/>
    </row>
    <row r="341" spans="1:6" ht="38.25">
      <c r="A341" s="956" t="s">
        <v>2371</v>
      </c>
      <c r="B341" s="991" t="s">
        <v>2940</v>
      </c>
      <c r="C341" s="958"/>
      <c r="D341" s="1003"/>
      <c r="E341" s="959"/>
      <c r="F341" s="959"/>
    </row>
    <row r="342" spans="1:6">
      <c r="A342" s="956"/>
      <c r="B342" s="1125" t="s">
        <v>2941</v>
      </c>
      <c r="C342" s="958" t="s">
        <v>1044</v>
      </c>
      <c r="D342" s="996">
        <f>32</f>
        <v>32</v>
      </c>
      <c r="E342" s="1233"/>
      <c r="F342" s="971">
        <f>E342*D342</f>
        <v>0</v>
      </c>
    </row>
    <row r="343" spans="1:6">
      <c r="A343" s="956"/>
      <c r="B343" s="1125" t="s">
        <v>2942</v>
      </c>
      <c r="C343" s="958" t="s">
        <v>1066</v>
      </c>
      <c r="D343" s="989">
        <v>4</v>
      </c>
      <c r="E343" s="1233"/>
      <c r="F343" s="971">
        <f>E343*D343</f>
        <v>0</v>
      </c>
    </row>
    <row r="344" spans="1:6">
      <c r="A344" s="956"/>
      <c r="B344" s="1125" t="s">
        <v>2943</v>
      </c>
      <c r="C344" s="958" t="s">
        <v>1066</v>
      </c>
      <c r="D344" s="989">
        <v>36</v>
      </c>
      <c r="E344" s="1233"/>
      <c r="F344" s="971">
        <f>E344*D344</f>
        <v>0</v>
      </c>
    </row>
    <row r="345" spans="1:6">
      <c r="A345" s="956"/>
      <c r="B345" s="991"/>
      <c r="C345" s="958"/>
      <c r="D345" s="1003"/>
      <c r="E345" s="959"/>
      <c r="F345" s="959"/>
    </row>
    <row r="346" spans="1:6" ht="165.75">
      <c r="A346" s="956" t="s">
        <v>2372</v>
      </c>
      <c r="B346" s="991" t="s">
        <v>2944</v>
      </c>
      <c r="C346" s="958"/>
      <c r="D346" s="1003"/>
      <c r="E346" s="959"/>
      <c r="F346" s="959"/>
    </row>
    <row r="347" spans="1:6">
      <c r="A347" s="956" t="str">
        <f>IF(B347&gt;0,MAX(A$74:A346)+1,"")</f>
        <v/>
      </c>
      <c r="B347" s="1057"/>
      <c r="C347" s="958"/>
      <c r="D347" s="1003"/>
      <c r="E347" s="959"/>
      <c r="F347" s="959"/>
    </row>
    <row r="348" spans="1:6">
      <c r="A348" s="956"/>
      <c r="B348" s="1125" t="s">
        <v>2945</v>
      </c>
      <c r="C348" s="958" t="s">
        <v>1066</v>
      </c>
      <c r="D348" s="989">
        <v>15</v>
      </c>
      <c r="E348" s="1233"/>
      <c r="F348" s="971">
        <f>E348*D348</f>
        <v>0</v>
      </c>
    </row>
    <row r="349" spans="1:6">
      <c r="A349" s="956"/>
      <c r="B349" s="1125" t="s">
        <v>2946</v>
      </c>
      <c r="C349" s="958" t="s">
        <v>1066</v>
      </c>
      <c r="D349" s="989">
        <v>10</v>
      </c>
      <c r="E349" s="1233"/>
      <c r="F349" s="971">
        <f>E349*D349</f>
        <v>0</v>
      </c>
    </row>
    <row r="350" spans="1:6">
      <c r="A350" s="956"/>
      <c r="B350" s="1125" t="s">
        <v>2947</v>
      </c>
      <c r="C350" s="958" t="s">
        <v>1066</v>
      </c>
      <c r="D350" s="989">
        <v>140</v>
      </c>
      <c r="E350" s="1233"/>
      <c r="F350" s="971">
        <f>E350*D350</f>
        <v>0</v>
      </c>
    </row>
    <row r="351" spans="1:6">
      <c r="A351" s="956"/>
      <c r="B351" s="992" t="s">
        <v>2948</v>
      </c>
      <c r="C351" s="958" t="s">
        <v>1066</v>
      </c>
      <c r="D351" s="989">
        <v>12</v>
      </c>
      <c r="E351" s="1233"/>
      <c r="F351" s="971">
        <f>E351*D351</f>
        <v>0</v>
      </c>
    </row>
    <row r="352" spans="1:6">
      <c r="A352" s="956"/>
      <c r="B352" s="992" t="s">
        <v>2935</v>
      </c>
      <c r="C352" s="958" t="s">
        <v>1066</v>
      </c>
      <c r="D352" s="989">
        <v>250</v>
      </c>
      <c r="E352" s="1233"/>
      <c r="F352" s="971">
        <f>E352*D352</f>
        <v>0</v>
      </c>
    </row>
    <row r="353" spans="1:7">
      <c r="A353" s="956" t="str">
        <f>IF(B353&gt;0,MAX(A$74:A352)+1,"")</f>
        <v/>
      </c>
      <c r="B353" s="1126"/>
      <c r="C353" s="1127"/>
      <c r="D353" s="1003"/>
      <c r="E353" s="971"/>
    </row>
    <row r="354" spans="1:7" ht="140.25">
      <c r="A354" s="956" t="s">
        <v>2374</v>
      </c>
      <c r="B354" s="991" t="s">
        <v>2949</v>
      </c>
      <c r="C354" s="958"/>
      <c r="D354" s="1003"/>
      <c r="E354" s="959"/>
      <c r="F354" s="959"/>
    </row>
    <row r="355" spans="1:7">
      <c r="A355" s="956" t="str">
        <f>IF(B355&gt;0,MAX(A$74:A354)+1,"")</f>
        <v/>
      </c>
      <c r="B355" s="1057"/>
      <c r="C355" s="958"/>
      <c r="D355" s="1003"/>
      <c r="E355" s="959"/>
      <c r="F355" s="959"/>
    </row>
    <row r="356" spans="1:7">
      <c r="A356" s="956"/>
      <c r="B356" s="992" t="s">
        <v>2950</v>
      </c>
      <c r="C356" s="958" t="s">
        <v>1066</v>
      </c>
      <c r="D356" s="989">
        <v>60</v>
      </c>
      <c r="E356" s="1233"/>
      <c r="F356" s="971">
        <f>E356*D356</f>
        <v>0</v>
      </c>
    </row>
    <row r="357" spans="1:7">
      <c r="A357" s="956"/>
      <c r="B357" s="992" t="s">
        <v>2951</v>
      </c>
      <c r="C357" s="958" t="s">
        <v>1066</v>
      </c>
      <c r="D357" s="989">
        <v>24</v>
      </c>
      <c r="E357" s="1233"/>
      <c r="F357" s="971">
        <f>E357*D357</f>
        <v>0</v>
      </c>
    </row>
    <row r="358" spans="1:7">
      <c r="A358" s="956" t="str">
        <f>IF(B358&gt;0,MAX(A$74:A357)+1,"")</f>
        <v/>
      </c>
      <c r="B358" s="1126"/>
      <c r="C358" s="1127"/>
      <c r="D358" s="1003"/>
      <c r="E358" s="971"/>
    </row>
    <row r="359" spans="1:7" ht="102">
      <c r="A359" s="956" t="s">
        <v>2375</v>
      </c>
      <c r="B359" s="1030" t="s">
        <v>2952</v>
      </c>
      <c r="C359" s="968"/>
      <c r="D359" s="1003"/>
      <c r="E359" s="971"/>
      <c r="F359" s="971">
        <f>E359*D359</f>
        <v>0</v>
      </c>
      <c r="G359" s="971"/>
    </row>
    <row r="360" spans="1:7">
      <c r="A360" s="956"/>
      <c r="B360" s="992" t="s">
        <v>2950</v>
      </c>
      <c r="C360" s="958" t="s">
        <v>1066</v>
      </c>
      <c r="D360" s="989">
        <v>60</v>
      </c>
      <c r="E360" s="1233"/>
      <c r="F360" s="971">
        <f>E360*D360</f>
        <v>0</v>
      </c>
    </row>
    <row r="361" spans="1:7">
      <c r="A361" s="956"/>
      <c r="B361" s="992" t="s">
        <v>2951</v>
      </c>
      <c r="C361" s="958" t="s">
        <v>1066</v>
      </c>
      <c r="D361" s="989">
        <v>24</v>
      </c>
      <c r="E361" s="1233"/>
      <c r="F361" s="971">
        <f>E361*D361</f>
        <v>0</v>
      </c>
    </row>
    <row r="362" spans="1:7">
      <c r="A362" s="956" t="str">
        <f>IF(B362&gt;0,MAX(A$74:A358)+1,"")</f>
        <v/>
      </c>
      <c r="B362" s="1124"/>
      <c r="C362" s="958"/>
      <c r="D362" s="1003"/>
      <c r="E362" s="971"/>
    </row>
    <row r="363" spans="1:7" ht="175.5" customHeight="1">
      <c r="A363" s="956" t="s">
        <v>2376</v>
      </c>
      <c r="B363" s="991" t="s">
        <v>2953</v>
      </c>
      <c r="C363" s="958"/>
      <c r="D363" s="1003"/>
      <c r="E363" s="959"/>
      <c r="F363" s="959"/>
    </row>
    <row r="364" spans="1:7">
      <c r="A364" s="956" t="str">
        <f>IF(B364&gt;0,MAX(A$74:A363)+1,"")</f>
        <v/>
      </c>
      <c r="B364" s="1057"/>
      <c r="C364" s="958" t="s">
        <v>1044</v>
      </c>
      <c r="D364" s="996">
        <v>2</v>
      </c>
      <c r="E364" s="1234"/>
      <c r="F364" s="959">
        <f>E364*D364</f>
        <v>0</v>
      </c>
    </row>
    <row r="365" spans="1:7">
      <c r="A365" s="956" t="str">
        <f>IF(B365&gt;0,MAX(A$74:A364)+1,"")</f>
        <v/>
      </c>
      <c r="B365" s="991"/>
      <c r="C365" s="958"/>
      <c r="D365" s="1003"/>
      <c r="E365" s="959"/>
      <c r="F365" s="959"/>
    </row>
    <row r="366" spans="1:7" ht="201" customHeight="1">
      <c r="A366" s="956" t="s">
        <v>2378</v>
      </c>
      <c r="B366" s="991" t="s">
        <v>2954</v>
      </c>
      <c r="C366" s="958"/>
      <c r="D366" s="1003"/>
      <c r="E366" s="959"/>
      <c r="F366" s="959"/>
    </row>
    <row r="367" spans="1:7">
      <c r="A367" s="956" t="str">
        <f>IF(B367&gt;0,MAX(A$74:A366)+1,"")</f>
        <v/>
      </c>
      <c r="B367" s="1057"/>
      <c r="C367" s="958" t="s">
        <v>1044</v>
      </c>
      <c r="D367" s="996">
        <v>12</v>
      </c>
      <c r="E367" s="1234"/>
      <c r="F367" s="959">
        <f>E367*D367</f>
        <v>0</v>
      </c>
    </row>
    <row r="368" spans="1:7">
      <c r="A368" s="956" t="str">
        <f>IF(B368&gt;0,MAX(A$74:A367)+1,"")</f>
        <v/>
      </c>
      <c r="B368" s="991"/>
      <c r="C368" s="958"/>
      <c r="D368" s="1003"/>
      <c r="E368" s="959"/>
      <c r="F368" s="959"/>
    </row>
    <row r="369" spans="1:6" ht="201" customHeight="1">
      <c r="A369" s="956" t="s">
        <v>2380</v>
      </c>
      <c r="B369" s="991" t="s">
        <v>2955</v>
      </c>
      <c r="C369" s="958"/>
      <c r="D369" s="1003"/>
      <c r="E369" s="959"/>
      <c r="F369" s="959"/>
    </row>
    <row r="370" spans="1:6">
      <c r="A370" s="956" t="str">
        <f>IF(B370&gt;0,MAX(A$74:A369)+1,"")</f>
        <v/>
      </c>
      <c r="B370" s="1057"/>
      <c r="C370" s="958" t="s">
        <v>1044</v>
      </c>
      <c r="D370" s="996">
        <v>4</v>
      </c>
      <c r="E370" s="1234"/>
      <c r="F370" s="959">
        <f>E370*D370</f>
        <v>0</v>
      </c>
    </row>
    <row r="371" spans="1:6">
      <c r="A371" s="956" t="str">
        <f>IF(B371&gt;0,MAX(A$74:A370)+1,"")</f>
        <v/>
      </c>
      <c r="B371" s="991"/>
      <c r="C371" s="958"/>
      <c r="D371" s="1003"/>
      <c r="E371" s="959"/>
      <c r="F371" s="959"/>
    </row>
    <row r="372" spans="1:6" ht="102">
      <c r="A372" s="956" t="s">
        <v>2382</v>
      </c>
      <c r="B372" s="991" t="s">
        <v>2956</v>
      </c>
      <c r="C372" s="958" t="s">
        <v>1118</v>
      </c>
      <c r="D372" s="996">
        <v>4</v>
      </c>
      <c r="E372" s="1234"/>
      <c r="F372" s="959">
        <f>E372*D372</f>
        <v>0</v>
      </c>
    </row>
    <row r="373" spans="1:6" s="1072" customFormat="1">
      <c r="A373" s="956" t="str">
        <f>IF(B373&gt;0,MAX(A$74:A372)+1,"")</f>
        <v/>
      </c>
      <c r="B373" s="1107"/>
      <c r="C373" s="958"/>
      <c r="D373" s="1003"/>
      <c r="E373" s="971"/>
      <c r="F373" s="971"/>
    </row>
    <row r="374" spans="1:6" ht="76.5">
      <c r="A374" s="956" t="s">
        <v>2384</v>
      </c>
      <c r="B374" s="991" t="s">
        <v>2957</v>
      </c>
      <c r="C374" s="958"/>
      <c r="D374" s="1003"/>
      <c r="E374" s="959"/>
      <c r="F374" s="959">
        <f>E374*D374</f>
        <v>0</v>
      </c>
    </row>
    <row r="375" spans="1:6" ht="51">
      <c r="A375" s="956"/>
      <c r="B375" s="991" t="s">
        <v>2958</v>
      </c>
      <c r="C375" s="958" t="s">
        <v>1066</v>
      </c>
      <c r="D375" s="989">
        <f>18+18+13.5+13.5</f>
        <v>63</v>
      </c>
      <c r="E375" s="1234"/>
      <c r="F375" s="959">
        <f>E375*D375</f>
        <v>0</v>
      </c>
    </row>
    <row r="376" spans="1:6" ht="38.25">
      <c r="A376" s="956"/>
      <c r="B376" s="991" t="s">
        <v>2959</v>
      </c>
      <c r="C376" s="968" t="s">
        <v>2796</v>
      </c>
      <c r="D376" s="989">
        <v>32</v>
      </c>
      <c r="E376" s="1234"/>
      <c r="F376" s="959">
        <f>E376*D376</f>
        <v>0</v>
      </c>
    </row>
    <row r="377" spans="1:6" s="1072" customFormat="1">
      <c r="A377" s="956" t="str">
        <f>IF(B377&gt;0,MAX(A$74:A376)+1,"")</f>
        <v/>
      </c>
      <c r="B377" s="1107"/>
      <c r="C377" s="958"/>
      <c r="D377" s="1003"/>
      <c r="E377" s="971"/>
      <c r="F377" s="971"/>
    </row>
    <row r="378" spans="1:6" ht="51">
      <c r="A378" s="956" t="s">
        <v>2385</v>
      </c>
      <c r="B378" s="991" t="s">
        <v>2960</v>
      </c>
      <c r="C378" s="968" t="s">
        <v>2796</v>
      </c>
      <c r="D378" s="989">
        <v>1</v>
      </c>
      <c r="E378" s="1234"/>
      <c r="F378" s="959">
        <f>E378*D378</f>
        <v>0</v>
      </c>
    </row>
    <row r="379" spans="1:6" s="1072" customFormat="1">
      <c r="A379" s="956" t="str">
        <f>IF(B379&gt;0,MAX(A$74:A378)+1,"")</f>
        <v/>
      </c>
      <c r="B379" s="1107"/>
      <c r="C379" s="958"/>
      <c r="D379" s="1003"/>
      <c r="E379" s="971"/>
      <c r="F379" s="971"/>
    </row>
    <row r="380" spans="1:6" ht="114.75">
      <c r="A380" s="956" t="s">
        <v>2387</v>
      </c>
      <c r="B380" s="993" t="s">
        <v>2961</v>
      </c>
      <c r="C380" s="958" t="s">
        <v>1044</v>
      </c>
      <c r="D380" s="996">
        <v>1</v>
      </c>
      <c r="E380" s="1234"/>
      <c r="F380" s="959">
        <f t="shared" ref="F380" si="18">E380*D380</f>
        <v>0</v>
      </c>
    </row>
    <row r="381" spans="1:6">
      <c r="E381" s="888"/>
    </row>
    <row r="382" spans="1:6" ht="51">
      <c r="A382" s="956" t="s">
        <v>2388</v>
      </c>
      <c r="B382" s="991" t="s">
        <v>2962</v>
      </c>
      <c r="C382" s="958" t="s">
        <v>1118</v>
      </c>
      <c r="D382" s="996">
        <v>1</v>
      </c>
      <c r="E382" s="1234"/>
      <c r="F382" s="959">
        <f>E382*D382</f>
        <v>0</v>
      </c>
    </row>
    <row r="383" spans="1:6" s="1072" customFormat="1">
      <c r="A383" s="956" t="str">
        <f>IF(B383&gt;0,MAX(A$74:A382)+1,"")</f>
        <v/>
      </c>
      <c r="B383" s="1107"/>
      <c r="C383" s="958"/>
      <c r="D383" s="1003"/>
      <c r="E383" s="971"/>
      <c r="F383" s="971"/>
    </row>
    <row r="384" spans="1:6" s="1075" customFormat="1">
      <c r="A384" s="956"/>
      <c r="B384" s="1073" t="s">
        <v>2887</v>
      </c>
      <c r="C384" s="1066"/>
      <c r="D384" s="1108"/>
      <c r="E384" s="1074"/>
      <c r="F384" s="1109"/>
    </row>
    <row r="385" spans="1:6" ht="89.25">
      <c r="A385" s="956" t="s">
        <v>2390</v>
      </c>
      <c r="B385" s="1030" t="s">
        <v>2963</v>
      </c>
      <c r="C385" s="1009" t="s">
        <v>1118</v>
      </c>
      <c r="D385" s="996">
        <v>1</v>
      </c>
      <c r="E385" s="1234"/>
      <c r="F385" s="959">
        <f>E385*D385</f>
        <v>0</v>
      </c>
    </row>
    <row r="386" spans="1:6" s="1010" customFormat="1">
      <c r="A386" s="956" t="str">
        <f>IF(B386&gt;0,MAX(A$294:A385)+1,"")</f>
        <v/>
      </c>
      <c r="B386" s="991"/>
      <c r="C386" s="1009"/>
      <c r="D386" s="1003"/>
      <c r="E386" s="1068"/>
      <c r="F386" s="1068"/>
    </row>
    <row r="387" spans="1:6" s="1114" customFormat="1" ht="18" customHeight="1">
      <c r="A387" s="1128" t="str">
        <f>A293</f>
        <v>3.3.2.</v>
      </c>
      <c r="B387" s="1129" t="str">
        <f>LEFT(B293,100)&amp; " UKUPNO:"</f>
        <v>ODVODNJA GRAĐEVINE UKUPNO:</v>
      </c>
      <c r="C387" s="1110"/>
      <c r="D387" s="1110"/>
      <c r="E387" s="1113"/>
      <c r="F387" s="1113">
        <f>SUM(F294:F386)</f>
        <v>0</v>
      </c>
    </row>
    <row r="388" spans="1:6" s="1117" customFormat="1" ht="18" customHeight="1">
      <c r="A388" s="1034"/>
      <c r="B388" s="1035"/>
      <c r="C388" s="978"/>
      <c r="D388" s="978"/>
      <c r="E388" s="1116"/>
      <c r="F388" s="1116"/>
    </row>
    <row r="389" spans="1:6" s="955" customFormat="1" ht="18" customHeight="1">
      <c r="A389" s="1130" t="str">
        <f>A231</f>
        <v>3.3.</v>
      </c>
      <c r="B389" s="1131" t="str">
        <f>LEFT(B231,100)&amp;" UKUPNO:"</f>
        <v>INSTALACIJE ODVODNJE UKUPNO:</v>
      </c>
      <c r="C389" s="1048"/>
      <c r="D389" s="1048"/>
      <c r="E389" s="1132"/>
      <c r="F389" s="1050">
        <f>SUM(F387,F290)</f>
        <v>0</v>
      </c>
    </row>
    <row r="390" spans="1:6">
      <c r="A390" s="988"/>
      <c r="B390" s="998"/>
      <c r="C390" s="958"/>
      <c r="D390" s="1056"/>
      <c r="E390" s="987"/>
    </row>
    <row r="391" spans="1:6">
      <c r="A391" s="998"/>
      <c r="E391" s="888"/>
    </row>
    <row r="392" spans="1:6">
      <c r="C392" s="958"/>
      <c r="E392" s="888"/>
    </row>
    <row r="393" spans="1:6" s="955" customFormat="1" ht="18" customHeight="1">
      <c r="A393" s="1085" t="s">
        <v>1082</v>
      </c>
      <c r="B393" s="1086" t="s">
        <v>2964</v>
      </c>
      <c r="C393" s="1087"/>
      <c r="D393" s="1088"/>
      <c r="E393" s="1089"/>
      <c r="F393" s="1090"/>
    </row>
    <row r="394" spans="1:6">
      <c r="A394" s="956"/>
      <c r="B394" s="991"/>
      <c r="C394" s="958"/>
      <c r="D394" s="994"/>
      <c r="E394" s="987"/>
    </row>
    <row r="395" spans="1:6" s="1015" customFormat="1">
      <c r="A395" s="956"/>
      <c r="B395" s="1011" t="s">
        <v>2811</v>
      </c>
      <c r="C395" s="1012"/>
      <c r="D395" s="1021"/>
      <c r="E395" s="1014"/>
      <c r="F395" s="1014"/>
    </row>
    <row r="396" spans="1:6" ht="114.75">
      <c r="A396" s="956" t="s">
        <v>987</v>
      </c>
      <c r="B396" s="991" t="s">
        <v>2965</v>
      </c>
      <c r="C396" s="968" t="s">
        <v>1118</v>
      </c>
      <c r="D396" s="996">
        <v>2</v>
      </c>
      <c r="E396" s="1233"/>
      <c r="F396" s="971">
        <f>E396*D396</f>
        <v>0</v>
      </c>
    </row>
    <row r="397" spans="1:6" s="1015" customFormat="1">
      <c r="A397" s="956" t="str">
        <f>IF(B397&gt;0,MAX(A$11:A396)+1,"")</f>
        <v/>
      </c>
      <c r="B397" s="1016"/>
      <c r="C397" s="968"/>
      <c r="D397" s="1021"/>
      <c r="E397" s="1014"/>
      <c r="F397" s="971">
        <f t="shared" ref="F397" si="19">E397*D397</f>
        <v>0</v>
      </c>
    </row>
    <row r="398" spans="1:6" ht="38.25">
      <c r="A398" s="956" t="s">
        <v>1027</v>
      </c>
      <c r="B398" s="991" t="s">
        <v>2966</v>
      </c>
      <c r="C398" s="968" t="s">
        <v>1118</v>
      </c>
      <c r="D398" s="996">
        <v>2</v>
      </c>
      <c r="E398" s="1233"/>
      <c r="F398" s="971">
        <f>E398*D398</f>
        <v>0</v>
      </c>
    </row>
    <row r="399" spans="1:6" s="1015" customFormat="1">
      <c r="A399" s="956" t="str">
        <f>IF(B399&gt;0,MAX(A$11:A398)+1,"")</f>
        <v/>
      </c>
      <c r="B399" s="1016"/>
      <c r="C399" s="968"/>
      <c r="D399" s="1021"/>
      <c r="E399" s="1014"/>
      <c r="F399" s="971">
        <f t="shared" ref="F399" si="20">E399*D399</f>
        <v>0</v>
      </c>
    </row>
    <row r="400" spans="1:6" ht="63.75">
      <c r="A400" s="956" t="s">
        <v>1030</v>
      </c>
      <c r="B400" s="991" t="s">
        <v>2967</v>
      </c>
      <c r="C400" s="968" t="s">
        <v>1066</v>
      </c>
      <c r="D400" s="986">
        <v>8</v>
      </c>
      <c r="E400" s="1233"/>
      <c r="F400" s="971">
        <f>E400*D400</f>
        <v>0</v>
      </c>
    </row>
    <row r="401" spans="1:11" s="1015" customFormat="1">
      <c r="A401" s="956" t="str">
        <f>IF(B401&gt;0,MAX(A$11:A400)+1,"")</f>
        <v/>
      </c>
      <c r="B401" s="1016"/>
      <c r="C401" s="968"/>
      <c r="D401" s="1021"/>
      <c r="E401" s="1014"/>
      <c r="F401" s="971">
        <f t="shared" ref="F401" si="21">E401*D401</f>
        <v>0</v>
      </c>
    </row>
    <row r="402" spans="1:11" ht="153">
      <c r="A402" s="956" t="s">
        <v>1034</v>
      </c>
      <c r="B402" s="991" t="s">
        <v>2968</v>
      </c>
      <c r="C402" s="958"/>
      <c r="D402" s="1056"/>
      <c r="E402" s="971"/>
    </row>
    <row r="403" spans="1:11">
      <c r="A403" s="956" t="str">
        <f>IF(B403&gt;0,MAX(A$11:A402)+1,"")</f>
        <v/>
      </c>
      <c r="B403" s="1057"/>
      <c r="C403" s="958"/>
      <c r="D403" s="1056"/>
      <c r="E403" s="971"/>
    </row>
    <row r="404" spans="1:11">
      <c r="A404" s="956"/>
      <c r="B404" s="967" t="s">
        <v>2969</v>
      </c>
      <c r="C404" s="968" t="s">
        <v>1066</v>
      </c>
      <c r="D404" s="986">
        <v>12</v>
      </c>
      <c r="E404" s="1233"/>
      <c r="F404" s="971">
        <f t="shared" ref="F404" si="22">E404*D404</f>
        <v>0</v>
      </c>
    </row>
    <row r="405" spans="1:11">
      <c r="A405" s="956" t="str">
        <f>IF(B405&gt;0,MAX(A$11:A404)+1,"")</f>
        <v/>
      </c>
      <c r="B405" s="985"/>
      <c r="C405" s="958"/>
      <c r="D405" s="1056"/>
      <c r="E405" s="971"/>
    </row>
    <row r="406" spans="1:11" ht="63.75">
      <c r="A406" s="956" t="s">
        <v>1035</v>
      </c>
      <c r="B406" s="991" t="s">
        <v>2832</v>
      </c>
      <c r="C406" s="968" t="s">
        <v>1066</v>
      </c>
      <c r="D406" s="986">
        <v>12</v>
      </c>
      <c r="E406" s="1233"/>
      <c r="F406" s="971">
        <f>E406*D406</f>
        <v>0</v>
      </c>
    </row>
    <row r="407" spans="1:11" s="1015" customFormat="1">
      <c r="A407" s="956" t="str">
        <f>IF(B407&gt;0,MAX(A$11:A406)+1,"")</f>
        <v/>
      </c>
      <c r="B407" s="1016"/>
      <c r="C407" s="968"/>
      <c r="D407" s="1021"/>
      <c r="E407" s="1014"/>
      <c r="F407" s="971">
        <f t="shared" ref="F407:F428" si="23">E407*D407</f>
        <v>0</v>
      </c>
    </row>
    <row r="408" spans="1:11" s="1015" customFormat="1" ht="51">
      <c r="A408" s="956" t="s">
        <v>1036</v>
      </c>
      <c r="B408" s="967" t="s">
        <v>4242</v>
      </c>
      <c r="C408" s="968"/>
      <c r="D408" s="1021"/>
      <c r="E408" s="1014"/>
      <c r="F408" s="971">
        <f t="shared" si="23"/>
        <v>0</v>
      </c>
      <c r="H408" s="1025"/>
      <c r="I408" s="888">
        <f t="shared" ref="I408:K421" si="24">$H408+($H408*I$1)</f>
        <v>0</v>
      </c>
      <c r="J408" s="888">
        <f t="shared" si="24"/>
        <v>0</v>
      </c>
      <c r="K408" s="888">
        <f t="shared" si="24"/>
        <v>0</v>
      </c>
    </row>
    <row r="409" spans="1:11" s="1015" customFormat="1" ht="63.75">
      <c r="A409" s="956"/>
      <c r="B409" s="967" t="s">
        <v>2970</v>
      </c>
      <c r="C409" s="968"/>
      <c r="D409" s="1021"/>
      <c r="E409" s="1014"/>
      <c r="F409" s="971">
        <f t="shared" si="23"/>
        <v>0</v>
      </c>
      <c r="H409" s="1025"/>
      <c r="I409" s="888">
        <f t="shared" si="24"/>
        <v>0</v>
      </c>
      <c r="J409" s="888">
        <f t="shared" si="24"/>
        <v>0</v>
      </c>
      <c r="K409" s="888">
        <f t="shared" si="24"/>
        <v>0</v>
      </c>
    </row>
    <row r="410" spans="1:11" s="1015" customFormat="1">
      <c r="A410" s="956"/>
      <c r="B410" s="1028"/>
      <c r="C410" s="968" t="s">
        <v>1044</v>
      </c>
      <c r="D410" s="969">
        <v>2</v>
      </c>
      <c r="E410" s="1237"/>
      <c r="F410" s="971">
        <f t="shared" si="23"/>
        <v>0</v>
      </c>
      <c r="H410" s="1025"/>
      <c r="I410" s="888">
        <f t="shared" si="24"/>
        <v>0</v>
      </c>
      <c r="J410" s="888">
        <f t="shared" si="24"/>
        <v>0</v>
      </c>
      <c r="K410" s="888">
        <f t="shared" si="24"/>
        <v>0</v>
      </c>
    </row>
    <row r="411" spans="1:11" s="1015" customFormat="1" ht="38.25">
      <c r="A411" s="956"/>
      <c r="B411" s="967" t="s">
        <v>2971</v>
      </c>
      <c r="C411" s="968" t="s">
        <v>1044</v>
      </c>
      <c r="D411" s="969">
        <v>2</v>
      </c>
      <c r="E411" s="1237"/>
      <c r="F411" s="971">
        <f t="shared" si="23"/>
        <v>0</v>
      </c>
      <c r="H411" s="1025"/>
      <c r="I411" s="888">
        <f t="shared" si="24"/>
        <v>0</v>
      </c>
      <c r="J411" s="888">
        <f t="shared" si="24"/>
        <v>0</v>
      </c>
      <c r="K411" s="888">
        <f t="shared" si="24"/>
        <v>0</v>
      </c>
    </row>
    <row r="412" spans="1:11" s="1015" customFormat="1" ht="51">
      <c r="A412" s="956"/>
      <c r="B412" s="1133" t="s">
        <v>2972</v>
      </c>
      <c r="C412" s="968" t="s">
        <v>1044</v>
      </c>
      <c r="D412" s="969">
        <v>2</v>
      </c>
      <c r="E412" s="1237"/>
      <c r="F412" s="971">
        <f t="shared" si="23"/>
        <v>0</v>
      </c>
      <c r="H412" s="1025"/>
      <c r="I412" s="888">
        <f t="shared" si="24"/>
        <v>0</v>
      </c>
      <c r="J412" s="888">
        <f t="shared" si="24"/>
        <v>0</v>
      </c>
      <c r="K412" s="888">
        <f t="shared" si="24"/>
        <v>0</v>
      </c>
    </row>
    <row r="413" spans="1:11" s="1015" customFormat="1" ht="51">
      <c r="A413" s="956"/>
      <c r="B413" s="967" t="s">
        <v>2973</v>
      </c>
      <c r="C413" s="968" t="s">
        <v>1044</v>
      </c>
      <c r="D413" s="969">
        <v>2</v>
      </c>
      <c r="E413" s="1237"/>
      <c r="F413" s="971">
        <f t="shared" si="23"/>
        <v>0</v>
      </c>
      <c r="H413" s="1025"/>
      <c r="I413" s="888">
        <f t="shared" si="24"/>
        <v>0</v>
      </c>
      <c r="J413" s="888">
        <f t="shared" si="24"/>
        <v>0</v>
      </c>
      <c r="K413" s="888">
        <f t="shared" si="24"/>
        <v>0</v>
      </c>
    </row>
    <row r="414" spans="1:11" s="1015" customFormat="1" ht="38.25">
      <c r="A414" s="956"/>
      <c r="B414" s="967" t="s">
        <v>2974</v>
      </c>
      <c r="C414" s="968" t="s">
        <v>1044</v>
      </c>
      <c r="D414" s="969">
        <v>2</v>
      </c>
      <c r="E414" s="1237"/>
      <c r="F414" s="971">
        <f t="shared" si="23"/>
        <v>0</v>
      </c>
      <c r="H414" s="1025"/>
      <c r="I414" s="888">
        <f t="shared" si="24"/>
        <v>0</v>
      </c>
      <c r="J414" s="888">
        <f t="shared" si="24"/>
        <v>0</v>
      </c>
      <c r="K414" s="888">
        <f t="shared" si="24"/>
        <v>0</v>
      </c>
    </row>
    <row r="415" spans="1:11" s="1015" customFormat="1">
      <c r="A415" s="956" t="str">
        <f>IF(B415&gt;0,MAX(A$63:A414)+1,"")</f>
        <v/>
      </c>
      <c r="B415" s="1016"/>
      <c r="C415" s="968"/>
      <c r="D415" s="1021"/>
      <c r="E415" s="1014"/>
      <c r="F415" s="971">
        <f t="shared" si="23"/>
        <v>0</v>
      </c>
      <c r="H415" s="1134"/>
      <c r="I415" s="888">
        <f t="shared" si="24"/>
        <v>0</v>
      </c>
      <c r="J415" s="888">
        <f t="shared" si="24"/>
        <v>0</v>
      </c>
      <c r="K415" s="888">
        <f t="shared" si="24"/>
        <v>0</v>
      </c>
    </row>
    <row r="416" spans="1:11" s="1015" customFormat="1" ht="89.25">
      <c r="A416" s="956" t="s">
        <v>1037</v>
      </c>
      <c r="B416" s="967" t="s">
        <v>4241</v>
      </c>
      <c r="C416" s="968"/>
      <c r="D416" s="1021"/>
      <c r="E416" s="1014"/>
      <c r="F416" s="971">
        <f t="shared" si="23"/>
        <v>0</v>
      </c>
      <c r="H416" s="1025"/>
      <c r="I416" s="888">
        <f t="shared" si="24"/>
        <v>0</v>
      </c>
      <c r="J416" s="888">
        <f t="shared" si="24"/>
        <v>0</v>
      </c>
      <c r="K416" s="888">
        <f t="shared" si="24"/>
        <v>0</v>
      </c>
    </row>
    <row r="417" spans="1:11" s="1015" customFormat="1">
      <c r="A417" s="956"/>
      <c r="B417" s="967" t="s">
        <v>2975</v>
      </c>
      <c r="C417" s="968" t="s">
        <v>1044</v>
      </c>
      <c r="D417" s="969">
        <v>2</v>
      </c>
      <c r="E417" s="1237"/>
      <c r="F417" s="971"/>
      <c r="H417" s="1025"/>
      <c r="I417" s="888">
        <f t="shared" si="24"/>
        <v>0</v>
      </c>
      <c r="J417" s="888">
        <f t="shared" si="24"/>
        <v>0</v>
      </c>
      <c r="K417" s="888">
        <f t="shared" si="24"/>
        <v>0</v>
      </c>
    </row>
    <row r="418" spans="1:11" s="1015" customFormat="1">
      <c r="A418" s="956"/>
      <c r="B418" s="1016" t="s">
        <v>2976</v>
      </c>
      <c r="C418" s="968" t="s">
        <v>1044</v>
      </c>
      <c r="D418" s="969">
        <v>2</v>
      </c>
      <c r="E418" s="1237"/>
      <c r="F418" s="971"/>
      <c r="H418" s="1135"/>
      <c r="I418" s="888">
        <f t="shared" si="24"/>
        <v>0</v>
      </c>
      <c r="J418" s="888">
        <f t="shared" si="24"/>
        <v>0</v>
      </c>
      <c r="K418" s="888">
        <f t="shared" si="24"/>
        <v>0</v>
      </c>
    </row>
    <row r="419" spans="1:11" s="1015" customFormat="1">
      <c r="A419" s="956"/>
      <c r="B419" s="967" t="s">
        <v>2977</v>
      </c>
      <c r="C419" s="968" t="s">
        <v>1044</v>
      </c>
      <c r="D419" s="969">
        <v>2</v>
      </c>
      <c r="E419" s="1237"/>
      <c r="F419" s="971"/>
      <c r="H419" s="1025"/>
      <c r="I419" s="888">
        <f t="shared" si="24"/>
        <v>0</v>
      </c>
      <c r="J419" s="888">
        <f t="shared" si="24"/>
        <v>0</v>
      </c>
      <c r="K419" s="888">
        <f t="shared" si="24"/>
        <v>0</v>
      </c>
    </row>
    <row r="420" spans="1:11" s="1015" customFormat="1">
      <c r="A420" s="956"/>
      <c r="B420" s="1017" t="s">
        <v>2978</v>
      </c>
      <c r="C420" s="1018" t="s">
        <v>1044</v>
      </c>
      <c r="D420" s="1019">
        <v>1</v>
      </c>
      <c r="E420" s="1238"/>
      <c r="F420" s="1020"/>
      <c r="H420" s="1135"/>
      <c r="I420" s="888">
        <f t="shared" si="24"/>
        <v>0</v>
      </c>
      <c r="J420" s="888">
        <f t="shared" si="24"/>
        <v>0</v>
      </c>
      <c r="K420" s="888">
        <f t="shared" si="24"/>
        <v>0</v>
      </c>
    </row>
    <row r="421" spans="1:11" s="1015" customFormat="1">
      <c r="A421" s="956" t="str">
        <f>IF(B421&gt;0,MAX(A$76:A420)+1,"")</f>
        <v/>
      </c>
      <c r="B421" s="1016"/>
      <c r="C421" s="968" t="s">
        <v>1118</v>
      </c>
      <c r="D421" s="969">
        <v>1</v>
      </c>
      <c r="E421" s="1237"/>
      <c r="F421" s="1014">
        <f>E421*D421</f>
        <v>0</v>
      </c>
      <c r="H421" s="1025"/>
      <c r="I421" s="888">
        <f t="shared" si="24"/>
        <v>0</v>
      </c>
      <c r="J421" s="888">
        <f t="shared" si="24"/>
        <v>0</v>
      </c>
      <c r="K421" s="888">
        <f t="shared" si="24"/>
        <v>0</v>
      </c>
    </row>
    <row r="422" spans="1:11" s="1015" customFormat="1">
      <c r="A422" s="956" t="str">
        <f>IF(B422&gt;0,MAX(A$11:A420)+1,"")</f>
        <v/>
      </c>
      <c r="B422" s="967"/>
      <c r="C422" s="968"/>
      <c r="D422" s="1043"/>
      <c r="E422" s="970"/>
      <c r="F422" s="971">
        <f t="shared" si="23"/>
        <v>0</v>
      </c>
    </row>
    <row r="423" spans="1:11" s="1015" customFormat="1">
      <c r="A423" s="956"/>
      <c r="B423" s="1011" t="s">
        <v>2979</v>
      </c>
      <c r="C423" s="1012"/>
      <c r="D423" s="1021"/>
      <c r="E423" s="1014"/>
      <c r="F423" s="971">
        <f t="shared" si="23"/>
        <v>0</v>
      </c>
    </row>
    <row r="424" spans="1:11" s="1015" customFormat="1" ht="191.25">
      <c r="A424" s="956" t="s">
        <v>1038</v>
      </c>
      <c r="B424" s="967" t="s">
        <v>2980</v>
      </c>
      <c r="C424" s="968"/>
      <c r="D424" s="1021"/>
      <c r="E424" s="1014"/>
      <c r="F424" s="971">
        <f t="shared" si="23"/>
        <v>0</v>
      </c>
    </row>
    <row r="425" spans="1:11" s="1015" customFormat="1">
      <c r="A425" s="956"/>
      <c r="B425" s="1016" t="s">
        <v>2862</v>
      </c>
      <c r="C425" s="968" t="s">
        <v>1066</v>
      </c>
      <c r="D425" s="990">
        <v>5</v>
      </c>
      <c r="E425" s="1232"/>
      <c r="F425" s="971">
        <f>E425*D425</f>
        <v>0</v>
      </c>
    </row>
    <row r="426" spans="1:11" s="1015" customFormat="1">
      <c r="A426" s="956"/>
      <c r="B426" s="1016" t="s">
        <v>2861</v>
      </c>
      <c r="C426" s="968" t="s">
        <v>1066</v>
      </c>
      <c r="D426" s="990">
        <v>50</v>
      </c>
      <c r="E426" s="1232"/>
      <c r="F426" s="971">
        <f>E426*D426</f>
        <v>0</v>
      </c>
    </row>
    <row r="427" spans="1:11" s="1015" customFormat="1">
      <c r="A427" s="956"/>
      <c r="B427" s="1016" t="s">
        <v>2867</v>
      </c>
      <c r="C427" s="968" t="s">
        <v>1066</v>
      </c>
      <c r="D427" s="990">
        <v>15</v>
      </c>
      <c r="E427" s="1232"/>
      <c r="F427" s="971">
        <f>E427*D427</f>
        <v>0</v>
      </c>
    </row>
    <row r="428" spans="1:11" s="1015" customFormat="1">
      <c r="A428" s="956" t="str">
        <f>IF(B428&gt;0,MAX(A$11:A427)+1,"")</f>
        <v/>
      </c>
      <c r="B428" s="967"/>
      <c r="C428" s="968"/>
      <c r="D428" s="1043"/>
      <c r="E428" s="970"/>
      <c r="F428" s="971">
        <f t="shared" si="23"/>
        <v>0</v>
      </c>
    </row>
    <row r="429" spans="1:11" s="1015" customFormat="1" ht="267.75">
      <c r="A429" s="956" t="s">
        <v>1039</v>
      </c>
      <c r="B429" s="967" t="s">
        <v>4243</v>
      </c>
      <c r="C429" s="968" t="s">
        <v>1118</v>
      </c>
      <c r="D429" s="969">
        <v>5</v>
      </c>
      <c r="E429" s="1237"/>
      <c r="F429" s="1014">
        <f>E429*D429</f>
        <v>0</v>
      </c>
    </row>
    <row r="430" spans="1:11" s="1045" customFormat="1">
      <c r="A430" s="956" t="str">
        <f>IF(B430&gt;0,MAX(A$11:A429)+1,"")</f>
        <v/>
      </c>
      <c r="B430" s="1044"/>
      <c r="C430" s="968"/>
      <c r="D430" s="1021"/>
      <c r="E430" s="970"/>
      <c r="F430" s="970"/>
    </row>
    <row r="431" spans="1:11" s="1015" customFormat="1">
      <c r="A431" s="956"/>
      <c r="B431" s="1011" t="s">
        <v>2981</v>
      </c>
      <c r="C431" s="1012"/>
      <c r="D431" s="1021"/>
      <c r="E431" s="1014"/>
      <c r="F431" s="1014"/>
    </row>
    <row r="432" spans="1:11" ht="123" customHeight="1">
      <c r="A432" s="956" t="s">
        <v>1040</v>
      </c>
      <c r="B432" s="1008" t="s">
        <v>2982</v>
      </c>
      <c r="C432" s="958"/>
      <c r="D432" s="1056"/>
      <c r="E432" s="971"/>
      <c r="F432" s="1136">
        <f>E432*D432</f>
        <v>0</v>
      </c>
    </row>
    <row r="433" spans="1:6">
      <c r="A433" s="956" t="str">
        <f>IF(B433&gt;0,MAX(A$11:A432)+1,"")</f>
        <v/>
      </c>
      <c r="B433" s="1137"/>
      <c r="C433" s="958"/>
      <c r="D433" s="1056"/>
      <c r="E433" s="971"/>
      <c r="F433" s="1136"/>
    </row>
    <row r="434" spans="1:6">
      <c r="A434" s="956"/>
      <c r="B434" s="992" t="s">
        <v>2983</v>
      </c>
      <c r="C434" s="958" t="s">
        <v>1118</v>
      </c>
      <c r="D434" s="996">
        <v>6</v>
      </c>
      <c r="E434" s="1233"/>
      <c r="F434" s="1136">
        <f t="shared" ref="F434:F443" si="25">E434*D434</f>
        <v>0</v>
      </c>
    </row>
    <row r="435" spans="1:6">
      <c r="A435" s="956"/>
      <c r="B435" s="992" t="s">
        <v>2984</v>
      </c>
      <c r="C435" s="958" t="s">
        <v>1118</v>
      </c>
      <c r="D435" s="996">
        <v>99</v>
      </c>
      <c r="E435" s="1233"/>
      <c r="F435" s="1136">
        <f t="shared" si="25"/>
        <v>0</v>
      </c>
    </row>
    <row r="436" spans="1:6">
      <c r="A436" s="956"/>
      <c r="B436" s="992" t="s">
        <v>2985</v>
      </c>
      <c r="C436" s="958" t="s">
        <v>1118</v>
      </c>
      <c r="D436" s="996">
        <v>30</v>
      </c>
      <c r="E436" s="1233"/>
      <c r="F436" s="1136">
        <f t="shared" si="25"/>
        <v>0</v>
      </c>
    </row>
    <row r="437" spans="1:6">
      <c r="A437" s="956"/>
      <c r="B437" s="992" t="s">
        <v>2986</v>
      </c>
      <c r="C437" s="958" t="s">
        <v>1118</v>
      </c>
      <c r="D437" s="996">
        <v>3</v>
      </c>
      <c r="E437" s="1233"/>
      <c r="F437" s="1136">
        <f t="shared" si="25"/>
        <v>0</v>
      </c>
    </row>
    <row r="438" spans="1:6">
      <c r="A438" s="956"/>
      <c r="B438" s="992" t="s">
        <v>2987</v>
      </c>
      <c r="C438" s="958" t="s">
        <v>1118</v>
      </c>
      <c r="D438" s="996">
        <v>36</v>
      </c>
      <c r="E438" s="1233"/>
      <c r="F438" s="1136">
        <f t="shared" si="25"/>
        <v>0</v>
      </c>
    </row>
    <row r="439" spans="1:6">
      <c r="A439" s="956"/>
      <c r="B439" s="992" t="s">
        <v>2988</v>
      </c>
      <c r="C439" s="958" t="s">
        <v>1118</v>
      </c>
      <c r="D439" s="996">
        <v>47</v>
      </c>
      <c r="E439" s="1233"/>
      <c r="F439" s="1136">
        <f t="shared" si="25"/>
        <v>0</v>
      </c>
    </row>
    <row r="440" spans="1:6">
      <c r="A440" s="956"/>
      <c r="B440" s="992" t="s">
        <v>2989</v>
      </c>
      <c r="C440" s="958" t="s">
        <v>1118</v>
      </c>
      <c r="D440" s="996">
        <v>6</v>
      </c>
      <c r="E440" s="1233"/>
      <c r="F440" s="1136">
        <f t="shared" si="25"/>
        <v>0</v>
      </c>
    </row>
    <row r="441" spans="1:6">
      <c r="A441" s="956"/>
      <c r="B441" s="992" t="s">
        <v>2990</v>
      </c>
      <c r="C441" s="958" t="s">
        <v>1118</v>
      </c>
      <c r="D441" s="996">
        <v>2</v>
      </c>
      <c r="E441" s="1233"/>
      <c r="F441" s="1136">
        <f t="shared" si="25"/>
        <v>0</v>
      </c>
    </row>
    <row r="442" spans="1:6">
      <c r="A442" s="956"/>
      <c r="B442" s="992" t="s">
        <v>2991</v>
      </c>
      <c r="C442" s="958" t="s">
        <v>1118</v>
      </c>
      <c r="D442" s="996">
        <v>60</v>
      </c>
      <c r="E442" s="1233"/>
      <c r="F442" s="1136">
        <f t="shared" si="25"/>
        <v>0</v>
      </c>
    </row>
    <row r="443" spans="1:6">
      <c r="A443" s="956"/>
      <c r="B443" s="992" t="s">
        <v>2902</v>
      </c>
      <c r="C443" s="958" t="s">
        <v>1118</v>
      </c>
      <c r="D443" s="996">
        <v>2</v>
      </c>
      <c r="E443" s="1233"/>
      <c r="F443" s="1136">
        <f t="shared" si="25"/>
        <v>0</v>
      </c>
    </row>
    <row r="444" spans="1:6">
      <c r="A444" s="956" t="str">
        <f>IF(B444&gt;0,MAX(A$11:A443)+1,"")</f>
        <v/>
      </c>
      <c r="B444" s="1070"/>
      <c r="C444" s="958"/>
      <c r="D444" s="1056"/>
      <c r="E444" s="971"/>
    </row>
    <row r="445" spans="1:6" ht="140.25">
      <c r="A445" s="956" t="s">
        <v>1041</v>
      </c>
      <c r="B445" s="1008" t="s">
        <v>2992</v>
      </c>
      <c r="C445" s="958"/>
      <c r="D445" s="1056"/>
      <c r="E445" s="971"/>
      <c r="F445" s="1136">
        <f>E445*D445</f>
        <v>0</v>
      </c>
    </row>
    <row r="446" spans="1:6">
      <c r="A446" s="956" t="str">
        <f>IF(B446&gt;0,MAX(A$11:A445)+1,"")</f>
        <v/>
      </c>
      <c r="B446" s="1137"/>
      <c r="C446" s="958"/>
      <c r="D446" s="1056"/>
      <c r="E446" s="971"/>
      <c r="F446" s="1136"/>
    </row>
    <row r="447" spans="1:6">
      <c r="A447" s="956"/>
      <c r="B447" s="992" t="s">
        <v>2993</v>
      </c>
      <c r="C447" s="958" t="s">
        <v>1118</v>
      </c>
      <c r="D447" s="996">
        <v>5</v>
      </c>
      <c r="E447" s="1233"/>
      <c r="F447" s="1136">
        <f t="shared" ref="F447:F448" si="26">E447*D447</f>
        <v>0</v>
      </c>
    </row>
    <row r="448" spans="1:6">
      <c r="A448" s="956"/>
      <c r="B448" s="992" t="s">
        <v>2994</v>
      </c>
      <c r="C448" s="958" t="s">
        <v>1118</v>
      </c>
      <c r="D448" s="996">
        <v>2</v>
      </c>
      <c r="E448" s="1233"/>
      <c r="F448" s="1136">
        <f t="shared" si="26"/>
        <v>0</v>
      </c>
    </row>
    <row r="449" spans="1:6">
      <c r="A449" s="956"/>
      <c r="B449" s="992"/>
      <c r="C449" s="958"/>
      <c r="D449" s="1056"/>
      <c r="E449" s="971"/>
      <c r="F449" s="1136"/>
    </row>
    <row r="450" spans="1:6" ht="76.5">
      <c r="A450" s="956" t="s">
        <v>1042</v>
      </c>
      <c r="B450" s="1008" t="s">
        <v>2995</v>
      </c>
      <c r="C450" s="958"/>
      <c r="D450" s="1056"/>
      <c r="E450" s="971"/>
      <c r="F450" s="1136">
        <f>E450*D450</f>
        <v>0</v>
      </c>
    </row>
    <row r="451" spans="1:6" ht="51">
      <c r="A451" s="956"/>
      <c r="B451" s="1137" t="s">
        <v>2996</v>
      </c>
      <c r="C451" s="968" t="s">
        <v>2796</v>
      </c>
      <c r="D451" s="986">
        <v>10</v>
      </c>
      <c r="E451" s="1233"/>
      <c r="F451" s="1136">
        <f t="shared" ref="F451" si="27">E451*D451</f>
        <v>0</v>
      </c>
    </row>
    <row r="452" spans="1:6">
      <c r="A452" s="956"/>
      <c r="B452" s="992"/>
      <c r="C452" s="958"/>
      <c r="D452" s="1056"/>
      <c r="E452" s="971"/>
      <c r="F452" s="1136"/>
    </row>
    <row r="453" spans="1:6" s="1143" customFormat="1">
      <c r="A453" s="956"/>
      <c r="B453" s="1138" t="s">
        <v>2887</v>
      </c>
      <c r="C453" s="1139"/>
      <c r="D453" s="1140"/>
      <c r="E453" s="1141"/>
      <c r="F453" s="1142"/>
    </row>
    <row r="454" spans="1:6" s="1015" customFormat="1" ht="89.25">
      <c r="A454" s="956" t="s">
        <v>2293</v>
      </c>
      <c r="B454" s="1144" t="s">
        <v>2997</v>
      </c>
      <c r="C454" s="1145" t="s">
        <v>1118</v>
      </c>
      <c r="D454" s="969">
        <v>1</v>
      </c>
      <c r="E454" s="1237"/>
      <c r="F454" s="1014">
        <f>E454*D454</f>
        <v>0</v>
      </c>
    </row>
    <row r="455" spans="1:6" s="1015" customFormat="1">
      <c r="A455" s="956" t="str">
        <f>IF(B455&gt;0,MAX(A$11:A454)+1,"")</f>
        <v/>
      </c>
      <c r="B455" s="1144"/>
      <c r="C455" s="968"/>
      <c r="D455" s="1021"/>
      <c r="E455" s="1014"/>
      <c r="F455" s="1014"/>
    </row>
    <row r="456" spans="1:6" ht="38.25">
      <c r="A456" s="956" t="s">
        <v>2371</v>
      </c>
      <c r="B456" s="1030" t="s">
        <v>2888</v>
      </c>
      <c r="C456" s="958" t="s">
        <v>1118</v>
      </c>
      <c r="D456" s="996">
        <v>1</v>
      </c>
      <c r="E456" s="1234"/>
      <c r="F456" s="971">
        <f>E456*D456</f>
        <v>0</v>
      </c>
    </row>
    <row r="457" spans="1:6">
      <c r="A457" s="956" t="str">
        <f>IF(B457&gt;0,MAX(A$40:A456)+1,"")</f>
        <v/>
      </c>
      <c r="B457" s="991"/>
      <c r="C457" s="958"/>
      <c r="D457" s="1056"/>
      <c r="E457" s="971"/>
    </row>
    <row r="458" spans="1:6" s="1147" customFormat="1" ht="89.25">
      <c r="A458" s="956" t="s">
        <v>2372</v>
      </c>
      <c r="B458" s="1144" t="s">
        <v>2998</v>
      </c>
      <c r="C458" s="1145" t="s">
        <v>1118</v>
      </c>
      <c r="D458" s="1146">
        <v>1</v>
      </c>
      <c r="E458" s="1237"/>
      <c r="F458" s="1014">
        <f>E458*D458</f>
        <v>0</v>
      </c>
    </row>
    <row r="459" spans="1:6">
      <c r="C459" s="958"/>
      <c r="E459" s="888"/>
    </row>
    <row r="460" spans="1:6" s="955" customFormat="1" ht="18" customHeight="1">
      <c r="A460" s="1148" t="str">
        <f>A393</f>
        <v>3.4.</v>
      </c>
      <c r="B460" s="1047" t="str">
        <f>LEFT(B393,100)&amp;" UKUPNO:"</f>
        <v>PROTUPOŽARNA OPREMA UKUPNO:</v>
      </c>
      <c r="C460" s="1048"/>
      <c r="D460" s="1048"/>
      <c r="E460" s="1132"/>
      <c r="F460" s="1050">
        <f>SUM(F394:F459)</f>
        <v>0</v>
      </c>
    </row>
    <row r="461" spans="1:6" s="955" customFormat="1" ht="18" customHeight="1">
      <c r="A461" s="1037"/>
      <c r="B461" s="1149"/>
      <c r="C461" s="1039"/>
      <c r="D461" s="1092"/>
      <c r="E461" s="1054"/>
      <c r="F461" s="1055"/>
    </row>
    <row r="462" spans="1:6" s="955" customFormat="1" ht="18" customHeight="1">
      <c r="C462" s="1039"/>
      <c r="F462" s="1055"/>
    </row>
    <row r="463" spans="1:6" s="955" customFormat="1" ht="18" customHeight="1">
      <c r="A463" s="1085" t="s">
        <v>1083</v>
      </c>
      <c r="B463" s="1086" t="s">
        <v>2999</v>
      </c>
      <c r="C463" s="1087"/>
      <c r="D463" s="1088"/>
      <c r="E463" s="1089"/>
      <c r="F463" s="1090"/>
    </row>
    <row r="464" spans="1:6">
      <c r="A464" s="956"/>
      <c r="B464" s="991"/>
      <c r="C464" s="958"/>
      <c r="D464" s="994"/>
      <c r="E464" s="987"/>
    </row>
    <row r="465" spans="1:6" s="899" customFormat="1">
      <c r="A465" s="988"/>
      <c r="B465" s="1150" t="s">
        <v>3000</v>
      </c>
      <c r="C465" s="1151"/>
      <c r="D465" s="1056"/>
      <c r="E465" s="1152"/>
      <c r="F465" s="1152"/>
    </row>
    <row r="466" spans="1:6" s="899" customFormat="1" ht="39.950000000000003" customHeight="1">
      <c r="A466" s="997" t="s">
        <v>234</v>
      </c>
      <c r="B466" s="1153" t="s">
        <v>4244</v>
      </c>
      <c r="C466" s="1153"/>
      <c r="D466" s="1153"/>
      <c r="E466" s="1154"/>
      <c r="F466" s="1154"/>
    </row>
    <row r="467" spans="1:6" s="899" customFormat="1" ht="69" customHeight="1">
      <c r="A467" s="1155" t="s">
        <v>236</v>
      </c>
      <c r="B467" s="1156" t="s">
        <v>4245</v>
      </c>
      <c r="C467" s="1156"/>
      <c r="D467" s="1156"/>
      <c r="E467" s="1154"/>
      <c r="F467" s="1154"/>
    </row>
    <row r="468" spans="1:6" s="899" customFormat="1" ht="120.75" customHeight="1">
      <c r="A468" s="1155" t="s">
        <v>238</v>
      </c>
      <c r="B468" s="1156" t="s">
        <v>3001</v>
      </c>
      <c r="C468" s="1156"/>
      <c r="D468" s="1156"/>
      <c r="E468" s="1154"/>
      <c r="F468" s="1154"/>
    </row>
    <row r="469" spans="1:6">
      <c r="A469" s="988"/>
      <c r="B469" s="998"/>
      <c r="D469" s="958"/>
      <c r="E469" s="959"/>
    </row>
    <row r="470" spans="1:6" s="899" customFormat="1">
      <c r="A470" s="988"/>
      <c r="B470" s="957" t="s">
        <v>3002</v>
      </c>
      <c r="C470" s="1151"/>
      <c r="D470" s="1056"/>
      <c r="E470" s="1092"/>
      <c r="F470" s="1092"/>
    </row>
    <row r="471" spans="1:6" s="899" customFormat="1" ht="51">
      <c r="A471" s="956" t="s">
        <v>987</v>
      </c>
      <c r="B471" s="1157" t="s">
        <v>3003</v>
      </c>
      <c r="C471" s="1158"/>
      <c r="D471" s="1043"/>
      <c r="E471" s="1014"/>
      <c r="F471" s="1014"/>
    </row>
    <row r="472" spans="1:6" s="899" customFormat="1" ht="25.5">
      <c r="A472" s="956"/>
      <c r="B472" s="1159" t="s">
        <v>3004</v>
      </c>
      <c r="C472" s="1151"/>
      <c r="D472" s="1056"/>
      <c r="E472" s="959"/>
      <c r="F472" s="959"/>
    </row>
    <row r="473" spans="1:6" s="899" customFormat="1" ht="25.5">
      <c r="A473" s="956"/>
      <c r="B473" s="1159" t="s">
        <v>4246</v>
      </c>
      <c r="C473" s="1151"/>
      <c r="D473" s="1056"/>
      <c r="E473" s="959"/>
      <c r="F473" s="959"/>
    </row>
    <row r="474" spans="1:6" s="899" customFormat="1">
      <c r="A474" s="956"/>
      <c r="B474" s="1160" t="s">
        <v>3005</v>
      </c>
      <c r="C474" s="1158" t="s">
        <v>1118</v>
      </c>
      <c r="D474" s="969">
        <v>8</v>
      </c>
      <c r="E474" s="1237"/>
      <c r="F474" s="959">
        <f t="shared" ref="F474:F475" si="28">E474*D474</f>
        <v>0</v>
      </c>
    </row>
    <row r="475" spans="1:6" s="899" customFormat="1">
      <c r="A475" s="956"/>
      <c r="B475" s="1160" t="s">
        <v>3006</v>
      </c>
      <c r="C475" s="1158" t="s">
        <v>1118</v>
      </c>
      <c r="D475" s="969">
        <v>8</v>
      </c>
      <c r="E475" s="1237"/>
      <c r="F475" s="959">
        <f t="shared" si="28"/>
        <v>0</v>
      </c>
    </row>
    <row r="476" spans="1:6" s="899" customFormat="1" ht="76.5">
      <c r="A476" s="956"/>
      <c r="B476" s="967" t="s">
        <v>4247</v>
      </c>
      <c r="C476" s="1158"/>
      <c r="D476" s="1043"/>
      <c r="E476" s="1014"/>
      <c r="F476" s="959"/>
    </row>
    <row r="477" spans="1:6" s="899" customFormat="1">
      <c r="A477" s="956"/>
      <c r="B477" s="1160" t="s">
        <v>3005</v>
      </c>
      <c r="C477" s="1158" t="s">
        <v>1118</v>
      </c>
      <c r="D477" s="969">
        <v>12</v>
      </c>
      <c r="E477" s="1237"/>
      <c r="F477" s="959">
        <f t="shared" ref="F477:F478" si="29">E477*D477</f>
        <v>0</v>
      </c>
    </row>
    <row r="478" spans="1:6" s="899" customFormat="1">
      <c r="A478" s="956"/>
      <c r="B478" s="1160" t="s">
        <v>3006</v>
      </c>
      <c r="C478" s="1158" t="s">
        <v>1118</v>
      </c>
      <c r="D478" s="969">
        <v>12</v>
      </c>
      <c r="E478" s="1237"/>
      <c r="F478" s="959">
        <f t="shared" si="29"/>
        <v>0</v>
      </c>
    </row>
    <row r="479" spans="1:6" s="899" customFormat="1" ht="51">
      <c r="A479" s="956"/>
      <c r="B479" s="1161" t="s">
        <v>3007</v>
      </c>
      <c r="C479" s="1158"/>
      <c r="D479" s="1043"/>
      <c r="E479" s="1014"/>
      <c r="F479" s="959"/>
    </row>
    <row r="480" spans="1:6" s="899" customFormat="1">
      <c r="A480" s="956"/>
      <c r="B480" s="1160" t="s">
        <v>3005</v>
      </c>
      <c r="C480" s="1158" t="s">
        <v>1118</v>
      </c>
      <c r="D480" s="969">
        <v>12</v>
      </c>
      <c r="E480" s="1237"/>
      <c r="F480" s="959">
        <f t="shared" ref="F480:F481" si="30">E480*D480</f>
        <v>0</v>
      </c>
    </row>
    <row r="481" spans="1:6" s="899" customFormat="1">
      <c r="A481" s="956"/>
      <c r="B481" s="1160" t="s">
        <v>3006</v>
      </c>
      <c r="C481" s="1158" t="s">
        <v>1118</v>
      </c>
      <c r="D481" s="969">
        <v>12</v>
      </c>
      <c r="E481" s="1237"/>
      <c r="F481" s="959">
        <f t="shared" si="30"/>
        <v>0</v>
      </c>
    </row>
    <row r="482" spans="1:6" s="899" customFormat="1">
      <c r="A482" s="956"/>
      <c r="B482" s="1162"/>
      <c r="C482" s="1151"/>
      <c r="D482" s="1056"/>
      <c r="E482" s="959"/>
      <c r="F482" s="959"/>
    </row>
    <row r="483" spans="1:6" s="899" customFormat="1" ht="51">
      <c r="A483" s="956" t="s">
        <v>1027</v>
      </c>
      <c r="B483" s="1157" t="s">
        <v>3003</v>
      </c>
      <c r="C483" s="1158"/>
      <c r="D483" s="1043"/>
      <c r="E483" s="1014"/>
      <c r="F483" s="1014"/>
    </row>
    <row r="484" spans="1:6" s="899" customFormat="1" ht="25.5">
      <c r="A484" s="956"/>
      <c r="B484" s="1159" t="s">
        <v>3008</v>
      </c>
      <c r="C484" s="1151"/>
      <c r="D484" s="1056"/>
      <c r="E484" s="959"/>
      <c r="F484" s="959"/>
    </row>
    <row r="485" spans="1:6" s="899" customFormat="1" ht="25.5">
      <c r="A485" s="956"/>
      <c r="B485" s="1159" t="s">
        <v>4246</v>
      </c>
      <c r="C485" s="1151"/>
      <c r="D485" s="1056"/>
      <c r="E485" s="959"/>
      <c r="F485" s="959"/>
    </row>
    <row r="486" spans="1:6" s="899" customFormat="1">
      <c r="A486" s="956"/>
      <c r="B486" s="1160" t="s">
        <v>3005</v>
      </c>
      <c r="C486" s="1158" t="s">
        <v>1118</v>
      </c>
      <c r="D486" s="969">
        <v>2</v>
      </c>
      <c r="E486" s="1237"/>
      <c r="F486" s="959">
        <f t="shared" ref="F486:F487" si="31">E486*D486</f>
        <v>0</v>
      </c>
    </row>
    <row r="487" spans="1:6" s="899" customFormat="1">
      <c r="A487" s="956"/>
      <c r="B487" s="1160" t="s">
        <v>3006</v>
      </c>
      <c r="C487" s="1158" t="s">
        <v>1118</v>
      </c>
      <c r="D487" s="969">
        <v>2</v>
      </c>
      <c r="E487" s="1237"/>
      <c r="F487" s="959">
        <f t="shared" si="31"/>
        <v>0</v>
      </c>
    </row>
    <row r="488" spans="1:6" s="899" customFormat="1" ht="76.5">
      <c r="A488" s="956"/>
      <c r="B488" s="967" t="s">
        <v>4248</v>
      </c>
      <c r="C488" s="1158"/>
      <c r="D488" s="1043"/>
      <c r="E488" s="1014"/>
      <c r="F488" s="959"/>
    </row>
    <row r="489" spans="1:6" s="899" customFormat="1">
      <c r="A489" s="956"/>
      <c r="B489" s="1160" t="s">
        <v>3005</v>
      </c>
      <c r="C489" s="1158" t="s">
        <v>1118</v>
      </c>
      <c r="D489" s="969">
        <v>2</v>
      </c>
      <c r="E489" s="1237"/>
      <c r="F489" s="959">
        <f t="shared" ref="F489:F490" si="32">E489*D489</f>
        <v>0</v>
      </c>
    </row>
    <row r="490" spans="1:6" s="899" customFormat="1">
      <c r="A490" s="956"/>
      <c r="B490" s="1160" t="s">
        <v>3006</v>
      </c>
      <c r="C490" s="1158" t="s">
        <v>1118</v>
      </c>
      <c r="D490" s="969">
        <v>2</v>
      </c>
      <c r="E490" s="1237"/>
      <c r="F490" s="959">
        <f t="shared" si="32"/>
        <v>0</v>
      </c>
    </row>
    <row r="491" spans="1:6" s="899" customFormat="1" ht="51">
      <c r="A491" s="956"/>
      <c r="B491" s="1161" t="s">
        <v>3007</v>
      </c>
      <c r="C491" s="1158"/>
      <c r="D491" s="1043"/>
      <c r="E491" s="1014"/>
      <c r="F491" s="959"/>
    </row>
    <row r="492" spans="1:6" s="899" customFormat="1">
      <c r="A492" s="956"/>
      <c r="B492" s="1160" t="s">
        <v>3005</v>
      </c>
      <c r="C492" s="1158" t="s">
        <v>1118</v>
      </c>
      <c r="D492" s="969">
        <v>2</v>
      </c>
      <c r="E492" s="1237"/>
      <c r="F492" s="959">
        <f t="shared" ref="F492:F493" si="33">E492*D492</f>
        <v>0</v>
      </c>
    </row>
    <row r="493" spans="1:6" s="899" customFormat="1">
      <c r="A493" s="956"/>
      <c r="B493" s="1160" t="s">
        <v>3006</v>
      </c>
      <c r="C493" s="1158" t="s">
        <v>1118</v>
      </c>
      <c r="D493" s="969">
        <v>2</v>
      </c>
      <c r="E493" s="1237"/>
      <c r="F493" s="959">
        <f t="shared" si="33"/>
        <v>0</v>
      </c>
    </row>
    <row r="494" spans="1:6" s="899" customFormat="1">
      <c r="A494" s="956"/>
      <c r="B494" s="1162"/>
      <c r="C494" s="1151"/>
      <c r="D494" s="1056"/>
      <c r="E494" s="959"/>
      <c r="F494" s="959"/>
    </row>
    <row r="495" spans="1:6" s="899" customFormat="1" ht="38.25">
      <c r="A495" s="956" t="s">
        <v>1030</v>
      </c>
      <c r="B495" s="1157" t="s">
        <v>3009</v>
      </c>
      <c r="C495" s="1158"/>
      <c r="D495" s="1043"/>
      <c r="E495" s="1014"/>
      <c r="F495" s="1014"/>
    </row>
    <row r="496" spans="1:6" s="899" customFormat="1" ht="38.25">
      <c r="A496" s="956"/>
      <c r="B496" s="1163" t="s">
        <v>4249</v>
      </c>
      <c r="C496" s="1158"/>
      <c r="D496" s="1043"/>
      <c r="E496" s="1014"/>
      <c r="F496" s="1014"/>
    </row>
    <row r="497" spans="1:6" s="899" customFormat="1" ht="25.5">
      <c r="A497" s="956"/>
      <c r="B497" s="967" t="s">
        <v>3010</v>
      </c>
      <c r="C497" s="1158"/>
      <c r="D497" s="1043"/>
      <c r="E497" s="1014"/>
      <c r="F497" s="1014">
        <f>E497*D497</f>
        <v>0</v>
      </c>
    </row>
    <row r="498" spans="1:6" s="899" customFormat="1" ht="204">
      <c r="A498" s="956"/>
      <c r="B498" s="1164" t="s">
        <v>3011</v>
      </c>
      <c r="C498" s="1158"/>
      <c r="D498" s="1043"/>
      <c r="E498" s="1014"/>
      <c r="F498" s="1014"/>
    </row>
    <row r="499" spans="1:6" s="899" customFormat="1" ht="63.75">
      <c r="A499" s="956"/>
      <c r="B499" s="1163" t="s">
        <v>3012</v>
      </c>
      <c r="C499" s="1158"/>
      <c r="D499" s="1043"/>
      <c r="E499" s="1014"/>
      <c r="F499" s="1014">
        <f>E499*D499</f>
        <v>0</v>
      </c>
    </row>
    <row r="500" spans="1:6" s="899" customFormat="1">
      <c r="A500" s="956"/>
      <c r="B500" s="1160" t="s">
        <v>3005</v>
      </c>
      <c r="C500" s="1158" t="s">
        <v>1118</v>
      </c>
      <c r="D500" s="969">
        <v>12</v>
      </c>
      <c r="E500" s="1237"/>
      <c r="F500" s="1014">
        <f t="shared" ref="F500:F501" si="34">E500*D500</f>
        <v>0</v>
      </c>
    </row>
    <row r="501" spans="1:6" s="899" customFormat="1">
      <c r="A501" s="956"/>
      <c r="B501" s="1160" t="s">
        <v>3006</v>
      </c>
      <c r="C501" s="1158" t="s">
        <v>1118</v>
      </c>
      <c r="D501" s="969">
        <v>12</v>
      </c>
      <c r="E501" s="1237"/>
      <c r="F501" s="1014">
        <f t="shared" si="34"/>
        <v>0</v>
      </c>
    </row>
    <row r="502" spans="1:6" s="899" customFormat="1">
      <c r="A502" s="956" t="str">
        <f>IF(B502&gt;0,MAX(A$11:A501)+1,"")</f>
        <v/>
      </c>
      <c r="B502" s="1162"/>
      <c r="C502" s="1151"/>
      <c r="D502" s="1056"/>
      <c r="E502" s="959"/>
      <c r="F502" s="959"/>
    </row>
    <row r="503" spans="1:6" s="899" customFormat="1" ht="38.25">
      <c r="A503" s="956" t="s">
        <v>1034</v>
      </c>
      <c r="B503" s="1157" t="s">
        <v>3013</v>
      </c>
      <c r="C503" s="1158"/>
      <c r="D503" s="1043"/>
      <c r="E503" s="1014"/>
      <c r="F503" s="1014"/>
    </row>
    <row r="504" spans="1:6" s="899" customFormat="1" ht="25.5">
      <c r="A504" s="956"/>
      <c r="B504" s="1165" t="s">
        <v>4250</v>
      </c>
      <c r="C504" s="1158" t="s">
        <v>1118</v>
      </c>
      <c r="D504" s="969">
        <v>12</v>
      </c>
      <c r="E504" s="1237"/>
      <c r="F504" s="1014">
        <f t="shared" ref="F504:F512" si="35">E504*D504</f>
        <v>0</v>
      </c>
    </row>
    <row r="505" spans="1:6" s="899" customFormat="1" ht="25.5">
      <c r="A505" s="956"/>
      <c r="B505" s="1165" t="s">
        <v>4251</v>
      </c>
      <c r="C505" s="1158" t="s">
        <v>1118</v>
      </c>
      <c r="D505" s="969">
        <v>12</v>
      </c>
      <c r="E505" s="1237"/>
      <c r="F505" s="1014">
        <f t="shared" si="35"/>
        <v>0</v>
      </c>
    </row>
    <row r="506" spans="1:6" s="899" customFormat="1" ht="25.5">
      <c r="A506" s="956"/>
      <c r="B506" s="1165" t="s">
        <v>4252</v>
      </c>
      <c r="C506" s="1158" t="s">
        <v>1118</v>
      </c>
      <c r="D506" s="969">
        <v>12</v>
      </c>
      <c r="E506" s="1237"/>
      <c r="F506" s="1014">
        <f t="shared" si="35"/>
        <v>0</v>
      </c>
    </row>
    <row r="507" spans="1:6" s="899" customFormat="1" ht="25.5">
      <c r="A507" s="956"/>
      <c r="B507" s="1165" t="s">
        <v>4253</v>
      </c>
      <c r="C507" s="1158" t="s">
        <v>1118</v>
      </c>
      <c r="D507" s="969">
        <v>12</v>
      </c>
      <c r="E507" s="1237"/>
      <c r="F507" s="1014">
        <f t="shared" si="35"/>
        <v>0</v>
      </c>
    </row>
    <row r="508" spans="1:6" s="899" customFormat="1" ht="25.5">
      <c r="A508" s="956"/>
      <c r="B508" s="1165" t="s">
        <v>4254</v>
      </c>
      <c r="C508" s="1158" t="s">
        <v>1118</v>
      </c>
      <c r="D508" s="969">
        <v>12</v>
      </c>
      <c r="E508" s="1237"/>
      <c r="F508" s="1014">
        <f t="shared" si="35"/>
        <v>0</v>
      </c>
    </row>
    <row r="509" spans="1:6" s="899" customFormat="1" ht="25.5">
      <c r="A509" s="956"/>
      <c r="B509" s="1165" t="s">
        <v>4255</v>
      </c>
      <c r="C509" s="1158" t="s">
        <v>1118</v>
      </c>
      <c r="D509" s="969">
        <v>12</v>
      </c>
      <c r="E509" s="1237"/>
      <c r="F509" s="1014">
        <f t="shared" si="35"/>
        <v>0</v>
      </c>
    </row>
    <row r="510" spans="1:6" s="899" customFormat="1" ht="25.5">
      <c r="A510" s="956"/>
      <c r="B510" s="1165" t="s">
        <v>4256</v>
      </c>
      <c r="C510" s="1158" t="s">
        <v>1118</v>
      </c>
      <c r="D510" s="969">
        <v>12</v>
      </c>
      <c r="E510" s="1237"/>
      <c r="F510" s="1014">
        <f t="shared" si="35"/>
        <v>0</v>
      </c>
    </row>
    <row r="511" spans="1:6" s="899" customFormat="1" ht="38.25">
      <c r="A511" s="956"/>
      <c r="B511" s="1165" t="s">
        <v>4257</v>
      </c>
      <c r="C511" s="1158" t="s">
        <v>1118</v>
      </c>
      <c r="D511" s="969">
        <v>12</v>
      </c>
      <c r="E511" s="1237"/>
      <c r="F511" s="1014">
        <f t="shared" si="35"/>
        <v>0</v>
      </c>
    </row>
    <row r="512" spans="1:6" s="899" customFormat="1" ht="38.25">
      <c r="A512" s="956"/>
      <c r="B512" s="1165" t="s">
        <v>4258</v>
      </c>
      <c r="C512" s="1158" t="s">
        <v>1118</v>
      </c>
      <c r="D512" s="969">
        <v>12</v>
      </c>
      <c r="E512" s="1237"/>
      <c r="F512" s="1014">
        <f t="shared" si="35"/>
        <v>0</v>
      </c>
    </row>
    <row r="513" spans="1:6" s="899" customFormat="1">
      <c r="A513" s="1166" t="str">
        <f>IF(B513&gt;0,MAX(A$11:A512)+1,"")</f>
        <v/>
      </c>
      <c r="B513" s="991"/>
      <c r="C513" s="1151"/>
      <c r="D513" s="1056"/>
      <c r="E513" s="959"/>
      <c r="F513" s="959"/>
    </row>
    <row r="514" spans="1:6" s="899" customFormat="1">
      <c r="A514" s="956"/>
      <c r="B514" s="957" t="s">
        <v>3014</v>
      </c>
      <c r="C514" s="1151"/>
      <c r="D514" s="1056"/>
      <c r="E514" s="1092"/>
      <c r="F514" s="1092"/>
    </row>
    <row r="515" spans="1:6" s="899" customFormat="1" ht="51">
      <c r="A515" s="956" t="s">
        <v>1035</v>
      </c>
      <c r="B515" s="1157" t="s">
        <v>3003</v>
      </c>
      <c r="C515" s="1158"/>
      <c r="D515" s="1043"/>
      <c r="E515" s="1014"/>
      <c r="F515" s="1014"/>
    </row>
    <row r="516" spans="1:6" s="899" customFormat="1">
      <c r="A516" s="956"/>
      <c r="B516" s="1159" t="s">
        <v>3015</v>
      </c>
      <c r="C516" s="1151"/>
      <c r="D516" s="1056"/>
      <c r="E516" s="959"/>
      <c r="F516" s="959"/>
    </row>
    <row r="517" spans="1:6" s="899" customFormat="1">
      <c r="A517" s="956" t="str">
        <f>IF(B517&gt;0,MAX(A$11:A516)+1,"")</f>
        <v/>
      </c>
      <c r="B517" s="1167"/>
      <c r="C517" s="1151"/>
      <c r="D517" s="1056"/>
      <c r="E517" s="959"/>
      <c r="F517" s="959">
        <f>D517*E517</f>
        <v>0</v>
      </c>
    </row>
    <row r="518" spans="1:6" s="899" customFormat="1" ht="51">
      <c r="A518" s="956"/>
      <c r="B518" s="967" t="s">
        <v>3016</v>
      </c>
      <c r="C518" s="1158"/>
      <c r="D518" s="1043"/>
      <c r="E518" s="1014"/>
      <c r="F518" s="959"/>
    </row>
    <row r="519" spans="1:6" s="899" customFormat="1">
      <c r="A519" s="956" t="str">
        <f>IF(B519&gt;0,MAX(A$11:A518)+1,"")</f>
        <v/>
      </c>
      <c r="B519" s="1167"/>
      <c r="C519" s="1158"/>
      <c r="D519" s="1043"/>
      <c r="E519" s="1014"/>
      <c r="F519" s="959">
        <f>E519*D519</f>
        <v>0</v>
      </c>
    </row>
    <row r="520" spans="1:6" s="899" customFormat="1" ht="25.5">
      <c r="A520" s="956"/>
      <c r="B520" s="1161" t="s">
        <v>3017</v>
      </c>
      <c r="C520" s="1158"/>
      <c r="D520" s="1043"/>
      <c r="E520" s="1014"/>
      <c r="F520" s="959"/>
    </row>
    <row r="521" spans="1:6" s="899" customFormat="1">
      <c r="A521" s="956" t="str">
        <f>IF(B521&gt;0,MAX(A$11:A520)+1,"")</f>
        <v/>
      </c>
      <c r="B521" s="1167"/>
      <c r="C521" s="1158"/>
      <c r="D521" s="1043"/>
      <c r="E521" s="1014"/>
      <c r="F521" s="959">
        <f>E521*D521</f>
        <v>0</v>
      </c>
    </row>
    <row r="522" spans="1:6" s="899" customFormat="1" ht="140.25">
      <c r="A522" s="956"/>
      <c r="B522" s="1160" t="s">
        <v>3018</v>
      </c>
      <c r="C522" s="1158"/>
      <c r="D522" s="1043"/>
      <c r="E522" s="1014"/>
      <c r="F522" s="959"/>
    </row>
    <row r="523" spans="1:6" s="899" customFormat="1">
      <c r="A523" s="956" t="str">
        <f>IF(B523&gt;0,MAX(A$11:A522)+1,"")</f>
        <v/>
      </c>
      <c r="B523" s="1167"/>
      <c r="C523" s="1158"/>
      <c r="D523" s="1043"/>
      <c r="E523" s="1014"/>
      <c r="F523" s="959">
        <f>E523*D523</f>
        <v>0</v>
      </c>
    </row>
    <row r="524" spans="1:6" s="899" customFormat="1">
      <c r="A524" s="956"/>
      <c r="B524" s="1160" t="s">
        <v>3005</v>
      </c>
      <c r="C524" s="1158" t="s">
        <v>1118</v>
      </c>
      <c r="D524" s="969">
        <v>1</v>
      </c>
      <c r="E524" s="1237"/>
      <c r="F524" s="959">
        <f t="shared" ref="F524:F525" si="36">E524*D524</f>
        <v>0</v>
      </c>
    </row>
    <row r="525" spans="1:6" s="899" customFormat="1">
      <c r="A525" s="956"/>
      <c r="B525" s="1160" t="s">
        <v>3006</v>
      </c>
      <c r="C525" s="1158" t="s">
        <v>1118</v>
      </c>
      <c r="D525" s="969">
        <v>1</v>
      </c>
      <c r="E525" s="1237"/>
      <c r="F525" s="959">
        <f t="shared" si="36"/>
        <v>0</v>
      </c>
    </row>
    <row r="526" spans="1:6" s="899" customFormat="1">
      <c r="A526" s="956"/>
      <c r="B526" s="1162"/>
      <c r="C526" s="1151"/>
      <c r="D526" s="1056"/>
      <c r="E526" s="959"/>
      <c r="F526" s="959"/>
    </row>
    <row r="527" spans="1:6" s="899" customFormat="1" ht="38.25">
      <c r="A527" s="956" t="s">
        <v>1036</v>
      </c>
      <c r="B527" s="1157" t="s">
        <v>3009</v>
      </c>
      <c r="C527" s="1158"/>
      <c r="D527" s="1043"/>
      <c r="E527" s="1014"/>
      <c r="F527" s="1014"/>
    </row>
    <row r="528" spans="1:6" s="899" customFormat="1" ht="38.25">
      <c r="A528" s="956"/>
      <c r="B528" s="1163" t="s">
        <v>3019</v>
      </c>
      <c r="C528" s="1158"/>
      <c r="D528" s="1043"/>
      <c r="E528" s="1014"/>
      <c r="F528" s="1014"/>
    </row>
    <row r="529" spans="1:6" s="899" customFormat="1">
      <c r="A529" s="956" t="str">
        <f>IF(B529&gt;0,MAX(A$11:A528)+1,"")</f>
        <v/>
      </c>
      <c r="B529" s="1168"/>
      <c r="C529" s="1158"/>
      <c r="D529" s="1043"/>
      <c r="E529" s="1014"/>
      <c r="F529" s="1014">
        <f>E529*D529</f>
        <v>0</v>
      </c>
    </row>
    <row r="530" spans="1:6" s="899" customFormat="1" ht="216.75">
      <c r="A530" s="956"/>
      <c r="B530" s="1164" t="s">
        <v>3020</v>
      </c>
      <c r="C530" s="1158"/>
      <c r="D530" s="1043"/>
      <c r="E530" s="1014"/>
      <c r="F530" s="1014"/>
    </row>
    <row r="531" spans="1:6" s="899" customFormat="1">
      <c r="A531" s="956" t="str">
        <f>IF(B531&gt;0,MAX(A$11:A530)+1,"")</f>
        <v/>
      </c>
      <c r="B531" s="1169"/>
      <c r="C531" s="1158"/>
      <c r="D531" s="1043"/>
      <c r="E531" s="1014"/>
      <c r="F531" s="1014">
        <f>E531*D531</f>
        <v>0</v>
      </c>
    </row>
    <row r="532" spans="1:6" s="899" customFormat="1">
      <c r="A532" s="956"/>
      <c r="B532" s="1160" t="s">
        <v>3005</v>
      </c>
      <c r="C532" s="1158" t="s">
        <v>1118</v>
      </c>
      <c r="D532" s="969">
        <v>1</v>
      </c>
      <c r="E532" s="1237"/>
      <c r="F532" s="1014">
        <f t="shared" ref="F532:F533" si="37">E532*D532</f>
        <v>0</v>
      </c>
    </row>
    <row r="533" spans="1:6" s="899" customFormat="1">
      <c r="A533" s="956"/>
      <c r="B533" s="1160" t="s">
        <v>3006</v>
      </c>
      <c r="C533" s="1158" t="s">
        <v>1118</v>
      </c>
      <c r="D533" s="969">
        <v>1</v>
      </c>
      <c r="E533" s="1237"/>
      <c r="F533" s="1014">
        <f t="shared" si="37"/>
        <v>0</v>
      </c>
    </row>
    <row r="534" spans="1:6" s="899" customFormat="1">
      <c r="A534" s="956"/>
      <c r="B534" s="1162"/>
      <c r="C534" s="1151"/>
      <c r="D534" s="1056"/>
      <c r="E534" s="959"/>
      <c r="F534" s="959"/>
    </row>
    <row r="535" spans="1:6" s="899" customFormat="1" ht="25.5">
      <c r="A535" s="956" t="s">
        <v>1037</v>
      </c>
      <c r="B535" s="1170" t="s">
        <v>3021</v>
      </c>
      <c r="C535" s="1158"/>
      <c r="D535" s="1043"/>
      <c r="E535" s="1014"/>
      <c r="F535" s="1014"/>
    </row>
    <row r="536" spans="1:6" s="899" customFormat="1" ht="25.5">
      <c r="A536" s="956"/>
      <c r="B536" s="967" t="s">
        <v>3022</v>
      </c>
      <c r="C536" s="1158"/>
      <c r="D536" s="1043"/>
      <c r="E536" s="1014"/>
      <c r="F536" s="1014"/>
    </row>
    <row r="537" spans="1:6" s="899" customFormat="1" ht="38.25">
      <c r="A537" s="956"/>
      <c r="B537" s="967" t="s">
        <v>3023</v>
      </c>
      <c r="C537" s="1158"/>
      <c r="D537" s="1043"/>
      <c r="E537" s="1014"/>
      <c r="F537" s="1014">
        <f>E537*D537</f>
        <v>0</v>
      </c>
    </row>
    <row r="538" spans="1:6" s="899" customFormat="1" ht="153">
      <c r="A538" s="956"/>
      <c r="B538" s="1164" t="s">
        <v>3024</v>
      </c>
      <c r="C538" s="1158"/>
      <c r="D538" s="1043"/>
      <c r="E538" s="1014"/>
      <c r="F538" s="1014"/>
    </row>
    <row r="539" spans="1:6" s="899" customFormat="1" ht="102">
      <c r="A539" s="956"/>
      <c r="B539" s="1165" t="s">
        <v>3025</v>
      </c>
      <c r="C539" s="1158"/>
      <c r="D539" s="1043"/>
      <c r="E539" s="1014"/>
      <c r="F539" s="1014">
        <f>E539*D539</f>
        <v>0</v>
      </c>
    </row>
    <row r="540" spans="1:6" s="899" customFormat="1">
      <c r="A540" s="956"/>
      <c r="B540" s="1160" t="s">
        <v>3005</v>
      </c>
      <c r="C540" s="1158" t="s">
        <v>1118</v>
      </c>
      <c r="D540" s="969">
        <v>1</v>
      </c>
      <c r="E540" s="1237"/>
      <c r="F540" s="1014">
        <f t="shared" ref="F540:F541" si="38">E540*D540</f>
        <v>0</v>
      </c>
    </row>
    <row r="541" spans="1:6" s="899" customFormat="1">
      <c r="A541" s="956"/>
      <c r="B541" s="1160" t="s">
        <v>3006</v>
      </c>
      <c r="C541" s="1158" t="s">
        <v>1118</v>
      </c>
      <c r="D541" s="969">
        <v>1</v>
      </c>
      <c r="E541" s="1237"/>
      <c r="F541" s="1014">
        <f t="shared" si="38"/>
        <v>0</v>
      </c>
    </row>
    <row r="542" spans="1:6">
      <c r="A542" s="956"/>
      <c r="B542" s="998"/>
      <c r="D542" s="958"/>
      <c r="E542" s="959"/>
    </row>
    <row r="543" spans="1:6" s="899" customFormat="1" ht="51">
      <c r="A543" s="956" t="s">
        <v>1038</v>
      </c>
      <c r="B543" s="1157" t="s">
        <v>3026</v>
      </c>
      <c r="C543" s="1158"/>
      <c r="D543" s="1043"/>
      <c r="E543" s="1014"/>
      <c r="F543" s="1014"/>
    </row>
    <row r="544" spans="1:6" s="899" customFormat="1" ht="25.5">
      <c r="A544" s="956"/>
      <c r="B544" s="1160" t="s">
        <v>3027</v>
      </c>
      <c r="C544" s="1158"/>
      <c r="D544" s="1043"/>
      <c r="E544" s="1014"/>
      <c r="F544" s="959">
        <f>E544*D544</f>
        <v>0</v>
      </c>
    </row>
    <row r="545" spans="1:6" s="899" customFormat="1" ht="25.5">
      <c r="A545" s="956"/>
      <c r="B545" s="967" t="s">
        <v>3028</v>
      </c>
      <c r="C545" s="1158"/>
      <c r="D545" s="1043"/>
      <c r="E545" s="1014"/>
      <c r="F545" s="959">
        <f>E545*D545</f>
        <v>0</v>
      </c>
    </row>
    <row r="546" spans="1:6" s="899" customFormat="1" ht="25.5">
      <c r="A546" s="956"/>
      <c r="B546" s="1161" t="s">
        <v>3017</v>
      </c>
      <c r="C546" s="1158"/>
      <c r="D546" s="1043"/>
      <c r="E546" s="1014"/>
      <c r="F546" s="959">
        <f>E546*D546</f>
        <v>0</v>
      </c>
    </row>
    <row r="547" spans="1:6" s="899" customFormat="1">
      <c r="A547" s="956"/>
      <c r="B547" s="1160" t="s">
        <v>3005</v>
      </c>
      <c r="C547" s="1158" t="s">
        <v>1118</v>
      </c>
      <c r="D547" s="969">
        <v>2</v>
      </c>
      <c r="E547" s="1237"/>
      <c r="F547" s="1014">
        <f t="shared" ref="F547:F548" si="39">E547*D547</f>
        <v>0</v>
      </c>
    </row>
    <row r="548" spans="1:6" s="899" customFormat="1">
      <c r="A548" s="956"/>
      <c r="B548" s="1160" t="s">
        <v>3006</v>
      </c>
      <c r="C548" s="1158" t="s">
        <v>1118</v>
      </c>
      <c r="D548" s="969">
        <v>2</v>
      </c>
      <c r="E548" s="1237"/>
      <c r="F548" s="1014">
        <f t="shared" si="39"/>
        <v>0</v>
      </c>
    </row>
    <row r="549" spans="1:6" s="899" customFormat="1">
      <c r="A549" s="956"/>
      <c r="B549" s="1160"/>
      <c r="C549" s="1158"/>
      <c r="D549" s="1043"/>
      <c r="E549" s="1014"/>
      <c r="F549" s="1014"/>
    </row>
    <row r="550" spans="1:6" s="899" customFormat="1" ht="25.5">
      <c r="A550" s="1166" t="s">
        <v>1039</v>
      </c>
      <c r="B550" s="967" t="s">
        <v>3029</v>
      </c>
      <c r="C550" s="1158"/>
      <c r="D550" s="1043"/>
      <c r="E550" s="1014"/>
      <c r="F550" s="1014"/>
    </row>
    <row r="551" spans="1:6" s="899" customFormat="1" ht="187.5" customHeight="1">
      <c r="A551" s="1166"/>
      <c r="B551" s="1171" t="s">
        <v>3030</v>
      </c>
      <c r="C551" s="1158"/>
      <c r="D551" s="1043"/>
      <c r="E551" s="1014"/>
      <c r="F551" s="1014"/>
    </row>
    <row r="552" spans="1:6" s="899" customFormat="1" ht="25.5">
      <c r="A552" s="1166"/>
      <c r="B552" s="1171" t="s">
        <v>4259</v>
      </c>
      <c r="C552" s="1158"/>
      <c r="D552" s="1043"/>
      <c r="E552" s="1014"/>
      <c r="F552" s="1014"/>
    </row>
    <row r="553" spans="1:6" s="899" customFormat="1">
      <c r="A553" s="956"/>
      <c r="B553" s="1160" t="s">
        <v>2269</v>
      </c>
      <c r="C553" s="1158" t="s">
        <v>1118</v>
      </c>
      <c r="D553" s="969">
        <v>2</v>
      </c>
      <c r="E553" s="1237"/>
      <c r="F553" s="1014">
        <f t="shared" ref="F553:F557" si="40">E553*D553</f>
        <v>0</v>
      </c>
    </row>
    <row r="554" spans="1:6" s="899" customFormat="1">
      <c r="A554" s="956"/>
      <c r="B554" s="1160" t="s">
        <v>3031</v>
      </c>
      <c r="C554" s="1158" t="s">
        <v>1118</v>
      </c>
      <c r="D554" s="969">
        <v>2</v>
      </c>
      <c r="E554" s="1237"/>
      <c r="F554" s="1014">
        <f t="shared" si="40"/>
        <v>0</v>
      </c>
    </row>
    <row r="555" spans="1:6" s="899" customFormat="1">
      <c r="A555" s="956"/>
      <c r="B555" s="1160" t="s">
        <v>3032</v>
      </c>
      <c r="C555" s="1158" t="s">
        <v>1118</v>
      </c>
      <c r="D555" s="969">
        <v>2</v>
      </c>
      <c r="E555" s="1237"/>
      <c r="F555" s="1014">
        <f t="shared" si="40"/>
        <v>0</v>
      </c>
    </row>
    <row r="556" spans="1:6" s="899" customFormat="1">
      <c r="A556" s="956"/>
      <c r="B556" s="1160" t="s">
        <v>3033</v>
      </c>
      <c r="C556" s="1158" t="s">
        <v>1118</v>
      </c>
      <c r="D556" s="969">
        <v>2</v>
      </c>
      <c r="E556" s="1237"/>
      <c r="F556" s="1014">
        <f t="shared" si="40"/>
        <v>0</v>
      </c>
    </row>
    <row r="557" spans="1:6" s="899" customFormat="1" ht="25.5">
      <c r="A557" s="956"/>
      <c r="B557" s="1160" t="s">
        <v>3034</v>
      </c>
      <c r="C557" s="1158" t="s">
        <v>1118</v>
      </c>
      <c r="D557" s="969">
        <v>2</v>
      </c>
      <c r="E557" s="1237"/>
      <c r="F557" s="1014">
        <f t="shared" si="40"/>
        <v>0</v>
      </c>
    </row>
    <row r="558" spans="1:6" s="899" customFormat="1">
      <c r="A558" s="956"/>
      <c r="B558" s="1160"/>
      <c r="C558" s="1158"/>
      <c r="D558" s="1043"/>
      <c r="E558" s="1014"/>
      <c r="F558" s="1014"/>
    </row>
    <row r="559" spans="1:6" s="899" customFormat="1" ht="38.25">
      <c r="A559" s="956">
        <v>10</v>
      </c>
      <c r="B559" s="1157" t="s">
        <v>3035</v>
      </c>
      <c r="C559" s="1158" t="s">
        <v>1118</v>
      </c>
      <c r="D559" s="969">
        <v>10</v>
      </c>
      <c r="E559" s="1237"/>
      <c r="F559" s="1014">
        <f t="shared" ref="F559" si="41">E559*D559</f>
        <v>0</v>
      </c>
    </row>
    <row r="560" spans="1:6">
      <c r="C560" s="958"/>
      <c r="E560" s="888"/>
    </row>
    <row r="561" spans="1:6" s="955" customFormat="1" ht="18" customHeight="1">
      <c r="A561" s="1148" t="str">
        <f>A463</f>
        <v>3.5.</v>
      </c>
      <c r="B561" s="1047" t="str">
        <f>LEFT(B463,100)&amp;" UKUPNO:"</f>
        <v>SANITARNA OPREMA UKUPNO:</v>
      </c>
      <c r="C561" s="1048"/>
      <c r="D561" s="1048"/>
      <c r="E561" s="1132"/>
      <c r="F561" s="1050">
        <f>SUM(F464:F560)</f>
        <v>0</v>
      </c>
    </row>
    <row r="562" spans="1:6" s="955" customFormat="1" ht="18" customHeight="1">
      <c r="A562" s="1037"/>
      <c r="B562" s="1149"/>
      <c r="C562" s="1039"/>
      <c r="D562" s="1092"/>
      <c r="E562" s="1054"/>
      <c r="F562" s="1055"/>
    </row>
    <row r="563" spans="1:6" s="955" customFormat="1" ht="18" customHeight="1">
      <c r="C563" s="1039"/>
      <c r="F563" s="1055"/>
    </row>
    <row r="564" spans="1:6" s="955" customFormat="1" ht="18" customHeight="1">
      <c r="A564" s="1085" t="s">
        <v>1084</v>
      </c>
      <c r="B564" s="1086" t="s">
        <v>3036</v>
      </c>
      <c r="C564" s="1087"/>
      <c r="D564" s="1088"/>
      <c r="E564" s="1089"/>
      <c r="F564" s="1090"/>
    </row>
    <row r="565" spans="1:6">
      <c r="A565" s="956"/>
      <c r="B565" s="991"/>
      <c r="C565" s="958"/>
      <c r="D565" s="994"/>
      <c r="E565" s="987"/>
    </row>
    <row r="566" spans="1:6" ht="89.25">
      <c r="A566" s="956" t="s">
        <v>987</v>
      </c>
      <c r="B566" s="1160" t="s">
        <v>3037</v>
      </c>
      <c r="C566" s="958" t="s">
        <v>1118</v>
      </c>
      <c r="D566" s="996">
        <v>1</v>
      </c>
      <c r="E566" s="1234"/>
      <c r="F566" s="959">
        <f>E566*D566</f>
        <v>0</v>
      </c>
    </row>
    <row r="567" spans="1:6">
      <c r="C567" s="958"/>
      <c r="E567" s="888"/>
    </row>
    <row r="568" spans="1:6" s="955" customFormat="1" ht="18" customHeight="1">
      <c r="A568" s="1148" t="str">
        <f>A564</f>
        <v>3.6.</v>
      </c>
      <c r="B568" s="1047" t="str">
        <f>LEFT(B564,100)&amp;" UKUPNO:"</f>
        <v>SNIMAK IZVEDENOG STANJA INSTALACIJA UKUPNO:</v>
      </c>
      <c r="C568" s="1048"/>
      <c r="D568" s="1048"/>
      <c r="E568" s="1132"/>
      <c r="F568" s="1050">
        <f>SUM(F565:F567)</f>
        <v>0</v>
      </c>
    </row>
    <row r="569" spans="1:6">
      <c r="A569" s="997"/>
      <c r="B569" s="998"/>
      <c r="C569" s="999"/>
      <c r="D569" s="999"/>
      <c r="E569" s="1000"/>
      <c r="F569" s="1001"/>
    </row>
    <row r="570" spans="1:6">
      <c r="A570" s="997"/>
      <c r="B570" s="998"/>
      <c r="C570" s="999"/>
      <c r="D570" s="999"/>
      <c r="E570" s="1000"/>
      <c r="F570" s="1001"/>
    </row>
    <row r="571" spans="1:6">
      <c r="A571" s="997"/>
      <c r="B571" s="998"/>
      <c r="C571" s="999"/>
      <c r="D571" s="999"/>
      <c r="E571" s="1000"/>
      <c r="F571" s="1001"/>
    </row>
    <row r="572" spans="1:6" ht="19.5">
      <c r="A572" s="1172"/>
      <c r="B572" s="1173" t="s">
        <v>3045</v>
      </c>
      <c r="C572" s="1174"/>
      <c r="D572" s="1175"/>
      <c r="E572" s="1175"/>
      <c r="F572" s="1176"/>
    </row>
    <row r="573" spans="1:6" ht="12.75" customHeight="1">
      <c r="A573" s="1172"/>
      <c r="B573" s="1173"/>
      <c r="C573" s="1174"/>
      <c r="D573" s="1175"/>
      <c r="E573" s="1175"/>
      <c r="F573" s="1176"/>
    </row>
    <row r="574" spans="1:6" ht="15" customHeight="1">
      <c r="A574" s="1177" t="str">
        <f>A4</f>
        <v>3.</v>
      </c>
      <c r="B574" s="1178" t="str">
        <f>B4</f>
        <v>INSTALACIJE VODOVODA I KANALIZACIJE</v>
      </c>
      <c r="C574" s="1174"/>
      <c r="D574" s="1175"/>
      <c r="E574" s="1175"/>
      <c r="F574" s="1176"/>
    </row>
    <row r="575" spans="1:6" ht="12.75" customHeight="1">
      <c r="A575" s="1179"/>
      <c r="B575" s="998"/>
      <c r="C575" s="1180"/>
      <c r="D575" s="1181"/>
      <c r="E575" s="989"/>
      <c r="F575" s="959"/>
    </row>
    <row r="576" spans="1:6">
      <c r="A576" s="1179"/>
      <c r="B576" s="1182"/>
      <c r="C576" s="1180"/>
      <c r="D576" s="966"/>
      <c r="E576" s="989"/>
      <c r="F576" s="959"/>
    </row>
    <row r="577" spans="1:6" s="1189" customFormat="1" ht="15" customHeight="1">
      <c r="A577" s="1183" t="str">
        <f>A9</f>
        <v>3.1.</v>
      </c>
      <c r="B577" s="1184" t="str">
        <f>B9</f>
        <v>GRAĐEVINSKI RADOVI</v>
      </c>
      <c r="C577" s="1185"/>
      <c r="D577" s="1186"/>
      <c r="E577" s="1187"/>
      <c r="F577" s="1188"/>
    </row>
    <row r="578" spans="1:6" s="1189" customFormat="1" ht="15" customHeight="1">
      <c r="A578" s="1190" t="str">
        <f>A11</f>
        <v>3.1.1.</v>
      </c>
      <c r="B578" s="1191" t="str">
        <f>B11</f>
        <v>PRIPREMNI RADOVI</v>
      </c>
      <c r="C578" s="1192"/>
      <c r="D578" s="1192"/>
      <c r="F578" s="1193">
        <f>F15</f>
        <v>0</v>
      </c>
    </row>
    <row r="579" spans="1:6" s="1189" customFormat="1" ht="15" customHeight="1">
      <c r="A579" s="1190" t="str">
        <f>A18</f>
        <v>3.1.2.</v>
      </c>
      <c r="B579" s="1191" t="str">
        <f>B18</f>
        <v>ZEMLJANI RADOVI</v>
      </c>
      <c r="C579" s="1192"/>
      <c r="D579" s="1192"/>
      <c r="F579" s="1193">
        <f>F58</f>
        <v>0</v>
      </c>
    </row>
    <row r="580" spans="1:6" s="1189" customFormat="1" ht="15" customHeight="1">
      <c r="A580" s="1190" t="str">
        <f>A61</f>
        <v>3.1.3.</v>
      </c>
      <c r="B580" s="1191" t="str">
        <f>B61</f>
        <v>BETONSKI I ARMIRANOBETONSKI RADOVI</v>
      </c>
      <c r="C580" s="1192"/>
      <c r="D580" s="1194"/>
      <c r="F580" s="1193">
        <f>F96</f>
        <v>0</v>
      </c>
    </row>
    <row r="581" spans="1:6" s="1189" customFormat="1" ht="15" customHeight="1">
      <c r="A581" s="1190" t="str">
        <f>A99</f>
        <v>3.1.4.</v>
      </c>
      <c r="B581" s="1191" t="str">
        <f>B99</f>
        <v>ZIDARSKI RADOVI</v>
      </c>
      <c r="C581" s="1192"/>
      <c r="D581" s="1194"/>
      <c r="F581" s="1193">
        <f>F111</f>
        <v>0</v>
      </c>
    </row>
    <row r="582" spans="1:6" s="1189" customFormat="1" ht="15" customHeight="1">
      <c r="A582" s="1195" t="str">
        <f>A577</f>
        <v>3.1.</v>
      </c>
      <c r="B582" s="1196" t="str">
        <f>B577</f>
        <v>GRAĐEVINSKI RADOVI</v>
      </c>
      <c r="C582" s="1196"/>
      <c r="D582" s="1196"/>
      <c r="E582" s="1196"/>
      <c r="F582" s="1197">
        <f>SUM(F578:F581)</f>
        <v>0</v>
      </c>
    </row>
    <row r="583" spans="1:6">
      <c r="A583" s="1179"/>
      <c r="B583" s="998"/>
      <c r="C583" s="1198"/>
      <c r="D583" s="1199"/>
      <c r="E583" s="1200"/>
      <c r="F583" s="1201"/>
    </row>
    <row r="584" spans="1:6">
      <c r="A584" s="1179"/>
      <c r="B584" s="998"/>
      <c r="C584" s="1198"/>
      <c r="D584" s="1199"/>
      <c r="E584" s="1200"/>
      <c r="F584" s="1201"/>
    </row>
    <row r="585" spans="1:6" s="955" customFormat="1" ht="15" customHeight="1">
      <c r="A585" s="1202" t="str">
        <f>A117</f>
        <v>3.2.</v>
      </c>
      <c r="B585" s="1203" t="str">
        <f>B117</f>
        <v>INSTALACIJE VODE</v>
      </c>
      <c r="C585" s="1204"/>
      <c r="D585" s="1205"/>
      <c r="E585" s="1206"/>
      <c r="F585" s="1207"/>
    </row>
    <row r="586" spans="1:6" s="955" customFormat="1" ht="15" customHeight="1">
      <c r="A586" s="1190" t="str">
        <f>A119</f>
        <v>3.2.1.</v>
      </c>
      <c r="B586" s="1191" t="str">
        <f>B119</f>
        <v>VANJSKI RAZVOD VODE</v>
      </c>
      <c r="C586" s="1208"/>
      <c r="D586" s="1208"/>
      <c r="F586" s="1209">
        <f>F146</f>
        <v>0</v>
      </c>
    </row>
    <row r="587" spans="1:6" s="955" customFormat="1" ht="15" customHeight="1">
      <c r="A587" s="1190" t="str">
        <f>A149</f>
        <v>3.2.2.</v>
      </c>
      <c r="B587" s="1191" t="str">
        <f>B149</f>
        <v>UNUTARNJI RAZVOD VODE</v>
      </c>
      <c r="C587" s="1208"/>
      <c r="D587" s="1210"/>
      <c r="F587" s="1209">
        <f>F225</f>
        <v>0</v>
      </c>
    </row>
    <row r="588" spans="1:6" s="955" customFormat="1" ht="15" customHeight="1">
      <c r="A588" s="1211" t="str">
        <f>A585</f>
        <v>3.2.</v>
      </c>
      <c r="B588" s="1212" t="str">
        <f>B585</f>
        <v>INSTALACIJE VODE</v>
      </c>
      <c r="C588" s="1213"/>
      <c r="D588" s="1213"/>
      <c r="E588" s="1213"/>
      <c r="F588" s="1214">
        <f>SUM(F586:F587)</f>
        <v>0</v>
      </c>
    </row>
    <row r="589" spans="1:6">
      <c r="A589" s="1179"/>
      <c r="B589" s="998"/>
      <c r="C589" s="1198"/>
      <c r="D589" s="1199"/>
      <c r="E589" s="1200"/>
      <c r="F589" s="1201"/>
    </row>
    <row r="590" spans="1:6">
      <c r="A590" s="1179"/>
      <c r="B590" s="998"/>
      <c r="C590" s="1198"/>
      <c r="D590" s="1199"/>
      <c r="E590" s="1200"/>
      <c r="F590" s="1201"/>
    </row>
    <row r="591" spans="1:6" s="955" customFormat="1" ht="15" customHeight="1">
      <c r="A591" s="1202" t="str">
        <f>A231</f>
        <v>3.3.</v>
      </c>
      <c r="B591" s="1203" t="str">
        <f>B231</f>
        <v>INSTALACIJE ODVODNJE</v>
      </c>
      <c r="C591" s="1204"/>
      <c r="D591" s="1205"/>
      <c r="E591" s="1206"/>
      <c r="F591" s="1207"/>
    </row>
    <row r="592" spans="1:6" s="955" customFormat="1" ht="15" customHeight="1">
      <c r="A592" s="1190" t="str">
        <f>A233</f>
        <v>3.3.1.</v>
      </c>
      <c r="B592" s="1191" t="str">
        <f>B231</f>
        <v>INSTALACIJE ODVODNJE</v>
      </c>
      <c r="C592" s="1208"/>
      <c r="D592" s="1208"/>
      <c r="F592" s="1209">
        <f>F290</f>
        <v>0</v>
      </c>
    </row>
    <row r="593" spans="1:6" s="955" customFormat="1" ht="15" customHeight="1">
      <c r="A593" s="1190" t="str">
        <f>A293</f>
        <v>3.3.2.</v>
      </c>
      <c r="B593" s="1191" t="str">
        <f>B293</f>
        <v>ODVODNJA GRAĐEVINE</v>
      </c>
      <c r="C593" s="1208"/>
      <c r="D593" s="1210"/>
      <c r="F593" s="1215">
        <f>F387</f>
        <v>0</v>
      </c>
    </row>
    <row r="594" spans="1:6" s="955" customFormat="1" ht="15" customHeight="1">
      <c r="A594" s="1211" t="str">
        <f>A591</f>
        <v>3.3.</v>
      </c>
      <c r="B594" s="1213" t="str">
        <f>B591</f>
        <v>INSTALACIJE ODVODNJE</v>
      </c>
      <c r="C594" s="1213"/>
      <c r="D594" s="1213"/>
      <c r="E594" s="1213"/>
      <c r="F594" s="1216">
        <f>SUM(F592:F593)</f>
        <v>0</v>
      </c>
    </row>
    <row r="595" spans="1:6">
      <c r="A595" s="1217"/>
      <c r="B595" s="1218"/>
      <c r="C595" s="1198"/>
      <c r="D595" s="1199"/>
      <c r="E595" s="1200"/>
      <c r="F595" s="1201"/>
    </row>
    <row r="596" spans="1:6">
      <c r="A596" s="1217"/>
      <c r="B596" s="1218"/>
      <c r="C596" s="1198"/>
      <c r="D596" s="1199"/>
      <c r="E596" s="1200"/>
      <c r="F596" s="1201"/>
    </row>
    <row r="597" spans="1:6" s="955" customFormat="1" ht="15" customHeight="1">
      <c r="A597" s="1202" t="str">
        <f>A393</f>
        <v>3.4.</v>
      </c>
      <c r="B597" s="1203" t="str">
        <f>B393</f>
        <v>PROTUPOŽARNA OPREMA</v>
      </c>
      <c r="C597" s="1204"/>
      <c r="D597" s="1205"/>
      <c r="E597" s="1206"/>
      <c r="F597" s="1207"/>
    </row>
    <row r="598" spans="1:6" s="955" customFormat="1" ht="15" customHeight="1">
      <c r="A598" s="1211" t="str">
        <f>A597</f>
        <v>3.4.</v>
      </c>
      <c r="B598" s="1213" t="str">
        <f>B597</f>
        <v>PROTUPOŽARNA OPREMA</v>
      </c>
      <c r="C598" s="1213"/>
      <c r="D598" s="1213"/>
      <c r="E598" s="1213"/>
      <c r="F598" s="1219">
        <f>F460</f>
        <v>0</v>
      </c>
    </row>
    <row r="599" spans="1:6">
      <c r="A599" s="1217"/>
      <c r="B599" s="1218"/>
      <c r="C599" s="1198"/>
      <c r="D599" s="1199"/>
      <c r="E599" s="1200"/>
      <c r="F599" s="1201"/>
    </row>
    <row r="600" spans="1:6">
      <c r="A600" s="1217"/>
      <c r="B600" s="1218"/>
      <c r="C600" s="1198"/>
      <c r="D600" s="1199"/>
      <c r="E600" s="1200"/>
      <c r="F600" s="1201"/>
    </row>
    <row r="601" spans="1:6" s="955" customFormat="1" ht="15" customHeight="1">
      <c r="A601" s="1202" t="str">
        <f>A561</f>
        <v>3.5.</v>
      </c>
      <c r="B601" s="1203" t="str">
        <f>B561</f>
        <v>SANITARNA OPREMA UKUPNO:</v>
      </c>
      <c r="C601" s="1204"/>
      <c r="D601" s="1205"/>
      <c r="E601" s="1206"/>
      <c r="F601" s="1207"/>
    </row>
    <row r="602" spans="1:6" s="955" customFormat="1" ht="15" customHeight="1">
      <c r="A602" s="1211" t="str">
        <f>A601</f>
        <v>3.5.</v>
      </c>
      <c r="B602" s="1213" t="str">
        <f>B601</f>
        <v>SANITARNA OPREMA UKUPNO:</v>
      </c>
      <c r="C602" s="1213"/>
      <c r="D602" s="1213"/>
      <c r="E602" s="1213"/>
      <c r="F602" s="1219">
        <f>F561</f>
        <v>0</v>
      </c>
    </row>
    <row r="603" spans="1:6">
      <c r="A603" s="1217"/>
      <c r="B603" s="1218"/>
      <c r="C603" s="1198"/>
      <c r="D603" s="1199"/>
      <c r="E603" s="1200"/>
      <c r="F603" s="1201"/>
    </row>
    <row r="604" spans="1:6">
      <c r="A604" s="1217"/>
      <c r="B604" s="1218"/>
      <c r="C604" s="1198"/>
      <c r="D604" s="1199"/>
      <c r="E604" s="1200"/>
      <c r="F604" s="1201"/>
    </row>
    <row r="605" spans="1:6" s="955" customFormat="1" ht="15" customHeight="1">
      <c r="A605" s="1202" t="str">
        <f>A564</f>
        <v>3.6.</v>
      </c>
      <c r="B605" s="1203" t="str">
        <f>B564</f>
        <v>SNIMAK IZVEDENOG STANJA INSTALACIJA</v>
      </c>
      <c r="C605" s="1204"/>
      <c r="D605" s="1205"/>
      <c r="E605" s="1206"/>
      <c r="F605" s="1207"/>
    </row>
    <row r="606" spans="1:6" s="955" customFormat="1" ht="15" customHeight="1">
      <c r="A606" s="1211" t="str">
        <f>A605</f>
        <v>3.6.</v>
      </c>
      <c r="B606" s="1213" t="str">
        <f>B605</f>
        <v>SNIMAK IZVEDENOG STANJA INSTALACIJA</v>
      </c>
      <c r="C606" s="1213"/>
      <c r="D606" s="1213"/>
      <c r="E606" s="1213"/>
      <c r="F606" s="1219">
        <f>F568</f>
        <v>0</v>
      </c>
    </row>
    <row r="607" spans="1:6" ht="12.75" customHeight="1">
      <c r="A607" s="1220"/>
      <c r="B607" s="1221"/>
      <c r="C607" s="1221"/>
      <c r="D607" s="1221"/>
      <c r="E607" s="1221"/>
      <c r="F607" s="1222"/>
    </row>
    <row r="608" spans="1:6" ht="13.5" thickBot="1">
      <c r="A608" s="1223"/>
      <c r="B608" s="998"/>
      <c r="C608" s="1198"/>
      <c r="D608" s="1199"/>
      <c r="E608" s="1200"/>
      <c r="F608" s="1201"/>
    </row>
    <row r="609" spans="1:6" s="955" customFormat="1" ht="18" customHeight="1">
      <c r="A609" s="1224"/>
      <c r="B609" s="1225"/>
      <c r="C609" s="1226"/>
      <c r="D609" s="1227"/>
      <c r="E609" s="1228" t="str">
        <f>CONCATENATE(B574," ", "- SVEUKUPNO:")</f>
        <v>INSTALACIJE VODOVODA I KANALIZACIJE - SVEUKUPNO:</v>
      </c>
      <c r="F609" s="1229">
        <f>F582+F588+F594+F598+F602+F606</f>
        <v>0</v>
      </c>
    </row>
    <row r="610" spans="1:6">
      <c r="A610" s="1179"/>
      <c r="B610" s="998"/>
      <c r="C610" s="1180"/>
      <c r="D610" s="1181"/>
      <c r="E610" s="989"/>
      <c r="F610" s="959"/>
    </row>
    <row r="611" spans="1:6">
      <c r="A611" s="1179"/>
      <c r="B611" s="998"/>
      <c r="C611" s="1180"/>
      <c r="D611" s="1181"/>
      <c r="E611" s="989"/>
      <c r="F611" s="959"/>
    </row>
    <row r="612" spans="1:6">
      <c r="C612" s="958"/>
      <c r="E612" s="888"/>
    </row>
    <row r="613" spans="1:6">
      <c r="C613" s="958"/>
      <c r="E613" s="888"/>
    </row>
  </sheetData>
  <sheetProtection algorithmName="SHA-512" hashValue="oNVTDVVy03ZBeHnltfO9hdqazkEjnf/7dlWnUfiOdCqko8vqcHS6nI27PDWlJDgW57Co1/e6FLSvr6IGkYT4Qw==" saltValue="S7MbfGwVrkpVOQTaIaSpQQ==" spinCount="100000" sheet="1" objects="1" scenarios="1"/>
  <mergeCells count="7">
    <mergeCell ref="B468:F468"/>
    <mergeCell ref="B61:D61"/>
    <mergeCell ref="B99:D99"/>
    <mergeCell ref="B149:D149"/>
    <mergeCell ref="B293:D293"/>
    <mergeCell ref="B466:F466"/>
    <mergeCell ref="B467:F467"/>
  </mergeCells>
  <conditionalFormatting sqref="F10 F63:F94 F382:F386 F395:F458 F294:F380">
    <cfRule type="cellIs" dxfId="58" priority="22" stopIfTrue="1" operator="equal">
      <formula>0</formula>
    </cfRule>
  </conditionalFormatting>
  <conditionalFormatting sqref="F12:F13">
    <cfRule type="cellIs" dxfId="57" priority="11" stopIfTrue="1" operator="equal">
      <formula>0</formula>
    </cfRule>
  </conditionalFormatting>
  <conditionalFormatting sqref="F14 F19 F57">
    <cfRule type="cellIs" dxfId="56" priority="24" stopIfTrue="1" operator="equal">
      <formula>0</formula>
    </cfRule>
  </conditionalFormatting>
  <conditionalFormatting sqref="F20:F49">
    <cfRule type="cellIs" dxfId="55" priority="5" stopIfTrue="1" operator="equal">
      <formula>0</formula>
    </cfRule>
  </conditionalFormatting>
  <conditionalFormatting sqref="F51">
    <cfRule type="cellIs" dxfId="54" priority="4" stopIfTrue="1" operator="equal">
      <formula>0</formula>
    </cfRule>
  </conditionalFormatting>
  <conditionalFormatting sqref="F53:F56">
    <cfRule type="cellIs" dxfId="53" priority="10" stopIfTrue="1" operator="equal">
      <formula>0</formula>
    </cfRule>
  </conditionalFormatting>
  <conditionalFormatting sqref="F62">
    <cfRule type="cellIs" dxfId="52" priority="25" stopIfTrue="1" operator="equal">
      <formula>0</formula>
    </cfRule>
  </conditionalFormatting>
  <conditionalFormatting sqref="F95 F578:F581">
    <cfRule type="cellIs" dxfId="51" priority="23" stopIfTrue="1" operator="equal">
      <formula>0</formula>
    </cfRule>
  </conditionalFormatting>
  <conditionalFormatting sqref="F100">
    <cfRule type="cellIs" dxfId="50" priority="21" stopIfTrue="1" operator="equal">
      <formula>0</formula>
    </cfRule>
  </conditionalFormatting>
  <conditionalFormatting sqref="F101:F109">
    <cfRule type="cellIs" dxfId="49" priority="9" stopIfTrue="1" operator="equal">
      <formula>0</formula>
    </cfRule>
  </conditionalFormatting>
  <conditionalFormatting sqref="F110">
    <cfRule type="cellIs" dxfId="48" priority="20" stopIfTrue="1" operator="equal">
      <formula>0</formula>
    </cfRule>
  </conditionalFormatting>
  <conditionalFormatting sqref="F120">
    <cfRule type="cellIs" dxfId="47" priority="28" stopIfTrue="1" operator="equal">
      <formula>0</formula>
    </cfRule>
  </conditionalFormatting>
  <conditionalFormatting sqref="F121:F144">
    <cfRule type="cellIs" dxfId="46" priority="8" stopIfTrue="1" operator="equal">
      <formula>0</formula>
    </cfRule>
  </conditionalFormatting>
  <conditionalFormatting sqref="F145">
    <cfRule type="cellIs" dxfId="45" priority="27" stopIfTrue="1" operator="equal">
      <formula>0</formula>
    </cfRule>
  </conditionalFormatting>
  <conditionalFormatting sqref="F150">
    <cfRule type="cellIs" dxfId="44" priority="29" stopIfTrue="1" operator="equal">
      <formula>0</formula>
    </cfRule>
  </conditionalFormatting>
  <conditionalFormatting sqref="F151:F200">
    <cfRule type="cellIs" dxfId="43" priority="7" stopIfTrue="1" operator="equal">
      <formula>0</formula>
    </cfRule>
  </conditionalFormatting>
  <conditionalFormatting sqref="F204:F216">
    <cfRule type="cellIs" dxfId="42" priority="3" stopIfTrue="1" operator="equal">
      <formula>0</formula>
    </cfRule>
  </conditionalFormatting>
  <conditionalFormatting sqref="F218:F223">
    <cfRule type="cellIs" dxfId="41" priority="6" stopIfTrue="1" operator="equal">
      <formula>0</formula>
    </cfRule>
  </conditionalFormatting>
  <conditionalFormatting sqref="F224">
    <cfRule type="cellIs" dxfId="40" priority="26" stopIfTrue="1" operator="equal">
      <formula>0</formula>
    </cfRule>
  </conditionalFormatting>
  <conditionalFormatting sqref="F234">
    <cfRule type="cellIs" dxfId="39" priority="19" stopIfTrue="1" operator="equal">
      <formula>0</formula>
    </cfRule>
  </conditionalFormatting>
  <conditionalFormatting sqref="F235:F289">
    <cfRule type="cellIs" dxfId="38" priority="1" stopIfTrue="1" operator="equal">
      <formula>0</formula>
    </cfRule>
  </conditionalFormatting>
  <conditionalFormatting sqref="F290:F291">
    <cfRule type="cellIs" dxfId="37" priority="17" stopIfTrue="1" operator="equal">
      <formula>0</formula>
    </cfRule>
  </conditionalFormatting>
  <conditionalFormatting sqref="F387:F388">
    <cfRule type="cellIs" dxfId="36" priority="18" stopIfTrue="1" operator="equal">
      <formula>0</formula>
    </cfRule>
  </conditionalFormatting>
  <conditionalFormatting sqref="F566">
    <cfRule type="cellIs" dxfId="35" priority="16" stopIfTrue="1" operator="equal">
      <formula>0</formula>
    </cfRule>
  </conditionalFormatting>
  <conditionalFormatting sqref="F583:F584">
    <cfRule type="cellIs" dxfId="34" priority="31" stopIfTrue="1" operator="equal">
      <formula>0</formula>
    </cfRule>
  </conditionalFormatting>
  <conditionalFormatting sqref="F586:F587">
    <cfRule type="cellIs" dxfId="33" priority="33" stopIfTrue="1" operator="equal">
      <formula>0</formula>
    </cfRule>
  </conditionalFormatting>
  <conditionalFormatting sqref="F589:F590">
    <cfRule type="cellIs" dxfId="32" priority="30" stopIfTrue="1" operator="equal">
      <formula>0</formula>
    </cfRule>
  </conditionalFormatting>
  <conditionalFormatting sqref="F592:F593">
    <cfRule type="cellIs" dxfId="31" priority="12" stopIfTrue="1" operator="equal">
      <formula>0</formula>
    </cfRule>
  </conditionalFormatting>
  <conditionalFormatting sqref="F595:F596">
    <cfRule type="cellIs" dxfId="30" priority="13" stopIfTrue="1" operator="equal">
      <formula>0</formula>
    </cfRule>
  </conditionalFormatting>
  <conditionalFormatting sqref="F598:F600">
    <cfRule type="cellIs" dxfId="29" priority="14" stopIfTrue="1" operator="equal">
      <formula>0</formula>
    </cfRule>
  </conditionalFormatting>
  <conditionalFormatting sqref="F602:F604">
    <cfRule type="cellIs" dxfId="28" priority="15" stopIfTrue="1" operator="equal">
      <formula>0</formula>
    </cfRule>
  </conditionalFormatting>
  <conditionalFormatting sqref="F606:F607">
    <cfRule type="cellIs" dxfId="27" priority="34" stopIfTrue="1" operator="equal">
      <formula>0</formula>
    </cfRule>
  </conditionalFormatting>
  <conditionalFormatting sqref="F609">
    <cfRule type="cellIs" dxfId="26" priority="32" stopIfTrue="1" operator="equal">
      <formula>0</formula>
    </cfRule>
  </conditionalFormatting>
  <printOptions horizontalCentered="1"/>
  <pageMargins left="0.78740157480314965" right="0.39370078740157483" top="0.39370078740157483" bottom="0.70866141732283472" header="0" footer="0.23622047244094491"/>
  <pageSetup paperSize="9" orientation="portrait" r:id="rId1"/>
  <headerFooter>
    <oddFooter>&amp;L&amp;9&amp;A&amp;C&amp;9DIO 3 - SMJEŠTAJNI PAVILJON - GRAĐENJE&amp;R&amp;"Arial,Bold"&amp;9&amp;P/&amp;N</oddFooter>
  </headerFooter>
  <rowBreaks count="4" manualBreakCount="4">
    <brk id="98" max="5" man="1"/>
    <brk id="116" max="5" man="1"/>
    <brk id="230" max="5" man="1"/>
    <brk id="57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66"/>
  </sheetPr>
  <dimension ref="A2:W1003"/>
  <sheetViews>
    <sheetView view="pageBreakPreview" zoomScaleNormal="100" zoomScaleSheetLayoutView="100" workbookViewId="0">
      <selection activeCell="C43" sqref="C43"/>
    </sheetView>
  </sheetViews>
  <sheetFormatPr defaultColWidth="14.42578125" defaultRowHeight="15" customHeight="1"/>
  <cols>
    <col min="1" max="1" width="18.5703125" style="888" customWidth="1"/>
    <col min="2" max="2" width="15.7109375" style="888" customWidth="1"/>
    <col min="3" max="3" width="49" style="888" customWidth="1"/>
    <col min="4" max="23" width="8.85546875" style="888" customWidth="1"/>
    <col min="24" max="16384" width="14.42578125" style="888"/>
  </cols>
  <sheetData>
    <row r="2" spans="2:3" ht="48">
      <c r="B2" s="887" t="s">
        <v>0</v>
      </c>
      <c r="C2" s="887" t="s">
        <v>3038</v>
      </c>
    </row>
    <row r="3" spans="2:3" ht="7.5" customHeight="1">
      <c r="B3" s="889"/>
    </row>
    <row r="4" spans="2:3" ht="24" customHeight="1">
      <c r="B4" s="887" t="s">
        <v>1</v>
      </c>
      <c r="C4" s="887" t="s">
        <v>3039</v>
      </c>
    </row>
    <row r="5" spans="2:3" ht="7.5" customHeight="1"/>
    <row r="6" spans="2:3" ht="24" customHeight="1">
      <c r="B6" s="887" t="s">
        <v>158</v>
      </c>
      <c r="C6" s="890" t="s">
        <v>2776</v>
      </c>
    </row>
    <row r="7" spans="2:3" ht="7.5" customHeight="1"/>
    <row r="8" spans="2:3" ht="15" customHeight="1">
      <c r="B8" s="891" t="s">
        <v>160</v>
      </c>
      <c r="C8" s="892" t="s">
        <v>3138</v>
      </c>
    </row>
    <row r="10" spans="2:3" ht="15" customHeight="1">
      <c r="B10" s="889"/>
    </row>
    <row r="13" spans="2:3" ht="15" customHeight="1">
      <c r="B13" s="889"/>
    </row>
    <row r="14" spans="2:3" ht="15" customHeight="1">
      <c r="B14" s="889"/>
    </row>
    <row r="15" spans="2:3" ht="15" customHeight="1">
      <c r="B15" s="889"/>
    </row>
    <row r="18" spans="1:23" ht="15" customHeight="1">
      <c r="B18" s="893"/>
    </row>
    <row r="19" spans="1:23" ht="15" customHeight="1">
      <c r="B19" s="893"/>
    </row>
    <row r="21" spans="1:23" ht="15.75" customHeight="1"/>
    <row r="22" spans="1:23" ht="15" customHeight="1">
      <c r="B22" s="889"/>
    </row>
    <row r="23" spans="1:23" ht="15" customHeight="1">
      <c r="B23" s="889"/>
    </row>
    <row r="24" spans="1:23" ht="25.5" customHeight="1">
      <c r="B24" s="894" t="s">
        <v>25</v>
      </c>
    </row>
    <row r="25" spans="1:23" ht="35.1" customHeight="1">
      <c r="A25" s="895"/>
      <c r="B25" s="896" t="s">
        <v>31</v>
      </c>
      <c r="C25" s="897"/>
      <c r="D25" s="898"/>
      <c r="E25" s="898"/>
      <c r="F25" s="898"/>
      <c r="G25" s="898"/>
      <c r="H25" s="898"/>
      <c r="I25" s="898"/>
      <c r="J25" s="898"/>
      <c r="K25" s="898"/>
      <c r="L25" s="898"/>
      <c r="M25" s="898"/>
      <c r="N25" s="898"/>
      <c r="O25" s="898"/>
      <c r="P25" s="898"/>
      <c r="Q25" s="898"/>
      <c r="R25" s="898"/>
      <c r="S25" s="898"/>
      <c r="T25" s="898"/>
      <c r="U25" s="898"/>
      <c r="V25" s="898"/>
      <c r="W25" s="898"/>
    </row>
    <row r="26" spans="1:23" ht="15" customHeight="1">
      <c r="A26" s="899"/>
      <c r="B26" s="893"/>
    </row>
    <row r="27" spans="1:23" ht="15" customHeight="1">
      <c r="A27" s="899"/>
    </row>
    <row r="28" spans="1:23" ht="15" customHeight="1">
      <c r="A28" s="899"/>
    </row>
    <row r="29" spans="1:23" ht="15" customHeight="1">
      <c r="A29" s="899"/>
    </row>
    <row r="30" spans="1:23" ht="15" customHeight="1">
      <c r="A30" s="899"/>
    </row>
    <row r="31" spans="1:23" ht="15" customHeight="1">
      <c r="A31" s="899"/>
    </row>
    <row r="32" spans="1:23" ht="15" customHeight="1">
      <c r="A32" s="900"/>
      <c r="B32" s="889"/>
    </row>
    <row r="33" spans="1:23" ht="15" customHeight="1">
      <c r="A33" s="899"/>
    </row>
    <row r="34" spans="1:23" ht="15" customHeight="1">
      <c r="A34" s="899"/>
    </row>
    <row r="35" spans="1:23" ht="15" customHeight="1">
      <c r="A35" s="899"/>
    </row>
    <row r="36" spans="1:23" ht="15" customHeight="1">
      <c r="A36" s="899"/>
    </row>
    <row r="37" spans="1:23" ht="15" customHeight="1">
      <c r="A37" s="900"/>
      <c r="B37" s="889"/>
    </row>
    <row r="38" spans="1:23" ht="15" customHeight="1">
      <c r="A38" s="899"/>
    </row>
    <row r="39" spans="1:23" ht="15" customHeight="1">
      <c r="A39" s="899"/>
    </row>
    <row r="40" spans="1:23" ht="15" customHeight="1">
      <c r="A40" s="899"/>
    </row>
    <row r="41" spans="1:23" ht="15" customHeight="1">
      <c r="A41" s="899"/>
    </row>
    <row r="42" spans="1:23" ht="15" customHeight="1">
      <c r="A42" s="899"/>
    </row>
    <row r="43" spans="1:23" ht="15" customHeight="1">
      <c r="A43" s="899"/>
    </row>
    <row r="44" spans="1:23" ht="15" customHeight="1">
      <c r="A44" s="899"/>
    </row>
    <row r="45" spans="1:23" ht="15" customHeight="1">
      <c r="A45" s="899"/>
    </row>
    <row r="46" spans="1:23" ht="15" customHeight="1">
      <c r="A46" s="899"/>
    </row>
    <row r="47" spans="1:23" ht="15" customHeight="1">
      <c r="A47" s="899"/>
    </row>
    <row r="48" spans="1:23" ht="15" customHeight="1">
      <c r="A48" s="900"/>
      <c r="B48" s="889"/>
      <c r="C48" s="889"/>
      <c r="D48" s="889"/>
      <c r="E48" s="889"/>
      <c r="F48" s="889"/>
      <c r="G48" s="889"/>
      <c r="H48" s="889"/>
      <c r="I48" s="889"/>
      <c r="J48" s="889"/>
      <c r="K48" s="889"/>
      <c r="L48" s="889"/>
      <c r="M48" s="889"/>
      <c r="N48" s="889"/>
      <c r="O48" s="889"/>
      <c r="P48" s="889"/>
      <c r="Q48" s="889"/>
      <c r="R48" s="889"/>
      <c r="S48" s="889"/>
      <c r="T48" s="889"/>
      <c r="U48" s="889"/>
      <c r="V48" s="889"/>
      <c r="W48" s="889"/>
    </row>
    <row r="49" spans="1:23" ht="15" customHeight="1">
      <c r="A49" s="899"/>
    </row>
    <row r="50" spans="1:23" ht="15.75" customHeight="1">
      <c r="A50" s="889"/>
      <c r="B50" s="891" t="s">
        <v>162</v>
      </c>
      <c r="C50" s="892" t="s">
        <v>2413</v>
      </c>
      <c r="D50" s="889"/>
      <c r="E50" s="889"/>
      <c r="F50" s="889"/>
      <c r="G50" s="889"/>
      <c r="H50" s="889"/>
      <c r="I50" s="889"/>
      <c r="J50" s="889"/>
      <c r="K50" s="889"/>
      <c r="L50" s="889"/>
      <c r="M50" s="889"/>
      <c r="N50" s="889"/>
      <c r="O50" s="889"/>
      <c r="P50" s="889"/>
      <c r="Q50" s="889"/>
      <c r="R50" s="889"/>
      <c r="S50" s="889"/>
      <c r="T50" s="889"/>
      <c r="U50" s="889"/>
      <c r="V50" s="889"/>
      <c r="W50" s="889"/>
    </row>
    <row r="51" spans="1:23" ht="15.75" customHeight="1">
      <c r="A51" s="889"/>
      <c r="B51" s="901"/>
      <c r="C51" s="902"/>
      <c r="D51" s="889"/>
      <c r="E51" s="889"/>
      <c r="F51" s="889"/>
      <c r="G51" s="889"/>
      <c r="H51" s="889"/>
      <c r="I51" s="889"/>
      <c r="J51" s="889"/>
      <c r="K51" s="889"/>
      <c r="L51" s="889"/>
      <c r="M51" s="889"/>
      <c r="N51" s="889"/>
      <c r="O51" s="889"/>
      <c r="P51" s="889"/>
      <c r="Q51" s="889"/>
      <c r="R51" s="889"/>
      <c r="S51" s="889"/>
      <c r="T51" s="889"/>
      <c r="U51" s="889"/>
      <c r="V51" s="889"/>
      <c r="W51" s="889"/>
    </row>
    <row r="54" spans="1:23" ht="15.75" customHeight="1"/>
    <row r="55" spans="1:23" ht="15.75" customHeight="1">
      <c r="C55" s="889"/>
    </row>
    <row r="56" spans="1:23" ht="15.75" customHeight="1"/>
    <row r="57" spans="1:23" ht="15.75" customHeight="1"/>
    <row r="58" spans="1:23" ht="15.75" customHeight="1"/>
    <row r="59" spans="1:23" ht="15.75" customHeight="1"/>
    <row r="60" spans="1:23" ht="15.75" customHeight="1"/>
    <row r="61" spans="1:23" ht="15.75" customHeight="1"/>
    <row r="62" spans="1:23" ht="15.75" customHeight="1"/>
    <row r="63" spans="1:23" ht="15.75" customHeight="1"/>
    <row r="64" spans="1:2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5z9MWdPo5h3T8ATp2d+r4DKgycHB9BloVvr6O+aqUZHfjWPuh49NWZTuHZhMqPIzzm+m4Ul63lyMO8JWJOcfZA==" saltValue="Q2KZVLXIsYwb+xCVGz0Q/Q==" spinCount="100000" sheet="1" objects="1" scenarios="1"/>
  <mergeCells count="1">
    <mergeCell ref="B25:C25"/>
  </mergeCells>
  <printOptions horizontalCentered="1"/>
  <pageMargins left="0.70866141732283472" right="0.55118110236220474" top="0.35433070866141736" bottom="0.39370078740157483" header="0" footer="0"/>
  <pageSetup paperSize="9" orientation="portrait" cellComments="atEn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66"/>
  </sheetPr>
  <dimension ref="A1:H77"/>
  <sheetViews>
    <sheetView view="pageBreakPreview" zoomScaleNormal="100" zoomScaleSheetLayoutView="100" workbookViewId="0">
      <pane ySplit="1" topLeftCell="A2" activePane="bottomLeft" state="frozen"/>
      <selection activeCell="C43" sqref="C43"/>
      <selection pane="bottomLeft" activeCell="B43" sqref="B43:F43"/>
    </sheetView>
  </sheetViews>
  <sheetFormatPr defaultColWidth="8.85546875" defaultRowHeight="12.75"/>
  <cols>
    <col min="1" max="1" width="5.7109375" style="1246" customWidth="1"/>
    <col min="2" max="2" width="40.7109375" style="1246" customWidth="1"/>
    <col min="3" max="3" width="5.7109375" style="1266" customWidth="1"/>
    <col min="4" max="4" width="9.7109375" style="1246" bestFit="1" customWidth="1"/>
    <col min="5" max="5" width="12.7109375" style="1246" customWidth="1"/>
    <col min="6" max="6" width="17.42578125" style="1246" customWidth="1"/>
    <col min="7" max="7" width="8.85546875" style="1246"/>
    <col min="8" max="8" width="8.85546875" style="1246" hidden="1" customWidth="1"/>
    <col min="9" max="16384" width="8.85546875" style="1246"/>
  </cols>
  <sheetData>
    <row r="1" spans="1:6" ht="15" customHeight="1">
      <c r="A1" s="1241" t="s">
        <v>1034</v>
      </c>
      <c r="B1" s="1242" t="s">
        <v>31</v>
      </c>
      <c r="C1" s="1243"/>
      <c r="D1" s="1244"/>
      <c r="E1" s="1244"/>
      <c r="F1" s="1245"/>
    </row>
    <row r="2" spans="1:6" s="1247" customFormat="1" ht="11.25"/>
    <row r="3" spans="1:6" ht="15" customHeight="1">
      <c r="A3" s="1248"/>
      <c r="B3" s="1249" t="s">
        <v>1068</v>
      </c>
      <c r="C3" s="1250"/>
      <c r="D3" s="1251"/>
      <c r="E3" s="1251"/>
      <c r="F3" s="1252"/>
    </row>
    <row r="4" spans="1:6">
      <c r="A4" s="1253"/>
      <c r="B4" s="1254"/>
      <c r="C4" s="1255"/>
      <c r="D4" s="1256"/>
      <c r="E4" s="1256"/>
      <c r="F4" s="461"/>
    </row>
    <row r="5" spans="1:6" s="1257" customFormat="1" ht="57" customHeight="1">
      <c r="B5" s="1258" t="s">
        <v>1508</v>
      </c>
      <c r="C5" s="1258"/>
      <c r="D5" s="1258"/>
      <c r="E5" s="1258"/>
      <c r="F5" s="1258"/>
    </row>
    <row r="6" spans="1:6" s="1257" customFormat="1" ht="69" customHeight="1">
      <c r="B6" s="1258" t="s">
        <v>1509</v>
      </c>
      <c r="C6" s="1258"/>
      <c r="D6" s="1258"/>
      <c r="E6" s="1258"/>
      <c r="F6" s="1258"/>
    </row>
    <row r="7" spans="1:6" s="1257" customFormat="1" ht="52.5" customHeight="1">
      <c r="B7" s="1258" t="s">
        <v>1510</v>
      </c>
      <c r="C7" s="1258"/>
      <c r="D7" s="1258"/>
      <c r="E7" s="1258"/>
      <c r="F7" s="1258"/>
    </row>
    <row r="8" spans="1:6" s="1257" customFormat="1" ht="54" customHeight="1">
      <c r="B8" s="1258" t="s">
        <v>1089</v>
      </c>
      <c r="C8" s="1258"/>
      <c r="D8" s="1258"/>
      <c r="E8" s="1258"/>
      <c r="F8" s="1258"/>
    </row>
    <row r="9" spans="1:6" s="1257" customFormat="1" ht="33.75" customHeight="1">
      <c r="B9" s="1258" t="s">
        <v>1511</v>
      </c>
      <c r="C9" s="1258"/>
      <c r="D9" s="1258"/>
      <c r="E9" s="1258"/>
      <c r="F9" s="1258"/>
    </row>
    <row r="10" spans="1:6" s="1257" customFormat="1" ht="62.25" customHeight="1">
      <c r="B10" s="1258" t="s">
        <v>1512</v>
      </c>
      <c r="C10" s="1258"/>
      <c r="D10" s="1258"/>
      <c r="E10" s="1258"/>
      <c r="F10" s="1258"/>
    </row>
    <row r="11" spans="1:6" s="1257" customFormat="1" ht="39" customHeight="1">
      <c r="B11" s="1258" t="s">
        <v>1513</v>
      </c>
      <c r="C11" s="1258"/>
      <c r="D11" s="1258"/>
      <c r="E11" s="1258"/>
      <c r="F11" s="1258"/>
    </row>
    <row r="12" spans="1:6" s="1257" customFormat="1" ht="28.5" customHeight="1">
      <c r="B12" s="1258" t="s">
        <v>1514</v>
      </c>
      <c r="C12" s="1258"/>
      <c r="D12" s="1258"/>
      <c r="E12" s="1258"/>
      <c r="F12" s="1258"/>
    </row>
    <row r="13" spans="1:6" s="1257" customFormat="1">
      <c r="B13" s="1259"/>
      <c r="C13" s="1259"/>
      <c r="D13" s="1259"/>
      <c r="E13" s="1259"/>
      <c r="F13" s="1259"/>
    </row>
    <row r="14" spans="1:6" s="1257" customFormat="1" ht="84" customHeight="1">
      <c r="B14" s="1258" t="s">
        <v>1120</v>
      </c>
      <c r="C14" s="1258"/>
      <c r="D14" s="1258"/>
      <c r="E14" s="1258"/>
      <c r="F14" s="1258"/>
    </row>
    <row r="15" spans="1:6" s="1257" customFormat="1">
      <c r="B15" s="1259"/>
      <c r="C15" s="1259"/>
      <c r="D15" s="1259"/>
      <c r="E15" s="1259"/>
      <c r="F15" s="1259"/>
    </row>
    <row r="16" spans="1:6" s="1257" customFormat="1" ht="49.5" customHeight="1">
      <c r="B16" s="1258" t="s">
        <v>1090</v>
      </c>
      <c r="C16" s="1258"/>
      <c r="D16" s="1258"/>
      <c r="E16" s="1258"/>
      <c r="F16" s="1258"/>
    </row>
    <row r="17" spans="2:6" s="1257" customFormat="1" ht="145.5" customHeight="1">
      <c r="B17" s="1260" t="s">
        <v>1515</v>
      </c>
      <c r="C17" s="1260"/>
      <c r="D17" s="1260"/>
      <c r="E17" s="1260"/>
      <c r="F17" s="1260"/>
    </row>
    <row r="18" spans="2:6" s="1257" customFormat="1" ht="126" customHeight="1">
      <c r="B18" s="1260" t="s">
        <v>1516</v>
      </c>
      <c r="C18" s="1260"/>
      <c r="D18" s="1260"/>
      <c r="E18" s="1260"/>
      <c r="F18" s="1260"/>
    </row>
    <row r="19" spans="2:6" s="1257" customFormat="1" ht="70.5" customHeight="1">
      <c r="B19" s="1258" t="s">
        <v>1121</v>
      </c>
      <c r="C19" s="1258"/>
      <c r="D19" s="1258"/>
      <c r="E19" s="1258"/>
      <c r="F19" s="1258"/>
    </row>
    <row r="20" spans="2:6" s="1257" customFormat="1" ht="51" customHeight="1">
      <c r="B20" s="1258" t="s">
        <v>1122</v>
      </c>
      <c r="C20" s="1258"/>
      <c r="D20" s="1258"/>
      <c r="E20" s="1258"/>
      <c r="F20" s="1258"/>
    </row>
    <row r="21" spans="2:6" s="1257" customFormat="1" ht="36.75" customHeight="1">
      <c r="B21" s="1258" t="s">
        <v>1517</v>
      </c>
      <c r="C21" s="1258"/>
      <c r="D21" s="1258"/>
      <c r="E21" s="1258"/>
      <c r="F21" s="1258"/>
    </row>
    <row r="22" spans="2:6" s="1257" customFormat="1" ht="81.75" customHeight="1">
      <c r="B22" s="1258" t="s">
        <v>1518</v>
      </c>
      <c r="C22" s="1258"/>
      <c r="D22" s="1258"/>
      <c r="E22" s="1258"/>
      <c r="F22" s="1258"/>
    </row>
    <row r="23" spans="2:6" s="1257" customFormat="1" ht="94.5" customHeight="1">
      <c r="B23" s="1258" t="s">
        <v>1123</v>
      </c>
      <c r="C23" s="1258"/>
      <c r="D23" s="1258"/>
      <c r="E23" s="1258"/>
      <c r="F23" s="1258"/>
    </row>
    <row r="24" spans="2:6" s="1257" customFormat="1" ht="46.5" customHeight="1">
      <c r="B24" s="1258" t="s">
        <v>1519</v>
      </c>
      <c r="C24" s="1258"/>
      <c r="D24" s="1258"/>
      <c r="E24" s="1258"/>
      <c r="F24" s="1258"/>
    </row>
    <row r="25" spans="2:6" s="1257" customFormat="1" ht="48.75" customHeight="1">
      <c r="B25" s="1258" t="s">
        <v>1520</v>
      </c>
      <c r="C25" s="1258"/>
      <c r="D25" s="1258"/>
      <c r="E25" s="1258"/>
      <c r="F25" s="1258"/>
    </row>
    <row r="26" spans="2:6" s="1257" customFormat="1">
      <c r="B26" s="1259"/>
      <c r="C26" s="1259"/>
      <c r="D26" s="1259"/>
      <c r="E26" s="1259"/>
      <c r="F26" s="1259"/>
    </row>
    <row r="27" spans="2:6" s="1257" customFormat="1" ht="30.75" customHeight="1">
      <c r="B27" s="1258" t="s">
        <v>1093</v>
      </c>
      <c r="C27" s="1258"/>
      <c r="D27" s="1258"/>
      <c r="E27" s="1258"/>
      <c r="F27" s="1258"/>
    </row>
    <row r="28" spans="2:6" s="1257" customFormat="1">
      <c r="B28" s="1259"/>
      <c r="C28" s="1261"/>
      <c r="D28" s="1259"/>
      <c r="E28" s="1261"/>
      <c r="F28" s="1261"/>
    </row>
    <row r="29" spans="2:6" s="1257" customFormat="1" ht="64.5" customHeight="1">
      <c r="B29" s="1258" t="s">
        <v>1521</v>
      </c>
      <c r="C29" s="1258"/>
      <c r="D29" s="1258"/>
      <c r="E29" s="1258"/>
      <c r="F29" s="1258"/>
    </row>
    <row r="30" spans="2:6" s="1257" customFormat="1">
      <c r="B30" s="1259"/>
      <c r="C30" s="1261"/>
      <c r="D30" s="1259"/>
      <c r="E30" s="1261"/>
      <c r="F30" s="1261"/>
    </row>
    <row r="31" spans="2:6" s="1257" customFormat="1" ht="41.25" customHeight="1">
      <c r="B31" s="1258" t="s">
        <v>1096</v>
      </c>
      <c r="C31" s="1258"/>
      <c r="D31" s="1258"/>
      <c r="E31" s="1258"/>
      <c r="F31" s="1258"/>
    </row>
    <row r="32" spans="2:6" s="1257" customFormat="1" ht="26.25" customHeight="1">
      <c r="B32" s="1258" t="s">
        <v>1097</v>
      </c>
      <c r="C32" s="1258"/>
      <c r="D32" s="1258"/>
      <c r="E32" s="1258"/>
      <c r="F32" s="1258"/>
    </row>
    <row r="33" spans="2:6" s="1257" customFormat="1" ht="54.75" customHeight="1">
      <c r="B33" s="1258" t="s">
        <v>1098</v>
      </c>
      <c r="C33" s="1258"/>
      <c r="D33" s="1258"/>
      <c r="E33" s="1258"/>
      <c r="F33" s="1258"/>
    </row>
    <row r="34" spans="2:6" s="1257" customFormat="1">
      <c r="B34" s="1259"/>
      <c r="C34" s="1261"/>
      <c r="D34" s="1259"/>
      <c r="E34" s="1261"/>
      <c r="F34" s="1261"/>
    </row>
    <row r="35" spans="2:6" s="1257" customFormat="1" ht="39.75" customHeight="1">
      <c r="B35" s="1258" t="s">
        <v>1099</v>
      </c>
      <c r="C35" s="1258"/>
      <c r="D35" s="1258"/>
      <c r="E35" s="1258"/>
      <c r="F35" s="1258"/>
    </row>
    <row r="36" spans="2:6" s="1257" customFormat="1" ht="57" customHeight="1">
      <c r="B36" s="1258" t="s">
        <v>1100</v>
      </c>
      <c r="C36" s="1258"/>
      <c r="D36" s="1258"/>
      <c r="E36" s="1258"/>
      <c r="F36" s="1258"/>
    </row>
    <row r="37" spans="2:6" s="1257" customFormat="1" ht="52.5" customHeight="1">
      <c r="B37" s="1258" t="s">
        <v>1101</v>
      </c>
      <c r="C37" s="1258"/>
      <c r="D37" s="1258"/>
      <c r="E37" s="1258"/>
      <c r="F37" s="1258"/>
    </row>
    <row r="38" spans="2:6" s="1257" customFormat="1">
      <c r="B38" s="1259"/>
      <c r="C38" s="1261"/>
      <c r="D38" s="1259"/>
      <c r="E38" s="1261"/>
      <c r="F38" s="1261"/>
    </row>
    <row r="39" spans="2:6" s="1257" customFormat="1" ht="63" customHeight="1">
      <c r="B39" s="1258" t="s">
        <v>1522</v>
      </c>
      <c r="C39" s="1258"/>
      <c r="D39" s="1258"/>
      <c r="E39" s="1258"/>
      <c r="F39" s="1258"/>
    </row>
    <row r="40" spans="2:6" s="1257" customFormat="1" ht="30.75" customHeight="1">
      <c r="B40" s="1258" t="s">
        <v>1523</v>
      </c>
      <c r="C40" s="1258"/>
      <c r="D40" s="1258"/>
      <c r="E40" s="1258"/>
      <c r="F40" s="1258"/>
    </row>
    <row r="41" spans="2:6" s="1257" customFormat="1" ht="51.75" customHeight="1">
      <c r="B41" s="1258" t="s">
        <v>1102</v>
      </c>
      <c r="C41" s="1258"/>
      <c r="D41" s="1258"/>
      <c r="E41" s="1258"/>
      <c r="F41" s="1258"/>
    </row>
    <row r="42" spans="2:6" s="1257" customFormat="1" ht="39" customHeight="1">
      <c r="B42" s="1258" t="s">
        <v>1103</v>
      </c>
      <c r="C42" s="1258"/>
      <c r="D42" s="1258"/>
      <c r="E42" s="1258"/>
      <c r="F42" s="1258"/>
    </row>
    <row r="43" spans="2:6" s="1257" customFormat="1" ht="29.25" customHeight="1">
      <c r="B43" s="1258" t="s">
        <v>1104</v>
      </c>
      <c r="C43" s="1258"/>
      <c r="D43" s="1258"/>
      <c r="E43" s="1258"/>
      <c r="F43" s="1258"/>
    </row>
    <row r="44" spans="2:6" s="1257" customFormat="1" ht="42" customHeight="1">
      <c r="B44" s="1258" t="s">
        <v>1105</v>
      </c>
      <c r="C44" s="1258"/>
      <c r="D44" s="1258"/>
      <c r="E44" s="1258"/>
      <c r="F44" s="1258"/>
    </row>
    <row r="45" spans="2:6" s="1257" customFormat="1" ht="40.5" customHeight="1">
      <c r="B45" s="1258" t="s">
        <v>1106</v>
      </c>
      <c r="C45" s="1258"/>
      <c r="D45" s="1258"/>
      <c r="E45" s="1258"/>
      <c r="F45" s="1258"/>
    </row>
    <row r="46" spans="2:6" s="1257" customFormat="1" ht="30" customHeight="1">
      <c r="B46" s="1258" t="s">
        <v>1107</v>
      </c>
      <c r="C46" s="1258"/>
      <c r="D46" s="1258"/>
      <c r="E46" s="1258"/>
      <c r="F46" s="1258"/>
    </row>
    <row r="47" spans="2:6" s="1257" customFormat="1" ht="39" customHeight="1">
      <c r="B47" s="1258" t="s">
        <v>1108</v>
      </c>
      <c r="C47" s="1258"/>
      <c r="D47" s="1258"/>
      <c r="E47" s="1258"/>
      <c r="F47" s="1258"/>
    </row>
    <row r="48" spans="2:6" s="1257" customFormat="1" ht="42" customHeight="1">
      <c r="B48" s="1258" t="s">
        <v>1109</v>
      </c>
      <c r="C48" s="1258"/>
      <c r="D48" s="1258"/>
      <c r="E48" s="1258"/>
      <c r="F48" s="1258"/>
    </row>
    <row r="49" spans="2:8" s="1257" customFormat="1" ht="52.5" customHeight="1">
      <c r="B49" s="1258" t="s">
        <v>1110</v>
      </c>
      <c r="C49" s="1258"/>
      <c r="D49" s="1258"/>
      <c r="E49" s="1258"/>
      <c r="F49" s="1258"/>
    </row>
    <row r="50" spans="2:8" s="1257" customFormat="1" ht="30.75" customHeight="1">
      <c r="B50" s="1258" t="s">
        <v>1111</v>
      </c>
      <c r="C50" s="1258"/>
      <c r="D50" s="1258"/>
      <c r="E50" s="1258"/>
      <c r="F50" s="1258"/>
    </row>
    <row r="51" spans="2:8" s="1257" customFormat="1" ht="44.25" customHeight="1">
      <c r="B51" s="1258" t="s">
        <v>1113</v>
      </c>
      <c r="C51" s="1258"/>
      <c r="D51" s="1258"/>
      <c r="E51" s="1258"/>
      <c r="F51" s="1258"/>
    </row>
    <row r="52" spans="2:8" s="1257" customFormat="1" ht="29.25" customHeight="1">
      <c r="B52" s="1262" t="s">
        <v>1524</v>
      </c>
      <c r="C52" s="1262"/>
      <c r="D52" s="1262"/>
      <c r="E52" s="1262"/>
      <c r="F52" s="1262"/>
    </row>
    <row r="53" spans="2:8" s="1263" customFormat="1">
      <c r="C53" s="1264"/>
      <c r="H53" s="1265"/>
    </row>
    <row r="54" spans="2:8" s="1263" customFormat="1">
      <c r="C54" s="1264"/>
    </row>
    <row r="55" spans="2:8" s="1263" customFormat="1">
      <c r="C55" s="1264"/>
    </row>
    <row r="56" spans="2:8" s="1263" customFormat="1">
      <c r="C56" s="1264"/>
    </row>
    <row r="57" spans="2:8" s="1263" customFormat="1">
      <c r="C57" s="1264"/>
    </row>
    <row r="58" spans="2:8" s="1263" customFormat="1">
      <c r="C58" s="1264"/>
    </row>
    <row r="59" spans="2:8" s="1263" customFormat="1">
      <c r="C59" s="1264"/>
    </row>
    <row r="60" spans="2:8" s="1263" customFormat="1">
      <c r="C60" s="1264"/>
    </row>
    <row r="61" spans="2:8" s="1263" customFormat="1">
      <c r="C61" s="1264"/>
    </row>
    <row r="62" spans="2:8" s="1263" customFormat="1">
      <c r="C62" s="1264"/>
    </row>
    <row r="63" spans="2:8" s="1263" customFormat="1">
      <c r="C63" s="1264"/>
    </row>
    <row r="64" spans="2:8" s="1263" customFormat="1">
      <c r="C64" s="1264"/>
    </row>
    <row r="65" spans="3:3" s="1263" customFormat="1">
      <c r="C65" s="1264"/>
    </row>
    <row r="66" spans="3:3" s="1263" customFormat="1">
      <c r="C66" s="1264"/>
    </row>
    <row r="67" spans="3:3" s="1263" customFormat="1">
      <c r="C67" s="1264"/>
    </row>
    <row r="68" spans="3:3" s="1263" customFormat="1">
      <c r="C68" s="1264"/>
    </row>
    <row r="69" spans="3:3" s="1263" customFormat="1">
      <c r="C69" s="1264"/>
    </row>
    <row r="70" spans="3:3" s="1263" customFormat="1">
      <c r="C70" s="1264"/>
    </row>
    <row r="71" spans="3:3" s="1263" customFormat="1">
      <c r="C71" s="1264"/>
    </row>
    <row r="72" spans="3:3" s="1263" customFormat="1">
      <c r="C72" s="1264"/>
    </row>
    <row r="73" spans="3:3" s="1263" customFormat="1">
      <c r="C73" s="1264"/>
    </row>
    <row r="74" spans="3:3" s="1263" customFormat="1">
      <c r="C74" s="1264"/>
    </row>
    <row r="75" spans="3:3" s="1263" customFormat="1">
      <c r="C75" s="1264"/>
    </row>
    <row r="76" spans="3:3" s="1263" customFormat="1">
      <c r="C76" s="1264"/>
    </row>
    <row r="77" spans="3:3" s="1263" customFormat="1">
      <c r="C77" s="1264"/>
    </row>
  </sheetData>
  <sheetProtection algorithmName="SHA-512" hashValue="JUlxgrpUzWTQTMYc+9rZpoTzH93ZkbI5/amQeQejedZAfFwHtEtNCy5dSosLZjCsW9c6owMYTzm1UEU8iH3vcw==" saltValue="5gyhCyVm8ZqE4p0yamXwlQ==" spinCount="100000" sheet="1" objects="1" scenarios="1"/>
  <mergeCells count="41">
    <mergeCell ref="B52:F52"/>
    <mergeCell ref="B47:F47"/>
    <mergeCell ref="B48:F48"/>
    <mergeCell ref="B49:F49"/>
    <mergeCell ref="B50:F50"/>
    <mergeCell ref="B51:F51"/>
    <mergeCell ref="B42:F42"/>
    <mergeCell ref="B43:F43"/>
    <mergeCell ref="B44:F44"/>
    <mergeCell ref="B45:F45"/>
    <mergeCell ref="B46:F46"/>
    <mergeCell ref="B36:F36"/>
    <mergeCell ref="B37:F37"/>
    <mergeCell ref="B39:F39"/>
    <mergeCell ref="B40:F40"/>
    <mergeCell ref="B41:F41"/>
    <mergeCell ref="B29:F29"/>
    <mergeCell ref="B31:F31"/>
    <mergeCell ref="B32:F32"/>
    <mergeCell ref="B33:F33"/>
    <mergeCell ref="B35:F35"/>
    <mergeCell ref="B22:F22"/>
    <mergeCell ref="B23:F23"/>
    <mergeCell ref="B24:F24"/>
    <mergeCell ref="B25:F25"/>
    <mergeCell ref="B27:F27"/>
    <mergeCell ref="B18:F18"/>
    <mergeCell ref="B19:F19"/>
    <mergeCell ref="B20:F20"/>
    <mergeCell ref="B21:F21"/>
    <mergeCell ref="B10:F10"/>
    <mergeCell ref="B11:F11"/>
    <mergeCell ref="B12:F12"/>
    <mergeCell ref="B14:F14"/>
    <mergeCell ref="B16:F16"/>
    <mergeCell ref="B17:F17"/>
    <mergeCell ref="B5:F5"/>
    <mergeCell ref="B6:F6"/>
    <mergeCell ref="B7:F7"/>
    <mergeCell ref="B8:F8"/>
    <mergeCell ref="B9:F9"/>
  </mergeCells>
  <printOptions horizontalCentered="1"/>
  <pageMargins left="0.78740157480314965" right="0.39370078740157483" top="0.39370078740157483" bottom="0.70866141732283472" header="0" footer="0.23622047244094491"/>
  <pageSetup paperSize="9" orientation="portrait" r:id="rId1"/>
  <headerFooter>
    <oddFooter>&amp;L&amp;9&amp;A&amp;C&amp;9DIO 3 - SMJEŠTAJNI PAVILJON - GRAĐENJE&amp;R&amp;"Arial,Bold"&amp;9&amp;P/&amp;N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366"/>
  </sheetPr>
  <dimension ref="A1:IV962"/>
  <sheetViews>
    <sheetView showZeros="0" view="pageBreakPreview" zoomScaleNormal="100" zoomScaleSheetLayoutView="100" workbookViewId="0">
      <pane ySplit="2" topLeftCell="A3" activePane="bottomLeft" state="frozen"/>
      <selection activeCell="C43" sqref="C43"/>
      <selection pane="bottomLeft" activeCell="C43" sqref="C43"/>
    </sheetView>
  </sheetViews>
  <sheetFormatPr defaultColWidth="8.85546875" defaultRowHeight="12.75"/>
  <cols>
    <col min="1" max="1" width="5.85546875" style="1266" customWidth="1"/>
    <col min="2" max="2" width="40.7109375" style="1246" customWidth="1"/>
    <col min="3" max="3" width="7.7109375" style="1266" customWidth="1"/>
    <col min="4" max="4" width="9.7109375" style="1357" customWidth="1"/>
    <col min="5" max="5" width="12.7109375" style="1610" customWidth="1"/>
    <col min="6" max="6" width="15.28515625" style="1359" customWidth="1"/>
    <col min="7" max="7" width="10.140625" style="1246" bestFit="1" customWidth="1"/>
    <col min="8" max="8" width="13.85546875" style="1246" bestFit="1" customWidth="1"/>
    <col min="9" max="16384" width="8.85546875" style="1246"/>
  </cols>
  <sheetData>
    <row r="1" spans="1:6" s="1271" customFormat="1" ht="13.15" customHeight="1">
      <c r="A1" s="1267" t="s">
        <v>980</v>
      </c>
      <c r="B1" s="1268" t="s">
        <v>981</v>
      </c>
      <c r="C1" s="1268" t="s">
        <v>982</v>
      </c>
      <c r="D1" s="1269" t="s">
        <v>983</v>
      </c>
      <c r="E1" s="1595" t="s">
        <v>984</v>
      </c>
      <c r="F1" s="1270" t="s">
        <v>985</v>
      </c>
    </row>
    <row r="2" spans="1:6" s="1276" customFormat="1" ht="13.15" customHeight="1">
      <c r="A2" s="1272">
        <v>1</v>
      </c>
      <c r="B2" s="1273">
        <v>2</v>
      </c>
      <c r="C2" s="1273">
        <v>3</v>
      </c>
      <c r="D2" s="1274">
        <v>4</v>
      </c>
      <c r="E2" s="1596">
        <v>5</v>
      </c>
      <c r="F2" s="1275" t="s">
        <v>986</v>
      </c>
    </row>
    <row r="3" spans="1:6" s="1247" customFormat="1" ht="11.25">
      <c r="D3" s="1277"/>
      <c r="E3" s="1278"/>
      <c r="F3" s="1279"/>
    </row>
    <row r="4" spans="1:6" ht="15" customHeight="1">
      <c r="A4" s="1280" t="s">
        <v>1034</v>
      </c>
      <c r="B4" s="1281" t="s">
        <v>31</v>
      </c>
      <c r="C4" s="1282"/>
      <c r="D4" s="1283"/>
      <c r="E4" s="1284"/>
      <c r="F4" s="1285"/>
    </row>
    <row r="5" spans="1:6" s="1247" customFormat="1" ht="12.75" customHeight="1">
      <c r="D5" s="1277"/>
      <c r="E5" s="1278"/>
      <c r="F5" s="1279"/>
    </row>
    <row r="6" spans="1:6" s="1247" customFormat="1" ht="12.75" customHeight="1">
      <c r="B6" s="342" t="s">
        <v>991</v>
      </c>
      <c r="D6" s="1277"/>
      <c r="E6" s="1278"/>
      <c r="F6" s="1279"/>
    </row>
    <row r="7" spans="1:6" s="1247" customFormat="1" ht="102">
      <c r="B7" s="342" t="s">
        <v>3083</v>
      </c>
      <c r="D7" s="1277"/>
      <c r="E7" s="1278"/>
      <c r="F7" s="1279"/>
    </row>
    <row r="8" spans="1:6" ht="12.75" customHeight="1">
      <c r="A8" s="1286"/>
      <c r="B8" s="1287"/>
      <c r="C8" s="1288"/>
      <c r="D8" s="1289"/>
      <c r="E8" s="1290"/>
      <c r="F8" s="1291"/>
    </row>
    <row r="9" spans="1:6" s="1298" customFormat="1" ht="15" customHeight="1">
      <c r="A9" s="1292" t="s">
        <v>987</v>
      </c>
      <c r="B9" s="1293" t="s">
        <v>1525</v>
      </c>
      <c r="C9" s="1294"/>
      <c r="D9" s="1295"/>
      <c r="E9" s="1296"/>
      <c r="F9" s="1297"/>
    </row>
    <row r="10" spans="1:6">
      <c r="A10" s="1299"/>
      <c r="B10" s="1300"/>
      <c r="C10" s="1264"/>
      <c r="D10" s="1301"/>
      <c r="E10" s="1302"/>
      <c r="F10" s="1303"/>
    </row>
    <row r="11" spans="1:6" ht="229.5">
      <c r="A11" s="1304" t="s">
        <v>1124</v>
      </c>
      <c r="B11" s="1305" t="s">
        <v>1526</v>
      </c>
      <c r="C11" s="1306"/>
      <c r="D11" s="1307"/>
      <c r="E11" s="1308"/>
      <c r="F11" s="1309"/>
    </row>
    <row r="12" spans="1:6" ht="25.5">
      <c r="A12" s="1304"/>
      <c r="B12" s="1305" t="s">
        <v>3084</v>
      </c>
      <c r="C12" s="1306"/>
      <c r="D12" s="1307"/>
      <c r="E12" s="1308"/>
      <c r="F12" s="1309"/>
    </row>
    <row r="13" spans="1:6" ht="51">
      <c r="A13" s="1304"/>
      <c r="B13" s="1305" t="s">
        <v>1527</v>
      </c>
      <c r="C13" s="1306"/>
      <c r="D13" s="1307"/>
      <c r="E13" s="1308"/>
      <c r="F13" s="1309"/>
    </row>
    <row r="14" spans="1:6">
      <c r="A14" s="1304"/>
      <c r="B14" s="1305" t="s">
        <v>1528</v>
      </c>
      <c r="C14" s="1306"/>
      <c r="D14" s="1307"/>
      <c r="E14" s="1308"/>
      <c r="F14" s="1309"/>
    </row>
    <row r="15" spans="1:6">
      <c r="A15" s="1304"/>
      <c r="B15" s="1305" t="s">
        <v>1529</v>
      </c>
      <c r="C15" s="1306"/>
      <c r="D15" s="1307"/>
      <c r="E15" s="1308"/>
      <c r="F15" s="1309"/>
    </row>
    <row r="16" spans="1:6">
      <c r="A16" s="1304"/>
      <c r="B16" s="1305" t="s">
        <v>1530</v>
      </c>
      <c r="C16" s="1306"/>
      <c r="D16" s="1307"/>
      <c r="E16" s="1308"/>
      <c r="F16" s="1309"/>
    </row>
    <row r="17" spans="1:6">
      <c r="A17" s="1304"/>
      <c r="B17" s="1305" t="s">
        <v>1531</v>
      </c>
      <c r="C17" s="1306"/>
      <c r="D17" s="1307"/>
      <c r="E17" s="1308"/>
      <c r="F17" s="1309"/>
    </row>
    <row r="18" spans="1:6">
      <c r="A18" s="1304"/>
      <c r="B18" s="1305" t="s">
        <v>1532</v>
      </c>
      <c r="C18" s="1306"/>
      <c r="D18" s="1307"/>
      <c r="E18" s="1308"/>
      <c r="F18" s="1309"/>
    </row>
    <row r="19" spans="1:6">
      <c r="A19" s="1304"/>
      <c r="B19" s="1305" t="s">
        <v>1533</v>
      </c>
      <c r="C19" s="1306"/>
      <c r="D19" s="1307"/>
      <c r="E19" s="1308"/>
      <c r="F19" s="1309"/>
    </row>
    <row r="20" spans="1:6">
      <c r="A20" s="1304"/>
      <c r="B20" s="1305" t="s">
        <v>1534</v>
      </c>
      <c r="C20" s="1306"/>
      <c r="D20" s="1307"/>
      <c r="E20" s="1308"/>
      <c r="F20" s="1309"/>
    </row>
    <row r="21" spans="1:6" ht="25.5">
      <c r="A21" s="1304"/>
      <c r="B21" s="1305" t="s">
        <v>1535</v>
      </c>
      <c r="C21" s="1306"/>
      <c r="D21" s="1307"/>
      <c r="E21" s="1308"/>
      <c r="F21" s="1309"/>
    </row>
    <row r="22" spans="1:6" ht="38.25">
      <c r="A22" s="1304"/>
      <c r="B22" s="1305" t="s">
        <v>1536</v>
      </c>
      <c r="C22" s="1306"/>
      <c r="D22" s="1307"/>
      <c r="E22" s="1308"/>
      <c r="F22" s="1309"/>
    </row>
    <row r="23" spans="1:6">
      <c r="A23" s="1304"/>
      <c r="B23" s="1305" t="s">
        <v>1537</v>
      </c>
      <c r="C23" s="1306"/>
      <c r="D23" s="1307"/>
      <c r="E23" s="1308"/>
      <c r="F23" s="1309"/>
    </row>
    <row r="24" spans="1:6" ht="25.5">
      <c r="A24" s="1304"/>
      <c r="B24" s="1305" t="s">
        <v>1538</v>
      </c>
      <c r="C24" s="1306"/>
      <c r="D24" s="1307"/>
      <c r="E24" s="1308"/>
      <c r="F24" s="1309"/>
    </row>
    <row r="25" spans="1:6">
      <c r="A25" s="1304"/>
      <c r="B25" s="1305" t="s">
        <v>1539</v>
      </c>
      <c r="C25" s="1306"/>
      <c r="D25" s="1307"/>
      <c r="E25" s="1308"/>
      <c r="F25" s="1309"/>
    </row>
    <row r="26" spans="1:6" ht="76.5">
      <c r="A26" s="1304"/>
      <c r="B26" s="1305" t="s">
        <v>1540</v>
      </c>
      <c r="C26" s="1306"/>
      <c r="D26" s="1307"/>
      <c r="E26" s="1308"/>
      <c r="F26" s="1309"/>
    </row>
    <row r="27" spans="1:6" ht="25.5">
      <c r="A27" s="1304"/>
      <c r="B27" s="1305" t="s">
        <v>1541</v>
      </c>
      <c r="C27" s="1306"/>
      <c r="D27" s="1307"/>
      <c r="E27" s="1308"/>
      <c r="F27" s="1309"/>
    </row>
    <row r="28" spans="1:6" ht="25.5">
      <c r="A28" s="1304"/>
      <c r="B28" s="1305" t="s">
        <v>1542</v>
      </c>
      <c r="C28" s="1306"/>
      <c r="D28" s="1307"/>
      <c r="E28" s="1308"/>
      <c r="F28" s="1309"/>
    </row>
    <row r="29" spans="1:6">
      <c r="A29" s="1304"/>
      <c r="B29" s="1305" t="s">
        <v>1543</v>
      </c>
      <c r="C29" s="1306"/>
      <c r="D29" s="1307"/>
      <c r="E29" s="1308"/>
      <c r="F29" s="1309"/>
    </row>
    <row r="30" spans="1:6">
      <c r="A30" s="1304"/>
      <c r="B30" s="1305" t="s">
        <v>1544</v>
      </c>
      <c r="C30" s="1306"/>
      <c r="D30" s="1307"/>
      <c r="E30" s="1308"/>
      <c r="F30" s="1309"/>
    </row>
    <row r="31" spans="1:6">
      <c r="A31" s="1304"/>
      <c r="B31" s="1305" t="s">
        <v>1545</v>
      </c>
      <c r="C31" s="1306"/>
      <c r="D31" s="1307"/>
      <c r="E31" s="1308"/>
      <c r="F31" s="1309"/>
    </row>
    <row r="32" spans="1:6" ht="51">
      <c r="A32" s="1304"/>
      <c r="B32" s="1305" t="s">
        <v>1546</v>
      </c>
      <c r="C32" s="1306"/>
      <c r="D32" s="1307"/>
      <c r="E32" s="1308"/>
      <c r="F32" s="1309"/>
    </row>
    <row r="33" spans="1:6">
      <c r="A33" s="1304"/>
      <c r="B33" s="1305" t="s">
        <v>1547</v>
      </c>
      <c r="C33" s="1306"/>
      <c r="D33" s="1307"/>
      <c r="E33" s="1308"/>
      <c r="F33" s="1309"/>
    </row>
    <row r="34" spans="1:6" ht="25.5">
      <c r="A34" s="1304"/>
      <c r="B34" s="1305" t="s">
        <v>1548</v>
      </c>
      <c r="C34" s="1306"/>
      <c r="D34" s="1307"/>
      <c r="E34" s="1308"/>
      <c r="F34" s="1309"/>
    </row>
    <row r="35" spans="1:6">
      <c r="A35" s="1304"/>
      <c r="B35" s="1305" t="s">
        <v>1549</v>
      </c>
      <c r="C35" s="1306"/>
      <c r="D35" s="1307"/>
      <c r="E35" s="1308"/>
      <c r="F35" s="1309"/>
    </row>
    <row r="36" spans="1:6">
      <c r="A36" s="1304"/>
      <c r="B36" s="1305" t="s">
        <v>1550</v>
      </c>
      <c r="C36" s="1306"/>
      <c r="D36" s="1307"/>
      <c r="E36" s="1308"/>
      <c r="F36" s="1309"/>
    </row>
    <row r="37" spans="1:6">
      <c r="A37" s="1304"/>
      <c r="B37" s="1305" t="s">
        <v>1551</v>
      </c>
      <c r="C37" s="1306"/>
      <c r="D37" s="1307"/>
      <c r="E37" s="1308"/>
      <c r="F37" s="1309"/>
    </row>
    <row r="38" spans="1:6">
      <c r="A38" s="1304"/>
      <c r="B38" s="1305" t="s">
        <v>1552</v>
      </c>
      <c r="C38" s="1306"/>
      <c r="D38" s="1307"/>
      <c r="E38" s="1308"/>
      <c r="F38" s="1309"/>
    </row>
    <row r="39" spans="1:6">
      <c r="A39" s="1304"/>
      <c r="B39" s="1305" t="s">
        <v>1553</v>
      </c>
      <c r="C39" s="1306"/>
      <c r="D39" s="1307"/>
      <c r="E39" s="1308"/>
      <c r="F39" s="1309"/>
    </row>
    <row r="40" spans="1:6">
      <c r="A40" s="1304"/>
      <c r="B40" s="1305" t="s">
        <v>1554</v>
      </c>
      <c r="C40" s="1306"/>
      <c r="D40" s="1307"/>
      <c r="E40" s="1308"/>
      <c r="F40" s="1309"/>
    </row>
    <row r="41" spans="1:6">
      <c r="A41" s="1304"/>
      <c r="B41" s="1305" t="s">
        <v>1555</v>
      </c>
      <c r="C41" s="1306"/>
      <c r="D41" s="1307"/>
      <c r="E41" s="1308"/>
      <c r="F41" s="1309"/>
    </row>
    <row r="42" spans="1:6" ht="38.25">
      <c r="A42" s="1304"/>
      <c r="B42" s="1305" t="s">
        <v>1556</v>
      </c>
      <c r="C42" s="1306"/>
      <c r="D42" s="1307"/>
      <c r="E42" s="1308"/>
      <c r="F42" s="1309"/>
    </row>
    <row r="43" spans="1:6" ht="25.5">
      <c r="A43" s="1304"/>
      <c r="B43" s="1305" t="s">
        <v>1557</v>
      </c>
      <c r="C43" s="1306"/>
      <c r="D43" s="1307"/>
      <c r="E43" s="1308"/>
      <c r="F43" s="1309"/>
    </row>
    <row r="44" spans="1:6">
      <c r="A44" s="1304"/>
      <c r="B44" s="1305" t="s">
        <v>1558</v>
      </c>
      <c r="C44" s="1306"/>
      <c r="D44" s="1307"/>
      <c r="E44" s="1308"/>
      <c r="F44" s="1309"/>
    </row>
    <row r="45" spans="1:6" ht="15" customHeight="1">
      <c r="A45" s="1304"/>
      <c r="B45" s="1305" t="s">
        <v>1559</v>
      </c>
      <c r="C45" s="1306"/>
      <c r="D45" s="1307"/>
      <c r="E45" s="1308"/>
      <c r="F45" s="1309"/>
    </row>
    <row r="46" spans="1:6">
      <c r="A46" s="1304"/>
      <c r="B46" s="1305" t="s">
        <v>1560</v>
      </c>
      <c r="C46" s="1306"/>
      <c r="D46" s="1307"/>
      <c r="E46" s="1308"/>
      <c r="F46" s="1309"/>
    </row>
    <row r="47" spans="1:6">
      <c r="A47" s="1304"/>
      <c r="B47" s="1305" t="s">
        <v>1561</v>
      </c>
      <c r="C47" s="1310" t="s">
        <v>1118</v>
      </c>
      <c r="D47" s="1311">
        <v>1</v>
      </c>
      <c r="E47" s="1597"/>
      <c r="F47" s="1309">
        <f>D47*E47</f>
        <v>0</v>
      </c>
    </row>
    <row r="48" spans="1:6">
      <c r="A48" s="1304"/>
      <c r="B48" s="1305"/>
      <c r="C48" s="1306"/>
      <c r="D48" s="1307"/>
      <c r="E48" s="1308"/>
      <c r="F48" s="1309"/>
    </row>
    <row r="49" spans="1:6" ht="89.25">
      <c r="A49" s="1313" t="s">
        <v>1125</v>
      </c>
      <c r="B49" s="1305" t="s">
        <v>1562</v>
      </c>
      <c r="C49" s="1310" t="s">
        <v>1044</v>
      </c>
      <c r="D49" s="1311">
        <v>1</v>
      </c>
      <c r="E49" s="1597"/>
      <c r="F49" s="1309">
        <f>D49*E49</f>
        <v>0</v>
      </c>
    </row>
    <row r="50" spans="1:6">
      <c r="A50" s="1314"/>
      <c r="B50" s="1315"/>
      <c r="C50" s="1316"/>
      <c r="D50" s="1317"/>
      <c r="E50" s="1302"/>
      <c r="F50" s="1303"/>
    </row>
    <row r="51" spans="1:6" ht="25.5">
      <c r="A51" s="1314" t="s">
        <v>1126</v>
      </c>
      <c r="B51" s="1318" t="s">
        <v>1563</v>
      </c>
      <c r="C51" s="1319"/>
      <c r="D51" s="1301"/>
      <c r="E51" s="1302"/>
      <c r="F51" s="1303"/>
    </row>
    <row r="52" spans="1:6" ht="38.25">
      <c r="A52" s="1320"/>
      <c r="B52" s="1321" t="s">
        <v>1564</v>
      </c>
      <c r="C52" s="1319"/>
      <c r="D52" s="1301"/>
      <c r="E52" s="1302"/>
      <c r="F52" s="1303"/>
    </row>
    <row r="53" spans="1:6" ht="15" customHeight="1">
      <c r="A53" s="1320"/>
      <c r="B53" s="1322" t="s">
        <v>1565</v>
      </c>
      <c r="C53" s="1319"/>
      <c r="D53" s="1301"/>
      <c r="E53" s="1302"/>
      <c r="F53" s="1303"/>
    </row>
    <row r="54" spans="1:6" ht="159.75" customHeight="1">
      <c r="A54" s="1320"/>
      <c r="B54" s="1323" t="s">
        <v>1566</v>
      </c>
      <c r="C54" s="1319"/>
      <c r="D54" s="1301"/>
      <c r="E54" s="1302"/>
      <c r="F54" s="1303"/>
    </row>
    <row r="55" spans="1:6">
      <c r="A55" s="1320"/>
      <c r="B55" s="1324" t="s">
        <v>1567</v>
      </c>
      <c r="C55" s="1319"/>
      <c r="D55" s="1301"/>
      <c r="E55" s="1302"/>
      <c r="F55" s="1303"/>
    </row>
    <row r="56" spans="1:6">
      <c r="A56" s="1320"/>
      <c r="B56" s="1325"/>
      <c r="C56" s="1264" t="s">
        <v>1118</v>
      </c>
      <c r="D56" s="1301">
        <v>1</v>
      </c>
      <c r="E56" s="1598"/>
      <c r="F56" s="1303">
        <f>D56*E56</f>
        <v>0</v>
      </c>
    </row>
    <row r="57" spans="1:6">
      <c r="A57" s="1320"/>
      <c r="B57" s="1326"/>
      <c r="C57" s="1319"/>
      <c r="D57" s="1301"/>
      <c r="E57" s="1302"/>
      <c r="F57" s="1303"/>
    </row>
    <row r="58" spans="1:6" s="1332" customFormat="1" ht="38.25">
      <c r="A58" s="1327" t="s">
        <v>1197</v>
      </c>
      <c r="B58" s="1328" t="s">
        <v>1568</v>
      </c>
      <c r="C58" s="1266"/>
      <c r="D58" s="1329"/>
      <c r="E58" s="1330"/>
      <c r="F58" s="1331"/>
    </row>
    <row r="59" spans="1:6" s="1332" customFormat="1" ht="306" customHeight="1">
      <c r="A59" s="1327"/>
      <c r="B59" s="1315" t="s">
        <v>1569</v>
      </c>
      <c r="C59" s="1266"/>
      <c r="D59" s="1329"/>
      <c r="E59" s="1330"/>
      <c r="F59" s="1331"/>
    </row>
    <row r="60" spans="1:6" s="1332" customFormat="1" ht="127.5">
      <c r="A60" s="1327"/>
      <c r="B60" s="1333" t="s">
        <v>1570</v>
      </c>
      <c r="C60" s="1266"/>
      <c r="D60" s="1329"/>
      <c r="E60" s="1330"/>
      <c r="F60" s="1331"/>
    </row>
    <row r="61" spans="1:6" s="1332" customFormat="1" ht="267.75">
      <c r="A61" s="1327"/>
      <c r="B61" s="1333" t="s">
        <v>1571</v>
      </c>
      <c r="C61" s="1266"/>
      <c r="D61" s="1329"/>
      <c r="E61" s="1330"/>
      <c r="F61" s="1331"/>
    </row>
    <row r="62" spans="1:6" s="1332" customFormat="1" ht="207.75" customHeight="1">
      <c r="A62" s="1327"/>
      <c r="B62" s="1333" t="s">
        <v>1572</v>
      </c>
      <c r="C62" s="1266"/>
      <c r="D62" s="1329"/>
      <c r="E62" s="1330"/>
      <c r="F62" s="1331"/>
    </row>
    <row r="63" spans="1:6" s="1332" customFormat="1" ht="63.75">
      <c r="A63" s="1327"/>
      <c r="B63" s="1333" t="s">
        <v>1573</v>
      </c>
      <c r="C63" s="1334" t="s">
        <v>1118</v>
      </c>
      <c r="D63" s="1335">
        <v>2</v>
      </c>
      <c r="E63" s="1598"/>
      <c r="F63" s="1303">
        <f>D63*E63</f>
        <v>0</v>
      </c>
    </row>
    <row r="64" spans="1:6" s="1332" customFormat="1" ht="14.25">
      <c r="A64" s="1327"/>
      <c r="B64" s="1336"/>
      <c r="C64" s="1266"/>
      <c r="D64" s="1329"/>
      <c r="E64" s="1330"/>
      <c r="F64" s="1331"/>
    </row>
    <row r="65" spans="1:8" s="1332" customFormat="1" ht="14.25">
      <c r="A65" s="1337"/>
      <c r="B65" s="1254"/>
      <c r="C65" s="1266"/>
      <c r="D65" s="1329"/>
      <c r="E65" s="1330"/>
      <c r="F65" s="1331"/>
    </row>
    <row r="66" spans="1:8" s="1332" customFormat="1" ht="229.9" customHeight="1">
      <c r="A66" s="1299" t="s">
        <v>1198</v>
      </c>
      <c r="B66" s="1338" t="s">
        <v>1574</v>
      </c>
      <c r="C66" s="1264"/>
      <c r="D66" s="1339"/>
      <c r="E66" s="1340"/>
      <c r="F66" s="1341"/>
    </row>
    <row r="67" spans="1:8" s="4" customFormat="1" ht="15">
      <c r="A67" s="1337"/>
      <c r="B67" s="1318" t="s">
        <v>1575</v>
      </c>
      <c r="C67" s="1264" t="s">
        <v>1118</v>
      </c>
      <c r="D67" s="1329">
        <v>1</v>
      </c>
      <c r="E67" s="1598"/>
      <c r="F67" s="1303">
        <f>D67*E67</f>
        <v>0</v>
      </c>
      <c r="G67" s="2"/>
      <c r="H67" s="3"/>
    </row>
    <row r="68" spans="1:8" s="4" customFormat="1" ht="15">
      <c r="A68" s="1337"/>
      <c r="B68" s="1318" t="s">
        <v>1576</v>
      </c>
      <c r="C68" s="1264" t="s">
        <v>1118</v>
      </c>
      <c r="D68" s="1329">
        <v>1</v>
      </c>
      <c r="E68" s="1598"/>
      <c r="F68" s="1303">
        <f>D68*E68</f>
        <v>0</v>
      </c>
      <c r="G68" s="2"/>
      <c r="H68" s="3"/>
    </row>
    <row r="69" spans="1:8" s="1332" customFormat="1" ht="14.25">
      <c r="A69" s="1327"/>
      <c r="B69" s="1342"/>
      <c r="C69" s="1266"/>
      <c r="D69" s="1329"/>
      <c r="E69" s="1330"/>
      <c r="F69" s="1331"/>
    </row>
    <row r="70" spans="1:8" s="1332" customFormat="1" ht="242.25">
      <c r="A70" s="1327" t="s">
        <v>1199</v>
      </c>
      <c r="B70" s="1333" t="s">
        <v>1577</v>
      </c>
      <c r="C70" s="1266"/>
      <c r="D70" s="1329"/>
      <c r="E70" s="1330"/>
      <c r="F70" s="1331"/>
    </row>
    <row r="71" spans="1:8" s="7" customFormat="1" ht="38.25">
      <c r="A71" s="1327"/>
      <c r="B71" s="1343" t="s">
        <v>1578</v>
      </c>
      <c r="C71" s="1264" t="s">
        <v>1118</v>
      </c>
      <c r="D71" s="1335">
        <v>2</v>
      </c>
      <c r="E71" s="1598"/>
      <c r="F71" s="1303">
        <f>D71*E71</f>
        <v>0</v>
      </c>
      <c r="G71" s="5"/>
      <c r="H71" s="6"/>
    </row>
    <row r="72" spans="1:8" s="7" customFormat="1" ht="15">
      <c r="A72" s="1327"/>
      <c r="B72" s="1344"/>
      <c r="C72" s="1334"/>
      <c r="D72" s="1335"/>
      <c r="E72" s="1345"/>
      <c r="F72" s="1331"/>
      <c r="G72" s="5"/>
      <c r="H72" s="6"/>
    </row>
    <row r="73" spans="1:8" s="1332" customFormat="1" ht="146.25" customHeight="1">
      <c r="A73" s="1327" t="s">
        <v>1200</v>
      </c>
      <c r="B73" s="1333" t="s">
        <v>1579</v>
      </c>
      <c r="C73" s="1266"/>
      <c r="D73" s="1329"/>
      <c r="E73" s="1330"/>
      <c r="F73" s="1331"/>
    </row>
    <row r="74" spans="1:8" s="7" customFormat="1" ht="15">
      <c r="A74" s="1327"/>
      <c r="B74" s="1344"/>
      <c r="C74" s="1264" t="s">
        <v>1118</v>
      </c>
      <c r="D74" s="1335">
        <v>2</v>
      </c>
      <c r="E74" s="1598"/>
      <c r="F74" s="1303">
        <f>D74*E74</f>
        <v>0</v>
      </c>
      <c r="G74" s="5"/>
      <c r="H74" s="6"/>
    </row>
    <row r="75" spans="1:8" s="1332" customFormat="1" ht="14.25">
      <c r="A75" s="1327"/>
      <c r="B75" s="1342"/>
      <c r="C75" s="1266"/>
      <c r="D75" s="1329"/>
      <c r="E75" s="1330"/>
      <c r="F75" s="1331"/>
    </row>
    <row r="76" spans="1:8" s="1351" customFormat="1">
      <c r="A76" s="1346"/>
      <c r="B76" s="1347" t="s">
        <v>1580</v>
      </c>
      <c r="C76" s="1348"/>
      <c r="D76" s="1349"/>
      <c r="E76" s="1350"/>
      <c r="F76" s="1350"/>
    </row>
    <row r="77" spans="1:8" s="1351" customFormat="1" ht="127.5">
      <c r="A77" s="1299" t="s">
        <v>1201</v>
      </c>
      <c r="B77" s="1352" t="s">
        <v>1581</v>
      </c>
      <c r="C77" s="1348"/>
      <c r="D77" s="1349"/>
      <c r="E77" s="1350"/>
      <c r="F77" s="1350"/>
    </row>
    <row r="78" spans="1:8" s="1351" customFormat="1">
      <c r="A78" s="1346"/>
      <c r="B78" s="1352" t="s">
        <v>1582</v>
      </c>
      <c r="C78" s="1264" t="s">
        <v>1118</v>
      </c>
      <c r="D78" s="1353">
        <v>2</v>
      </c>
      <c r="E78" s="1598"/>
      <c r="F78" s="1303">
        <f>D78*E78</f>
        <v>0</v>
      </c>
    </row>
    <row r="79" spans="1:8" s="1351" customFormat="1">
      <c r="A79" s="1346"/>
      <c r="B79" s="1352"/>
      <c r="C79" s="1348"/>
      <c r="D79" s="1349"/>
      <c r="E79" s="1345"/>
      <c r="F79" s="1331"/>
    </row>
    <row r="80" spans="1:8" ht="41.25" customHeight="1">
      <c r="A80" s="1299" t="s">
        <v>1202</v>
      </c>
      <c r="B80" s="1352" t="s">
        <v>1583</v>
      </c>
      <c r="C80" s="1348"/>
      <c r="D80" s="1349"/>
      <c r="E80" s="1350"/>
      <c r="F80" s="1350"/>
    </row>
    <row r="81" spans="1:6">
      <c r="A81" s="1346"/>
      <c r="B81" s="1352" t="s">
        <v>1584</v>
      </c>
      <c r="C81" s="1264" t="s">
        <v>1044</v>
      </c>
      <c r="D81" s="1353">
        <v>6</v>
      </c>
      <c r="E81" s="1598"/>
      <c r="F81" s="1303">
        <f>D81*E81</f>
        <v>0</v>
      </c>
    </row>
    <row r="82" spans="1:6">
      <c r="A82" s="1320"/>
      <c r="B82" s="1326"/>
      <c r="C82" s="1319"/>
      <c r="D82" s="1301"/>
      <c r="E82" s="1302"/>
      <c r="F82" s="1303"/>
    </row>
    <row r="83" spans="1:6" s="1332" customFormat="1" ht="25.5">
      <c r="A83" s="1327" t="s">
        <v>1203</v>
      </c>
      <c r="B83" s="1343" t="s">
        <v>1585</v>
      </c>
      <c r="C83" s="1266"/>
      <c r="D83" s="1329"/>
      <c r="E83" s="1330"/>
      <c r="F83" s="1331"/>
    </row>
    <row r="84" spans="1:6" s="1332" customFormat="1" ht="25.5">
      <c r="A84" s="1327"/>
      <c r="B84" s="1259" t="s">
        <v>1586</v>
      </c>
      <c r="C84" s="1334" t="s">
        <v>1044</v>
      </c>
      <c r="D84" s="1353">
        <v>2</v>
      </c>
      <c r="E84" s="1598"/>
      <c r="F84" s="1303">
        <f>D84*E84</f>
        <v>0</v>
      </c>
    </row>
    <row r="85" spans="1:6" s="1332" customFormat="1" ht="25.5">
      <c r="A85" s="1327"/>
      <c r="B85" s="1259" t="s">
        <v>1587</v>
      </c>
      <c r="C85" s="1334" t="s">
        <v>1044</v>
      </c>
      <c r="D85" s="1353">
        <v>2</v>
      </c>
      <c r="E85" s="1598"/>
      <c r="F85" s="1303">
        <f>D85*E85</f>
        <v>0</v>
      </c>
    </row>
    <row r="86" spans="1:6">
      <c r="A86" s="1304"/>
      <c r="B86" s="1259" t="s">
        <v>1588</v>
      </c>
      <c r="C86" s="1310" t="s">
        <v>1044</v>
      </c>
      <c r="D86" s="1353">
        <v>4</v>
      </c>
      <c r="E86" s="1597"/>
      <c r="F86" s="1309">
        <f>D86*E86</f>
        <v>0</v>
      </c>
    </row>
    <row r="87" spans="1:6" s="1332" customFormat="1" ht="14.25">
      <c r="A87" s="1327"/>
      <c r="B87" s="1259"/>
      <c r="C87" s="1334"/>
      <c r="D87" s="1353"/>
      <c r="E87" s="1302"/>
      <c r="F87" s="1303"/>
    </row>
    <row r="88" spans="1:6" ht="102">
      <c r="A88" s="1304" t="s">
        <v>1204</v>
      </c>
      <c r="B88" s="1305" t="s">
        <v>1589</v>
      </c>
      <c r="C88" s="1310"/>
      <c r="D88" s="1311"/>
      <c r="E88" s="1312"/>
      <c r="F88" s="1309"/>
    </row>
    <row r="89" spans="1:6">
      <c r="A89" s="1304"/>
      <c r="B89" s="1305" t="s">
        <v>1590</v>
      </c>
      <c r="C89" s="1310" t="s">
        <v>1118</v>
      </c>
      <c r="D89" s="1311">
        <v>1</v>
      </c>
      <c r="E89" s="1597"/>
      <c r="F89" s="1309">
        <f>D89*E89</f>
        <v>0</v>
      </c>
    </row>
    <row r="90" spans="1:6">
      <c r="A90" s="1320"/>
      <c r="B90" s="1326"/>
      <c r="C90" s="1319"/>
      <c r="D90" s="1301"/>
      <c r="E90" s="1302"/>
      <c r="F90" s="1303"/>
    </row>
    <row r="91" spans="1:6" ht="76.5">
      <c r="A91" s="1304" t="s">
        <v>1205</v>
      </c>
      <c r="B91" s="1305" t="s">
        <v>1591</v>
      </c>
      <c r="C91" s="1310"/>
      <c r="D91" s="1311"/>
      <c r="E91" s="1312"/>
      <c r="F91" s="1309"/>
    </row>
    <row r="92" spans="1:6">
      <c r="A92" s="1304"/>
      <c r="B92" s="1305" t="s">
        <v>1592</v>
      </c>
      <c r="C92" s="1310"/>
      <c r="D92" s="1311"/>
      <c r="E92" s="1312"/>
      <c r="F92" s="1309"/>
    </row>
    <row r="93" spans="1:6" ht="25.5">
      <c r="A93" s="1304"/>
      <c r="B93" s="1354" t="s">
        <v>1593</v>
      </c>
      <c r="C93" s="1310"/>
      <c r="D93" s="1311"/>
      <c r="E93" s="1312"/>
      <c r="F93" s="1309"/>
    </row>
    <row r="94" spans="1:6">
      <c r="A94" s="1304"/>
      <c r="B94" s="1305" t="s">
        <v>1186</v>
      </c>
      <c r="C94" s="1310"/>
      <c r="D94" s="1311"/>
      <c r="E94" s="1312"/>
      <c r="F94" s="1309"/>
    </row>
    <row r="95" spans="1:6">
      <c r="A95" s="1320"/>
      <c r="B95" s="1355" t="s">
        <v>1594</v>
      </c>
      <c r="C95" s="1319"/>
      <c r="D95" s="1301"/>
      <c r="E95" s="1302"/>
      <c r="F95" s="1303"/>
    </row>
    <row r="96" spans="1:6">
      <c r="A96" s="1320"/>
      <c r="B96" s="1355" t="s">
        <v>1595</v>
      </c>
      <c r="C96" s="1319"/>
      <c r="D96" s="1301"/>
      <c r="E96" s="1302"/>
      <c r="F96" s="1303"/>
    </row>
    <row r="97" spans="1:6">
      <c r="A97" s="1320"/>
      <c r="B97" s="1355" t="s">
        <v>1596</v>
      </c>
      <c r="C97" s="1319"/>
      <c r="D97" s="1301"/>
      <c r="E97" s="1302"/>
      <c r="F97" s="1303"/>
    </row>
    <row r="98" spans="1:6">
      <c r="A98" s="1320"/>
      <c r="B98" s="1355" t="s">
        <v>1597</v>
      </c>
      <c r="C98" s="1319"/>
      <c r="D98" s="1301"/>
      <c r="E98" s="1302"/>
      <c r="F98" s="1303"/>
    </row>
    <row r="99" spans="1:6">
      <c r="A99" s="1320"/>
      <c r="B99" s="1355" t="s">
        <v>1598</v>
      </c>
      <c r="C99" s="1319"/>
      <c r="D99" s="1301"/>
      <c r="E99" s="1302"/>
      <c r="F99" s="1303"/>
    </row>
    <row r="100" spans="1:6">
      <c r="A100" s="1320"/>
      <c r="B100" s="1355" t="s">
        <v>1599</v>
      </c>
      <c r="C100" s="1319"/>
      <c r="D100" s="1301"/>
      <c r="E100" s="1302"/>
      <c r="F100" s="1303"/>
    </row>
    <row r="101" spans="1:6">
      <c r="A101" s="1320"/>
      <c r="B101" s="1355" t="s">
        <v>1600</v>
      </c>
      <c r="C101" s="1319"/>
      <c r="D101" s="1301"/>
      <c r="E101" s="1302"/>
      <c r="F101" s="1303"/>
    </row>
    <row r="102" spans="1:6">
      <c r="A102" s="1320"/>
      <c r="B102" s="1355" t="s">
        <v>1601</v>
      </c>
      <c r="C102" s="1319"/>
      <c r="D102" s="1301"/>
      <c r="E102" s="1302"/>
      <c r="F102" s="1303"/>
    </row>
    <row r="103" spans="1:6">
      <c r="A103" s="1320"/>
      <c r="B103" s="1355" t="s">
        <v>1602</v>
      </c>
      <c r="C103" s="1319"/>
      <c r="D103" s="1301"/>
      <c r="E103" s="1302"/>
      <c r="F103" s="1303"/>
    </row>
    <row r="104" spans="1:6">
      <c r="A104" s="1320"/>
      <c r="B104" s="1355" t="s">
        <v>1603</v>
      </c>
      <c r="C104" s="1319"/>
      <c r="D104" s="1301"/>
      <c r="E104" s="1302"/>
      <c r="F104" s="1303"/>
    </row>
    <row r="105" spans="1:6">
      <c r="A105" s="1320"/>
      <c r="B105" s="1355" t="s">
        <v>1604</v>
      </c>
      <c r="C105" s="1319"/>
      <c r="D105" s="1301"/>
      <c r="E105" s="1302"/>
      <c r="F105" s="1303"/>
    </row>
    <row r="106" spans="1:6">
      <c r="A106" s="1320"/>
      <c r="B106" s="1355" t="s">
        <v>1605</v>
      </c>
      <c r="C106" s="1319"/>
      <c r="D106" s="1301"/>
      <c r="E106" s="1302"/>
      <c r="F106" s="1303"/>
    </row>
    <row r="107" spans="1:6">
      <c r="A107" s="1320"/>
      <c r="B107" s="1355" t="s">
        <v>1606</v>
      </c>
      <c r="C107" s="1319"/>
      <c r="D107" s="1301"/>
      <c r="E107" s="1302"/>
      <c r="F107" s="1303"/>
    </row>
    <row r="108" spans="1:6">
      <c r="A108" s="1320"/>
      <c r="B108" s="1355" t="s">
        <v>860</v>
      </c>
      <c r="C108" s="1319"/>
      <c r="D108" s="1301"/>
      <c r="E108" s="1302"/>
      <c r="F108" s="1303"/>
    </row>
    <row r="109" spans="1:6">
      <c r="A109" s="1320"/>
      <c r="B109" s="1355" t="s">
        <v>1607</v>
      </c>
      <c r="C109" s="1319"/>
      <c r="D109" s="1301"/>
      <c r="E109" s="1302"/>
      <c r="F109" s="1303"/>
    </row>
    <row r="110" spans="1:6">
      <c r="A110" s="1320"/>
      <c r="B110" s="1355" t="s">
        <v>1608</v>
      </c>
      <c r="C110" s="1319"/>
      <c r="D110" s="1301"/>
      <c r="E110" s="1302"/>
      <c r="F110" s="1303"/>
    </row>
    <row r="111" spans="1:6">
      <c r="A111" s="1320"/>
      <c r="B111" s="1355" t="s">
        <v>1609</v>
      </c>
      <c r="C111" s="1310" t="s">
        <v>1118</v>
      </c>
      <c r="D111" s="1311">
        <v>4</v>
      </c>
      <c r="E111" s="1597"/>
      <c r="F111" s="1309">
        <f>D111*E111</f>
        <v>0</v>
      </c>
    </row>
    <row r="112" spans="1:6">
      <c r="A112" s="1320"/>
      <c r="B112" s="1326"/>
      <c r="C112" s="1319"/>
      <c r="D112" s="1301"/>
      <c r="E112" s="1302"/>
      <c r="F112" s="1303"/>
    </row>
    <row r="113" spans="1:8" s="1332" customFormat="1" ht="231.6" customHeight="1">
      <c r="A113" s="1327" t="s">
        <v>1206</v>
      </c>
      <c r="B113" s="1259" t="s">
        <v>1610</v>
      </c>
      <c r="C113" s="1266"/>
      <c r="D113" s="1329"/>
      <c r="E113" s="1330"/>
      <c r="F113" s="1331"/>
    </row>
    <row r="114" spans="1:8" s="7" customFormat="1" ht="127.5">
      <c r="A114" s="1327"/>
      <c r="B114" s="1259" t="s">
        <v>1611</v>
      </c>
      <c r="C114" s="1334" t="s">
        <v>1118</v>
      </c>
      <c r="D114" s="1353">
        <v>1</v>
      </c>
      <c r="E114" s="1598"/>
      <c r="F114" s="1303">
        <f>D114*E114</f>
        <v>0</v>
      </c>
      <c r="G114" s="5"/>
      <c r="H114" s="6"/>
    </row>
    <row r="115" spans="1:8">
      <c r="A115" s="1320"/>
      <c r="B115" s="1326"/>
      <c r="C115" s="1319"/>
      <c r="D115" s="1301"/>
      <c r="E115" s="1302"/>
      <c r="F115" s="1303"/>
    </row>
    <row r="116" spans="1:8" s="1332" customFormat="1" ht="237" customHeight="1">
      <c r="A116" s="1327" t="s">
        <v>1207</v>
      </c>
      <c r="B116" s="1259" t="s">
        <v>1612</v>
      </c>
      <c r="C116" s="1266"/>
      <c r="D116" s="1329"/>
      <c r="E116" s="1330"/>
      <c r="F116" s="1331"/>
    </row>
    <row r="117" spans="1:8" s="7" customFormat="1" ht="127.5">
      <c r="A117" s="1327"/>
      <c r="B117" s="1259" t="s">
        <v>1613</v>
      </c>
      <c r="C117" s="1334" t="s">
        <v>1118</v>
      </c>
      <c r="D117" s="1353">
        <v>1</v>
      </c>
      <c r="E117" s="1598"/>
      <c r="F117" s="1303">
        <f>D117*E117</f>
        <v>0</v>
      </c>
      <c r="G117" s="5"/>
      <c r="H117" s="6"/>
    </row>
    <row r="118" spans="1:8">
      <c r="A118" s="1320"/>
      <c r="B118" s="1326"/>
      <c r="C118" s="1319"/>
      <c r="D118" s="1301"/>
      <c r="E118" s="1302"/>
      <c r="F118" s="1303"/>
    </row>
    <row r="119" spans="1:8" s="1332" customFormat="1" ht="230.45" customHeight="1">
      <c r="A119" s="1327" t="s">
        <v>1208</v>
      </c>
      <c r="B119" s="1259" t="s">
        <v>1614</v>
      </c>
      <c r="C119" s="1266"/>
      <c r="D119" s="1329"/>
      <c r="E119" s="1330"/>
      <c r="F119" s="1331"/>
    </row>
    <row r="120" spans="1:8" s="7" customFormat="1" ht="127.5">
      <c r="A120" s="1327"/>
      <c r="B120" s="1259" t="s">
        <v>1615</v>
      </c>
      <c r="C120" s="1334" t="s">
        <v>1118</v>
      </c>
      <c r="D120" s="1353">
        <v>1</v>
      </c>
      <c r="E120" s="1598"/>
      <c r="F120" s="1303">
        <f>D120*E120</f>
        <v>0</v>
      </c>
      <c r="G120" s="5"/>
      <c r="H120" s="6"/>
    </row>
    <row r="121" spans="1:8">
      <c r="A121" s="1320"/>
      <c r="B121" s="1326"/>
      <c r="C121" s="1319"/>
      <c r="D121" s="1301"/>
      <c r="E121" s="1302"/>
      <c r="F121" s="1303"/>
    </row>
    <row r="122" spans="1:8" s="7" customFormat="1" ht="76.5">
      <c r="A122" s="1327" t="s">
        <v>1209</v>
      </c>
      <c r="B122" s="1259" t="s">
        <v>1616</v>
      </c>
      <c r="C122" s="1334"/>
      <c r="D122" s="1335"/>
      <c r="E122" s="1345"/>
      <c r="F122" s="1331"/>
      <c r="G122" s="5"/>
      <c r="H122" s="6"/>
    </row>
    <row r="123" spans="1:8" s="7" customFormat="1" ht="15">
      <c r="A123" s="1327"/>
      <c r="B123" s="1259" t="s">
        <v>1617</v>
      </c>
      <c r="C123" s="1334"/>
      <c r="D123" s="1335"/>
      <c r="E123" s="1345"/>
      <c r="F123" s="1331"/>
      <c r="G123" s="5"/>
      <c r="H123" s="6"/>
    </row>
    <row r="124" spans="1:8" s="7" customFormat="1" ht="15">
      <c r="A124" s="1327"/>
      <c r="B124" s="1356" t="s">
        <v>1618</v>
      </c>
      <c r="C124" s="1334"/>
      <c r="D124" s="1335"/>
      <c r="E124" s="1345"/>
      <c r="F124" s="1331"/>
      <c r="G124" s="5"/>
      <c r="H124" s="6"/>
    </row>
    <row r="125" spans="1:8" s="7" customFormat="1" ht="15">
      <c r="A125" s="1327"/>
      <c r="B125" s="1356" t="s">
        <v>1619</v>
      </c>
      <c r="C125" s="1334"/>
      <c r="D125" s="1335"/>
      <c r="E125" s="1345"/>
      <c r="F125" s="1331"/>
      <c r="G125" s="5"/>
      <c r="H125" s="6"/>
    </row>
    <row r="126" spans="1:8" s="7" customFormat="1" ht="15">
      <c r="A126" s="1327"/>
      <c r="B126" s="1356" t="s">
        <v>1620</v>
      </c>
      <c r="C126" s="1334"/>
      <c r="D126" s="1335"/>
      <c r="E126" s="1345"/>
      <c r="F126" s="1331"/>
      <c r="G126" s="5"/>
      <c r="H126" s="6"/>
    </row>
    <row r="127" spans="1:8" s="7" customFormat="1" ht="15">
      <c r="A127" s="1327"/>
      <c r="B127" s="1356" t="s">
        <v>1621</v>
      </c>
      <c r="C127" s="1334"/>
      <c r="D127" s="1335"/>
      <c r="E127" s="1345"/>
      <c r="F127" s="1331"/>
      <c r="G127" s="5"/>
      <c r="H127" s="6"/>
    </row>
    <row r="128" spans="1:8" s="7" customFormat="1" ht="15">
      <c r="A128" s="1327"/>
      <c r="B128" s="1356" t="s">
        <v>1622</v>
      </c>
      <c r="C128" s="1334" t="s">
        <v>1044</v>
      </c>
      <c r="D128" s="1353">
        <v>1</v>
      </c>
      <c r="E128" s="1598"/>
      <c r="F128" s="1303">
        <f>D128*E128</f>
        <v>0</v>
      </c>
      <c r="G128" s="5"/>
      <c r="H128" s="6"/>
    </row>
    <row r="129" spans="1:8" s="7" customFormat="1" ht="15">
      <c r="A129" s="1327"/>
      <c r="B129" s="1344"/>
      <c r="C129" s="8"/>
      <c r="D129" s="9"/>
      <c r="G129" s="5"/>
      <c r="H129" s="6"/>
    </row>
    <row r="130" spans="1:8" s="7" customFormat="1" ht="76.5">
      <c r="A130" s="1327" t="s">
        <v>1210</v>
      </c>
      <c r="B130" s="1259" t="s">
        <v>1623</v>
      </c>
      <c r="C130" s="1334"/>
      <c r="D130" s="1335"/>
      <c r="E130" s="1345"/>
      <c r="F130" s="1331"/>
      <c r="G130" s="5"/>
      <c r="H130" s="6"/>
    </row>
    <row r="131" spans="1:8" s="7" customFormat="1" ht="15">
      <c r="A131" s="1327"/>
      <c r="B131" s="1259" t="s">
        <v>1624</v>
      </c>
      <c r="C131" s="1334"/>
      <c r="D131" s="1335"/>
      <c r="E131" s="1345"/>
      <c r="F131" s="1331"/>
      <c r="G131" s="5"/>
      <c r="H131" s="6"/>
    </row>
    <row r="132" spans="1:8" s="7" customFormat="1" ht="15">
      <c r="A132" s="1327"/>
      <c r="B132" s="1356" t="s">
        <v>1625</v>
      </c>
      <c r="C132" s="1334"/>
      <c r="D132" s="1335"/>
      <c r="E132" s="1345"/>
      <c r="F132" s="1331"/>
      <c r="G132" s="5"/>
      <c r="H132" s="6"/>
    </row>
    <row r="133" spans="1:8" s="7" customFormat="1" ht="15">
      <c r="A133" s="1327"/>
      <c r="B133" s="1356" t="s">
        <v>1626</v>
      </c>
      <c r="C133" s="1334"/>
      <c r="D133" s="1335"/>
      <c r="E133" s="1345"/>
      <c r="F133" s="1331"/>
      <c r="G133" s="5"/>
      <c r="H133" s="6"/>
    </row>
    <row r="134" spans="1:8" s="7" customFormat="1" ht="15">
      <c r="A134" s="1327"/>
      <c r="B134" s="1356" t="s">
        <v>1627</v>
      </c>
      <c r="C134" s="1334"/>
      <c r="D134" s="1335"/>
      <c r="E134" s="1345"/>
      <c r="F134" s="1331"/>
      <c r="G134" s="5"/>
      <c r="H134" s="6"/>
    </row>
    <row r="135" spans="1:8" s="7" customFormat="1" ht="15">
      <c r="A135" s="1327"/>
      <c r="B135" s="1356" t="s">
        <v>1621</v>
      </c>
      <c r="C135" s="1334"/>
      <c r="D135" s="1335"/>
      <c r="E135" s="1345"/>
      <c r="F135" s="1331"/>
      <c r="G135" s="5"/>
      <c r="H135" s="6"/>
    </row>
    <row r="136" spans="1:8" s="7" customFormat="1" ht="15">
      <c r="A136" s="1327"/>
      <c r="B136" s="1356" t="s">
        <v>1622</v>
      </c>
      <c r="C136" s="1334" t="s">
        <v>1044</v>
      </c>
      <c r="D136" s="1353">
        <v>1</v>
      </c>
      <c r="E136" s="1598"/>
      <c r="F136" s="1303">
        <f>D136*E136</f>
        <v>0</v>
      </c>
      <c r="G136" s="5"/>
      <c r="H136" s="6"/>
    </row>
    <row r="137" spans="1:8" s="7" customFormat="1" ht="15">
      <c r="A137" s="1327"/>
      <c r="B137" s="1344"/>
      <c r="C137" s="8"/>
      <c r="D137" s="9"/>
      <c r="G137" s="5"/>
      <c r="H137" s="6"/>
    </row>
    <row r="138" spans="1:8" s="7" customFormat="1" ht="76.5">
      <c r="A138" s="1327" t="s">
        <v>1211</v>
      </c>
      <c r="B138" s="1259" t="s">
        <v>1628</v>
      </c>
      <c r="C138" s="1334"/>
      <c r="D138" s="1335"/>
      <c r="E138" s="1345"/>
      <c r="F138" s="1331"/>
      <c r="G138" s="5"/>
      <c r="H138" s="6"/>
    </row>
    <row r="139" spans="1:8" s="7" customFormat="1" ht="15">
      <c r="A139" s="1327"/>
      <c r="B139" s="1259" t="s">
        <v>1629</v>
      </c>
      <c r="C139" s="1334"/>
      <c r="D139" s="1335"/>
      <c r="E139" s="1345"/>
      <c r="F139" s="1331"/>
      <c r="G139" s="5"/>
      <c r="H139" s="6"/>
    </row>
    <row r="140" spans="1:8" s="7" customFormat="1" ht="15">
      <c r="A140" s="1327"/>
      <c r="B140" s="1356" t="s">
        <v>1630</v>
      </c>
      <c r="C140" s="1334"/>
      <c r="D140" s="1335"/>
      <c r="E140" s="1345"/>
      <c r="F140" s="1331"/>
      <c r="G140" s="5"/>
      <c r="H140" s="6"/>
    </row>
    <row r="141" spans="1:8" s="7" customFormat="1" ht="15">
      <c r="A141" s="1327"/>
      <c r="B141" s="1356" t="s">
        <v>1631</v>
      </c>
      <c r="C141" s="1334"/>
      <c r="D141" s="1335"/>
      <c r="E141" s="1345"/>
      <c r="F141" s="1331"/>
      <c r="G141" s="5"/>
      <c r="H141" s="6"/>
    </row>
    <row r="142" spans="1:8" s="7" customFormat="1" ht="15">
      <c r="A142" s="1327"/>
      <c r="B142" s="1356" t="s">
        <v>1632</v>
      </c>
      <c r="C142" s="1334"/>
      <c r="D142" s="1335"/>
      <c r="E142" s="1345"/>
      <c r="F142" s="1331"/>
      <c r="G142" s="5"/>
      <c r="H142" s="6"/>
    </row>
    <row r="143" spans="1:8" s="7" customFormat="1" ht="15">
      <c r="A143" s="1327"/>
      <c r="B143" s="1356" t="s">
        <v>1621</v>
      </c>
      <c r="C143" s="1334"/>
      <c r="D143" s="1335"/>
      <c r="E143" s="1345"/>
      <c r="F143" s="1331"/>
      <c r="G143" s="5"/>
      <c r="H143" s="6"/>
    </row>
    <row r="144" spans="1:8" s="7" customFormat="1" ht="15">
      <c r="A144" s="1327"/>
      <c r="B144" s="1356" t="s">
        <v>1633</v>
      </c>
      <c r="C144" s="1334" t="s">
        <v>1044</v>
      </c>
      <c r="D144" s="1353">
        <v>1</v>
      </c>
      <c r="E144" s="1598"/>
      <c r="F144" s="1303">
        <f>D144*E144</f>
        <v>0</v>
      </c>
      <c r="G144" s="5"/>
      <c r="H144" s="6"/>
    </row>
    <row r="145" spans="1:8" s="7" customFormat="1" ht="15">
      <c r="A145" s="1327"/>
      <c r="B145" s="1344"/>
      <c r="C145" s="8"/>
      <c r="D145" s="9"/>
      <c r="G145" s="5"/>
      <c r="H145" s="6"/>
    </row>
    <row r="146" spans="1:8" s="7" customFormat="1" ht="76.5">
      <c r="A146" s="1327" t="s">
        <v>1212</v>
      </c>
      <c r="B146" s="1259" t="s">
        <v>1628</v>
      </c>
      <c r="C146" s="1334"/>
      <c r="D146" s="1335"/>
      <c r="E146" s="1345"/>
      <c r="F146" s="1331"/>
      <c r="G146" s="5"/>
      <c r="H146" s="6"/>
    </row>
    <row r="147" spans="1:8" s="7" customFormat="1" ht="15">
      <c r="A147" s="1327"/>
      <c r="B147" s="1259" t="s">
        <v>1634</v>
      </c>
      <c r="C147" s="1334"/>
      <c r="D147" s="1335"/>
      <c r="E147" s="1345"/>
      <c r="F147" s="1331"/>
      <c r="G147" s="5"/>
      <c r="H147" s="6"/>
    </row>
    <row r="148" spans="1:8" s="7" customFormat="1" ht="15">
      <c r="A148" s="1327"/>
      <c r="B148" s="1356" t="s">
        <v>1635</v>
      </c>
      <c r="C148" s="1334"/>
      <c r="D148" s="1335"/>
      <c r="E148" s="1345"/>
      <c r="F148" s="1331"/>
      <c r="G148" s="5"/>
      <c r="H148" s="6"/>
    </row>
    <row r="149" spans="1:8" s="7" customFormat="1" ht="15">
      <c r="A149" s="1327"/>
      <c r="B149" s="1356" t="s">
        <v>1626</v>
      </c>
      <c r="C149" s="1334"/>
      <c r="D149" s="1335"/>
      <c r="E149" s="1345"/>
      <c r="F149" s="1331"/>
      <c r="G149" s="5"/>
      <c r="H149" s="6"/>
    </row>
    <row r="150" spans="1:8" s="7" customFormat="1" ht="15">
      <c r="A150" s="1327"/>
      <c r="B150" s="1356" t="s">
        <v>1636</v>
      </c>
      <c r="C150" s="1334"/>
      <c r="D150" s="1335"/>
      <c r="E150" s="1345"/>
      <c r="F150" s="1331"/>
      <c r="G150" s="5"/>
      <c r="H150" s="6"/>
    </row>
    <row r="151" spans="1:8" s="7" customFormat="1" ht="15">
      <c r="A151" s="1327"/>
      <c r="B151" s="1356" t="s">
        <v>1621</v>
      </c>
      <c r="C151" s="1334"/>
      <c r="D151" s="1335"/>
      <c r="E151" s="1345"/>
      <c r="F151" s="1331"/>
      <c r="G151" s="5"/>
      <c r="H151" s="6"/>
    </row>
    <row r="152" spans="1:8" s="7" customFormat="1" ht="15">
      <c r="A152" s="1327"/>
      <c r="B152" s="1356" t="s">
        <v>1637</v>
      </c>
      <c r="C152" s="1334" t="s">
        <v>1044</v>
      </c>
      <c r="D152" s="1353">
        <v>1</v>
      </c>
      <c r="E152" s="1598"/>
      <c r="F152" s="1303">
        <f>D152*E152</f>
        <v>0</v>
      </c>
      <c r="G152" s="5"/>
      <c r="H152" s="6"/>
    </row>
    <row r="153" spans="1:8" s="7" customFormat="1" ht="15">
      <c r="A153" s="1327"/>
      <c r="B153" s="1344"/>
      <c r="C153" s="8"/>
      <c r="D153" s="9"/>
      <c r="G153" s="5"/>
      <c r="H153" s="6"/>
    </row>
    <row r="154" spans="1:8" s="7" customFormat="1" ht="76.5">
      <c r="A154" s="1327" t="s">
        <v>1213</v>
      </c>
      <c r="B154" s="1259" t="s">
        <v>1628</v>
      </c>
      <c r="C154" s="1334"/>
      <c r="D154" s="1335"/>
      <c r="E154" s="1345"/>
      <c r="F154" s="1331"/>
      <c r="G154" s="5"/>
      <c r="H154" s="6"/>
    </row>
    <row r="155" spans="1:8" s="7" customFormat="1" ht="15">
      <c r="A155" s="1327"/>
      <c r="B155" s="1259" t="s">
        <v>1638</v>
      </c>
      <c r="C155" s="1334"/>
      <c r="D155" s="1335"/>
      <c r="E155" s="1345"/>
      <c r="F155" s="1331"/>
      <c r="G155" s="5"/>
      <c r="H155" s="6"/>
    </row>
    <row r="156" spans="1:8" s="7" customFormat="1" ht="15">
      <c r="A156" s="1327"/>
      <c r="B156" s="1356" t="s">
        <v>1639</v>
      </c>
      <c r="C156" s="1334"/>
      <c r="D156" s="1335"/>
      <c r="E156" s="1345"/>
      <c r="F156" s="1331"/>
      <c r="G156" s="5"/>
      <c r="H156" s="6"/>
    </row>
    <row r="157" spans="1:8" s="7" customFormat="1" ht="15">
      <c r="A157" s="1327"/>
      <c r="B157" s="1356" t="s">
        <v>1640</v>
      </c>
      <c r="C157" s="1334"/>
      <c r="D157" s="1335"/>
      <c r="E157" s="1345"/>
      <c r="F157" s="1331"/>
      <c r="G157" s="5"/>
      <c r="H157" s="6"/>
    </row>
    <row r="158" spans="1:8" s="7" customFormat="1" ht="15">
      <c r="A158" s="1327"/>
      <c r="B158" s="1356" t="s">
        <v>1641</v>
      </c>
      <c r="C158" s="1334"/>
      <c r="D158" s="1335"/>
      <c r="E158" s="1345"/>
      <c r="F158" s="1331"/>
      <c r="G158" s="5"/>
      <c r="H158" s="6"/>
    </row>
    <row r="159" spans="1:8" s="7" customFormat="1" ht="15">
      <c r="A159" s="1327"/>
      <c r="B159" s="1356" t="s">
        <v>1621</v>
      </c>
      <c r="C159" s="1334"/>
      <c r="D159" s="1335"/>
      <c r="E159" s="1345"/>
      <c r="F159" s="1331"/>
      <c r="G159" s="5"/>
      <c r="H159" s="6"/>
    </row>
    <row r="160" spans="1:8" s="7" customFormat="1" ht="15">
      <c r="A160" s="1327"/>
      <c r="B160" s="1356" t="s">
        <v>1622</v>
      </c>
      <c r="C160" s="1334" t="s">
        <v>1044</v>
      </c>
      <c r="D160" s="1353">
        <v>1</v>
      </c>
      <c r="E160" s="1598"/>
      <c r="F160" s="1303">
        <f>D160*E160</f>
        <v>0</v>
      </c>
      <c r="G160" s="5"/>
      <c r="H160" s="6"/>
    </row>
    <row r="161" spans="1:8" s="7" customFormat="1" ht="15">
      <c r="A161" s="1327"/>
      <c r="B161" s="1344"/>
      <c r="C161" s="8"/>
      <c r="D161" s="9"/>
      <c r="G161" s="5"/>
      <c r="H161" s="6"/>
    </row>
    <row r="162" spans="1:8" ht="89.25">
      <c r="A162" s="1304" t="s">
        <v>1214</v>
      </c>
      <c r="B162" s="1305" t="s">
        <v>1642</v>
      </c>
      <c r="C162" s="1310"/>
      <c r="D162" s="1311"/>
      <c r="E162" s="1312"/>
      <c r="F162" s="1309"/>
    </row>
    <row r="163" spans="1:8">
      <c r="A163" s="1304"/>
      <c r="B163" s="1305" t="s">
        <v>1643</v>
      </c>
      <c r="C163" s="1310"/>
      <c r="D163" s="1311"/>
      <c r="E163" s="1312"/>
      <c r="F163" s="1309"/>
    </row>
    <row r="164" spans="1:8">
      <c r="A164" s="1304"/>
      <c r="B164" s="1305" t="s">
        <v>1644</v>
      </c>
      <c r="C164" s="1310"/>
      <c r="D164" s="1311"/>
      <c r="E164" s="1312"/>
      <c r="F164" s="1309"/>
    </row>
    <row r="165" spans="1:8">
      <c r="A165" s="1304"/>
      <c r="B165" s="1305" t="s">
        <v>1645</v>
      </c>
      <c r="C165" s="1310"/>
      <c r="D165" s="1311"/>
      <c r="E165" s="1312"/>
      <c r="F165" s="1309"/>
    </row>
    <row r="166" spans="1:8">
      <c r="A166" s="1304"/>
      <c r="B166" s="1305" t="s">
        <v>1646</v>
      </c>
      <c r="C166" s="1310"/>
      <c r="D166" s="1311"/>
      <c r="E166" s="1312"/>
      <c r="F166" s="1309"/>
    </row>
    <row r="167" spans="1:8">
      <c r="A167" s="1304"/>
      <c r="B167" s="1305" t="s">
        <v>1621</v>
      </c>
      <c r="C167" s="1310"/>
      <c r="D167" s="1311"/>
      <c r="E167" s="1312"/>
      <c r="F167" s="1309"/>
    </row>
    <row r="168" spans="1:8">
      <c r="A168" s="1304"/>
      <c r="B168" s="1305" t="s">
        <v>1647</v>
      </c>
      <c r="C168" s="1310"/>
      <c r="D168" s="1311"/>
      <c r="E168" s="1312"/>
      <c r="F168" s="1309"/>
    </row>
    <row r="169" spans="1:8">
      <c r="A169" s="1304"/>
      <c r="B169" s="1305"/>
      <c r="C169" s="1310" t="s">
        <v>1044</v>
      </c>
      <c r="D169" s="1311">
        <v>2</v>
      </c>
      <c r="E169" s="1597"/>
      <c r="F169" s="1309">
        <f>D169*E169</f>
        <v>0</v>
      </c>
    </row>
    <row r="170" spans="1:8" s="7" customFormat="1" ht="15">
      <c r="A170" s="1327"/>
      <c r="B170" s="1344"/>
      <c r="C170" s="8"/>
      <c r="D170" s="9"/>
      <c r="G170" s="5"/>
      <c r="H170" s="6"/>
    </row>
    <row r="171" spans="1:8" ht="89.25">
      <c r="A171" s="1304" t="s">
        <v>1215</v>
      </c>
      <c r="B171" s="1305" t="s">
        <v>1648</v>
      </c>
      <c r="C171" s="1310"/>
      <c r="D171" s="1311"/>
      <c r="E171" s="1312"/>
      <c r="F171" s="1309"/>
    </row>
    <row r="172" spans="1:8">
      <c r="A172" s="1304"/>
      <c r="B172" s="1305" t="s">
        <v>1649</v>
      </c>
      <c r="C172" s="1310"/>
      <c r="D172" s="1311"/>
      <c r="E172" s="1312"/>
      <c r="F172" s="1309"/>
    </row>
    <row r="173" spans="1:8">
      <c r="A173" s="1304"/>
      <c r="B173" s="1305" t="s">
        <v>1650</v>
      </c>
      <c r="C173" s="1310"/>
      <c r="D173" s="1311"/>
      <c r="E173" s="1312"/>
      <c r="F173" s="1309"/>
    </row>
    <row r="174" spans="1:8">
      <c r="A174" s="1304"/>
      <c r="B174" s="1305" t="s">
        <v>1651</v>
      </c>
      <c r="C174" s="1310"/>
      <c r="D174" s="1311"/>
      <c r="E174" s="1312"/>
      <c r="F174" s="1309"/>
    </row>
    <row r="175" spans="1:8">
      <c r="A175" s="1304"/>
      <c r="B175" s="1305" t="s">
        <v>1652</v>
      </c>
      <c r="C175" s="1310"/>
      <c r="D175" s="1311"/>
      <c r="E175" s="1312"/>
      <c r="F175" s="1309"/>
    </row>
    <row r="176" spans="1:8">
      <c r="A176" s="1304"/>
      <c r="B176" s="1305" t="s">
        <v>1621</v>
      </c>
      <c r="C176" s="1310"/>
      <c r="D176" s="1311"/>
      <c r="E176" s="1312"/>
      <c r="F176" s="1309"/>
    </row>
    <row r="177" spans="1:8">
      <c r="A177" s="1304"/>
      <c r="B177" s="1305" t="s">
        <v>1653</v>
      </c>
      <c r="C177" s="1310"/>
      <c r="D177" s="1311"/>
      <c r="E177" s="1312"/>
      <c r="F177" s="1309"/>
    </row>
    <row r="178" spans="1:8">
      <c r="A178" s="1304"/>
      <c r="B178" s="1305"/>
      <c r="C178" s="1310" t="s">
        <v>1044</v>
      </c>
      <c r="D178" s="1311">
        <v>1</v>
      </c>
      <c r="E178" s="1597"/>
      <c r="F178" s="1309">
        <f>D178*E178</f>
        <v>0</v>
      </c>
    </row>
    <row r="179" spans="1:8" s="7" customFormat="1" ht="15">
      <c r="A179" s="1327"/>
      <c r="B179" s="1344"/>
      <c r="C179" s="8"/>
      <c r="D179" s="9"/>
      <c r="G179" s="5"/>
      <c r="H179" s="6"/>
    </row>
    <row r="180" spans="1:8" s="7" customFormat="1" ht="15">
      <c r="A180" s="1327" t="s">
        <v>1216</v>
      </c>
      <c r="B180" s="1259" t="s">
        <v>1654</v>
      </c>
      <c r="C180" s="1334"/>
      <c r="D180" s="1335"/>
      <c r="E180" s="1345"/>
      <c r="F180" s="1331"/>
      <c r="G180" s="5"/>
      <c r="H180" s="6"/>
    </row>
    <row r="181" spans="1:8" s="7" customFormat="1" ht="25.5">
      <c r="A181" s="1327"/>
      <c r="B181" s="1259" t="s">
        <v>1655</v>
      </c>
      <c r="C181" s="1334" t="s">
        <v>1044</v>
      </c>
      <c r="D181" s="1335">
        <v>15</v>
      </c>
      <c r="E181" s="1597"/>
      <c r="F181" s="1309">
        <f t="shared" ref="F181:F195" si="0">D181*E181</f>
        <v>0</v>
      </c>
      <c r="G181" s="5"/>
      <c r="H181" s="6"/>
    </row>
    <row r="182" spans="1:8" s="7" customFormat="1" ht="25.5">
      <c r="A182" s="1327"/>
      <c r="B182" s="1259" t="s">
        <v>1656</v>
      </c>
      <c r="C182" s="1334" t="s">
        <v>1044</v>
      </c>
      <c r="D182" s="1335">
        <v>15</v>
      </c>
      <c r="E182" s="1597"/>
      <c r="F182" s="1309">
        <f t="shared" si="0"/>
        <v>0</v>
      </c>
      <c r="G182" s="5"/>
      <c r="H182" s="6"/>
    </row>
    <row r="183" spans="1:8" s="7" customFormat="1" ht="25.5">
      <c r="A183" s="1327"/>
      <c r="B183" s="1259" t="s">
        <v>1657</v>
      </c>
      <c r="C183" s="1334" t="s">
        <v>1044</v>
      </c>
      <c r="D183" s="1335">
        <v>6</v>
      </c>
      <c r="E183" s="1597"/>
      <c r="F183" s="1309">
        <f t="shared" si="0"/>
        <v>0</v>
      </c>
      <c r="G183" s="5"/>
      <c r="H183" s="6"/>
    </row>
    <row r="184" spans="1:8" s="7" customFormat="1" ht="25.5">
      <c r="A184" s="1327"/>
      <c r="B184" s="1259" t="s">
        <v>1658</v>
      </c>
      <c r="C184" s="1334" t="s">
        <v>1044</v>
      </c>
      <c r="D184" s="1335">
        <v>6</v>
      </c>
      <c r="E184" s="1597"/>
      <c r="F184" s="1309">
        <f t="shared" si="0"/>
        <v>0</v>
      </c>
      <c r="G184" s="5"/>
      <c r="H184" s="6"/>
    </row>
    <row r="185" spans="1:8" s="7" customFormat="1" ht="15">
      <c r="A185" s="1327"/>
      <c r="B185" s="1259" t="s">
        <v>1659</v>
      </c>
      <c r="C185" s="1334" t="s">
        <v>1044</v>
      </c>
      <c r="D185" s="1335">
        <v>12</v>
      </c>
      <c r="E185" s="1597"/>
      <c r="F185" s="1309">
        <f t="shared" si="0"/>
        <v>0</v>
      </c>
      <c r="G185" s="5"/>
      <c r="H185" s="6"/>
    </row>
    <row r="186" spans="1:8" s="7" customFormat="1" ht="25.5">
      <c r="A186" s="1327"/>
      <c r="B186" s="1259" t="s">
        <v>3056</v>
      </c>
      <c r="C186" s="1334" t="s">
        <v>1044</v>
      </c>
      <c r="D186" s="1335">
        <v>1</v>
      </c>
      <c r="E186" s="1597"/>
      <c r="F186" s="1309">
        <f t="shared" si="0"/>
        <v>0</v>
      </c>
      <c r="G186" s="5"/>
      <c r="H186" s="6"/>
    </row>
    <row r="187" spans="1:8" s="7" customFormat="1" ht="15">
      <c r="A187" s="1327"/>
      <c r="B187" s="1259" t="s">
        <v>1660</v>
      </c>
      <c r="C187" s="1334" t="s">
        <v>1044</v>
      </c>
      <c r="D187" s="1335">
        <v>1</v>
      </c>
      <c r="E187" s="1597"/>
      <c r="F187" s="1309">
        <f t="shared" si="0"/>
        <v>0</v>
      </c>
      <c r="G187" s="5"/>
      <c r="H187" s="6"/>
    </row>
    <row r="188" spans="1:8" s="7" customFormat="1" ht="15">
      <c r="A188" s="1327"/>
      <c r="B188" s="1259" t="s">
        <v>1661</v>
      </c>
      <c r="C188" s="1334" t="s">
        <v>1044</v>
      </c>
      <c r="D188" s="1335">
        <v>1</v>
      </c>
      <c r="E188" s="1597"/>
      <c r="F188" s="1309">
        <f t="shared" si="0"/>
        <v>0</v>
      </c>
      <c r="G188" s="5"/>
      <c r="H188" s="6"/>
    </row>
    <row r="189" spans="1:8" s="7" customFormat="1" ht="15">
      <c r="A189" s="1327"/>
      <c r="B189" s="1259" t="s">
        <v>1662</v>
      </c>
      <c r="C189" s="1334" t="s">
        <v>1044</v>
      </c>
      <c r="D189" s="1335">
        <v>1</v>
      </c>
      <c r="E189" s="1597"/>
      <c r="F189" s="1309">
        <f t="shared" si="0"/>
        <v>0</v>
      </c>
      <c r="G189" s="5"/>
      <c r="H189" s="6"/>
    </row>
    <row r="190" spans="1:8" s="7" customFormat="1" ht="15">
      <c r="A190" s="1327"/>
      <c r="B190" s="1259" t="s">
        <v>1660</v>
      </c>
      <c r="C190" s="1334" t="s">
        <v>1044</v>
      </c>
      <c r="D190" s="1335">
        <v>1</v>
      </c>
      <c r="E190" s="1597"/>
      <c r="F190" s="1309">
        <f t="shared" si="0"/>
        <v>0</v>
      </c>
      <c r="G190" s="5"/>
      <c r="H190" s="6"/>
    </row>
    <row r="191" spans="1:8" s="7" customFormat="1" ht="15">
      <c r="A191" s="1327"/>
      <c r="B191" s="1259" t="s">
        <v>1663</v>
      </c>
      <c r="C191" s="1334" t="s">
        <v>1044</v>
      </c>
      <c r="D191" s="1335">
        <v>1</v>
      </c>
      <c r="E191" s="1597"/>
      <c r="F191" s="1309">
        <f t="shared" si="0"/>
        <v>0</v>
      </c>
      <c r="G191" s="5"/>
      <c r="H191" s="6"/>
    </row>
    <row r="192" spans="1:8" s="7" customFormat="1" ht="15">
      <c r="A192" s="1327"/>
      <c r="B192" s="1259" t="s">
        <v>1664</v>
      </c>
      <c r="C192" s="1334" t="s">
        <v>1044</v>
      </c>
      <c r="D192" s="1335">
        <v>1</v>
      </c>
      <c r="E192" s="1597"/>
      <c r="F192" s="1309">
        <f t="shared" si="0"/>
        <v>0</v>
      </c>
      <c r="G192" s="5"/>
      <c r="H192" s="6"/>
    </row>
    <row r="193" spans="1:8" s="7" customFormat="1" ht="15">
      <c r="A193" s="1327"/>
      <c r="B193" s="1259" t="s">
        <v>1665</v>
      </c>
      <c r="C193" s="1334" t="s">
        <v>1044</v>
      </c>
      <c r="D193" s="1335">
        <v>1</v>
      </c>
      <c r="E193" s="1597"/>
      <c r="F193" s="1309">
        <f t="shared" si="0"/>
        <v>0</v>
      </c>
      <c r="G193" s="5"/>
      <c r="H193" s="6"/>
    </row>
    <row r="194" spans="1:8" s="7" customFormat="1" ht="15">
      <c r="A194" s="1327"/>
      <c r="B194" s="1259" t="s">
        <v>1666</v>
      </c>
      <c r="C194" s="1334" t="s">
        <v>1044</v>
      </c>
      <c r="D194" s="1335">
        <v>1</v>
      </c>
      <c r="E194" s="1597"/>
      <c r="F194" s="1309">
        <f t="shared" si="0"/>
        <v>0</v>
      </c>
      <c r="G194" s="5"/>
      <c r="H194" s="6"/>
    </row>
    <row r="195" spans="1:8" s="7" customFormat="1" ht="15">
      <c r="A195" s="1327"/>
      <c r="B195" s="1259" t="s">
        <v>1665</v>
      </c>
      <c r="C195" s="1334" t="s">
        <v>1044</v>
      </c>
      <c r="D195" s="1335">
        <v>1</v>
      </c>
      <c r="E195" s="1597"/>
      <c r="F195" s="1309">
        <f t="shared" si="0"/>
        <v>0</v>
      </c>
      <c r="G195" s="5"/>
      <c r="H195" s="6"/>
    </row>
    <row r="196" spans="1:8" s="7" customFormat="1" ht="15">
      <c r="A196" s="1327"/>
      <c r="B196" s="1259"/>
      <c r="C196" s="1334"/>
      <c r="D196" s="1335"/>
      <c r="E196" s="1345"/>
      <c r="F196" s="1331"/>
      <c r="G196" s="5"/>
      <c r="H196" s="6"/>
    </row>
    <row r="197" spans="1:8" ht="66" customHeight="1">
      <c r="A197" s="1304" t="s">
        <v>1217</v>
      </c>
      <c r="B197" s="1305" t="s">
        <v>1667</v>
      </c>
      <c r="C197" s="1310"/>
      <c r="D197" s="1311"/>
      <c r="E197" s="1312"/>
      <c r="F197" s="1309"/>
    </row>
    <row r="198" spans="1:8">
      <c r="A198" s="1304"/>
      <c r="B198" s="1305" t="s">
        <v>1668</v>
      </c>
      <c r="C198" s="1310" t="s">
        <v>1118</v>
      </c>
      <c r="D198" s="1311">
        <v>1</v>
      </c>
      <c r="E198" s="1597"/>
      <c r="F198" s="1309">
        <f>D198*E198</f>
        <v>0</v>
      </c>
    </row>
    <row r="199" spans="1:8">
      <c r="A199" s="1304"/>
      <c r="B199" s="1305" t="s">
        <v>1669</v>
      </c>
      <c r="C199" s="1310" t="s">
        <v>1118</v>
      </c>
      <c r="D199" s="1311">
        <v>1</v>
      </c>
      <c r="E199" s="1597"/>
      <c r="F199" s="1309">
        <f>D199*E199</f>
        <v>0</v>
      </c>
    </row>
    <row r="200" spans="1:8">
      <c r="A200" s="1304"/>
      <c r="B200" s="1305" t="s">
        <v>1670</v>
      </c>
      <c r="C200" s="1310" t="s">
        <v>1118</v>
      </c>
      <c r="D200" s="1311">
        <v>1</v>
      </c>
      <c r="E200" s="1597"/>
      <c r="F200" s="1309">
        <f>D200*E200</f>
        <v>0</v>
      </c>
    </row>
    <row r="201" spans="1:8">
      <c r="A201" s="1304"/>
      <c r="B201" s="1305" t="s">
        <v>1671</v>
      </c>
      <c r="C201" s="1310" t="s">
        <v>1118</v>
      </c>
      <c r="D201" s="1311">
        <v>1</v>
      </c>
      <c r="E201" s="1597"/>
      <c r="F201" s="1309">
        <f>D201*E201</f>
        <v>0</v>
      </c>
    </row>
    <row r="202" spans="1:8" ht="25.5">
      <c r="A202" s="1304"/>
      <c r="B202" s="1305" t="s">
        <v>1672</v>
      </c>
      <c r="E202" s="1358"/>
    </row>
    <row r="203" spans="1:8">
      <c r="A203" s="1304"/>
      <c r="B203" s="1305"/>
      <c r="C203" s="1310"/>
      <c r="D203" s="1311"/>
      <c r="E203" s="1312"/>
      <c r="F203" s="1309"/>
    </row>
    <row r="204" spans="1:8" ht="63.75">
      <c r="A204" s="1360" t="s">
        <v>1218</v>
      </c>
      <c r="B204" s="1343" t="s">
        <v>1673</v>
      </c>
      <c r="C204" s="1264"/>
      <c r="D204" s="1361"/>
      <c r="E204" s="1362"/>
      <c r="F204" s="1303"/>
    </row>
    <row r="205" spans="1:8">
      <c r="A205" s="1320"/>
      <c r="B205" s="1315" t="s">
        <v>1674</v>
      </c>
      <c r="C205" s="1320" t="s">
        <v>1180</v>
      </c>
      <c r="D205" s="1301">
        <v>2500</v>
      </c>
      <c r="E205" s="1599"/>
      <c r="F205" s="1303">
        <f>D205*E205</f>
        <v>0</v>
      </c>
    </row>
    <row r="206" spans="1:8">
      <c r="A206" s="1320"/>
      <c r="B206" s="1326"/>
      <c r="C206" s="1319"/>
      <c r="D206" s="1301"/>
      <c r="E206" s="1302"/>
      <c r="F206" s="1303"/>
    </row>
    <row r="207" spans="1:8">
      <c r="A207" s="1363"/>
      <c r="B207" s="1364" t="s">
        <v>1675</v>
      </c>
      <c r="C207" s="1365"/>
      <c r="E207" s="1302"/>
      <c r="F207" s="1366"/>
      <c r="H207" s="1263"/>
    </row>
    <row r="208" spans="1:8" ht="51">
      <c r="A208" s="1367" t="s">
        <v>1219</v>
      </c>
      <c r="B208" s="1343" t="s">
        <v>1676</v>
      </c>
      <c r="C208" s="1264"/>
      <c r="D208" s="1361"/>
      <c r="E208" s="1362"/>
      <c r="F208" s="1303"/>
    </row>
    <row r="209" spans="1:6" ht="12.75" customHeight="1">
      <c r="A209" s="1299"/>
      <c r="B209" s="1315" t="s">
        <v>1677</v>
      </c>
      <c r="C209" s="1320" t="s">
        <v>1044</v>
      </c>
      <c r="D209" s="1301">
        <v>2</v>
      </c>
      <c r="E209" s="1599"/>
      <c r="F209" s="1303">
        <f>D209*E209</f>
        <v>0</v>
      </c>
    </row>
    <row r="210" spans="1:6">
      <c r="A210" s="1299"/>
      <c r="B210" s="1315"/>
      <c r="C210" s="1264"/>
      <c r="D210" s="1301"/>
      <c r="E210" s="1362"/>
      <c r="F210" s="1303"/>
    </row>
    <row r="211" spans="1:6" ht="63.75">
      <c r="A211" s="1304" t="s">
        <v>1220</v>
      </c>
      <c r="B211" s="1305" t="s">
        <v>1678</v>
      </c>
      <c r="C211" s="1310"/>
      <c r="D211" s="1311"/>
      <c r="E211" s="1312"/>
      <c r="F211" s="1309"/>
    </row>
    <row r="212" spans="1:6">
      <c r="A212" s="1304"/>
      <c r="B212" s="1305" t="s">
        <v>1677</v>
      </c>
      <c r="C212" s="1310" t="s">
        <v>1044</v>
      </c>
      <c r="D212" s="1311">
        <v>2</v>
      </c>
      <c r="E212" s="1597"/>
      <c r="F212" s="1309">
        <f>D212*E212</f>
        <v>0</v>
      </c>
    </row>
    <row r="213" spans="1:6">
      <c r="A213" s="1304"/>
      <c r="B213" s="1305" t="s">
        <v>1679</v>
      </c>
      <c r="C213" s="1310" t="s">
        <v>1044</v>
      </c>
      <c r="D213" s="1311">
        <v>1</v>
      </c>
      <c r="E213" s="1597"/>
      <c r="F213" s="1309">
        <f>D213*E213</f>
        <v>0</v>
      </c>
    </row>
    <row r="214" spans="1:6">
      <c r="A214" s="1304"/>
      <c r="B214" s="1305" t="s">
        <v>1680</v>
      </c>
      <c r="C214" s="1310" t="s">
        <v>1044</v>
      </c>
      <c r="D214" s="1311">
        <v>1</v>
      </c>
      <c r="E214" s="1597"/>
      <c r="F214" s="1309">
        <f>D214*E214</f>
        <v>0</v>
      </c>
    </row>
    <row r="215" spans="1:6">
      <c r="A215" s="1304"/>
      <c r="B215" s="1305" t="s">
        <v>1681</v>
      </c>
      <c r="C215" s="1310" t="s">
        <v>1044</v>
      </c>
      <c r="D215" s="1311">
        <v>1</v>
      </c>
      <c r="E215" s="1597"/>
      <c r="F215" s="1309">
        <f>D215*E215</f>
        <v>0</v>
      </c>
    </row>
    <row r="216" spans="1:6">
      <c r="A216" s="1304"/>
      <c r="B216" s="1305" t="s">
        <v>1682</v>
      </c>
      <c r="C216" s="1310" t="s">
        <v>1044</v>
      </c>
      <c r="D216" s="1311">
        <v>1</v>
      </c>
      <c r="E216" s="1597"/>
      <c r="F216" s="1309">
        <f>D216*E216</f>
        <v>0</v>
      </c>
    </row>
    <row r="217" spans="1:6">
      <c r="A217" s="1368"/>
      <c r="B217" s="1315"/>
      <c r="C217" s="1316"/>
      <c r="D217" s="1369"/>
      <c r="E217" s="1362"/>
      <c r="F217" s="1303"/>
    </row>
    <row r="218" spans="1:6" ht="51">
      <c r="A218" s="1304" t="s">
        <v>1221</v>
      </c>
      <c r="B218" s="1305" t="s">
        <v>1683</v>
      </c>
      <c r="C218" s="1310"/>
      <c r="D218" s="1311"/>
      <c r="E218" s="1312"/>
      <c r="F218" s="1309"/>
    </row>
    <row r="219" spans="1:6">
      <c r="A219" s="1304"/>
      <c r="B219" s="1305" t="s">
        <v>1677</v>
      </c>
      <c r="C219" s="1310" t="s">
        <v>1044</v>
      </c>
      <c r="D219" s="1311">
        <v>2</v>
      </c>
      <c r="E219" s="1597"/>
      <c r="F219" s="1309">
        <f>D219*E219</f>
        <v>0</v>
      </c>
    </row>
    <row r="220" spans="1:6">
      <c r="A220" s="1304"/>
      <c r="B220" s="1305" t="s">
        <v>1680</v>
      </c>
      <c r="C220" s="1310" t="s">
        <v>1044</v>
      </c>
      <c r="D220" s="1311">
        <v>1</v>
      </c>
      <c r="E220" s="1597"/>
      <c r="F220" s="1309">
        <f>D220*E220</f>
        <v>0</v>
      </c>
    </row>
    <row r="221" spans="1:6">
      <c r="A221" s="1304"/>
      <c r="B221" s="1305" t="s">
        <v>1681</v>
      </c>
      <c r="C221" s="1310" t="s">
        <v>1044</v>
      </c>
      <c r="D221" s="1311">
        <v>1</v>
      </c>
      <c r="E221" s="1597"/>
      <c r="F221" s="1309">
        <f>D221*E221</f>
        <v>0</v>
      </c>
    </row>
    <row r="222" spans="1:6">
      <c r="A222" s="1304"/>
      <c r="B222" s="1305"/>
      <c r="C222" s="1310"/>
      <c r="D222" s="1311"/>
      <c r="E222" s="1312"/>
      <c r="F222" s="1309"/>
    </row>
    <row r="223" spans="1:6" ht="63.75">
      <c r="A223" s="1314" t="s">
        <v>1222</v>
      </c>
      <c r="B223" s="1315" t="s">
        <v>1684</v>
      </c>
      <c r="C223" s="1320"/>
      <c r="D223" s="1301"/>
      <c r="E223" s="1362"/>
      <c r="F223" s="1303"/>
    </row>
    <row r="224" spans="1:6">
      <c r="A224" s="1367"/>
      <c r="B224" s="1259" t="s">
        <v>1194</v>
      </c>
      <c r="C224" s="1310" t="s">
        <v>1044</v>
      </c>
      <c r="D224" s="1361">
        <v>16</v>
      </c>
      <c r="E224" s="1599"/>
      <c r="F224" s="1303">
        <f>D224*E224</f>
        <v>0</v>
      </c>
    </row>
    <row r="225" spans="1:6">
      <c r="A225" s="1304"/>
      <c r="B225" s="1305" t="s">
        <v>1679</v>
      </c>
      <c r="C225" s="1310" t="s">
        <v>1044</v>
      </c>
      <c r="D225" s="1311">
        <v>4</v>
      </c>
      <c r="E225" s="1597"/>
      <c r="F225" s="1309">
        <f>D225*E225</f>
        <v>0</v>
      </c>
    </row>
    <row r="226" spans="1:6">
      <c r="A226" s="1304"/>
      <c r="B226" s="1305" t="s">
        <v>1680</v>
      </c>
      <c r="C226" s="1310" t="s">
        <v>1044</v>
      </c>
      <c r="D226" s="1311">
        <v>4</v>
      </c>
      <c r="E226" s="1597"/>
      <c r="F226" s="1309">
        <f>D226*E226</f>
        <v>0</v>
      </c>
    </row>
    <row r="227" spans="1:6">
      <c r="A227" s="1304"/>
      <c r="B227" s="1305" t="s">
        <v>1681</v>
      </c>
      <c r="C227" s="1310" t="s">
        <v>1044</v>
      </c>
      <c r="D227" s="1311">
        <v>4</v>
      </c>
      <c r="E227" s="1597"/>
      <c r="F227" s="1309">
        <f>D227*E227</f>
        <v>0</v>
      </c>
    </row>
    <row r="228" spans="1:6">
      <c r="A228" s="1314"/>
      <c r="B228" s="1315"/>
      <c r="C228" s="1320"/>
      <c r="D228" s="1301"/>
      <c r="E228" s="1362"/>
      <c r="F228" s="1303"/>
    </row>
    <row r="229" spans="1:6" ht="38.25">
      <c r="A229" s="1314" t="s">
        <v>1223</v>
      </c>
      <c r="B229" s="1315" t="s">
        <v>1685</v>
      </c>
      <c r="C229" s="1320"/>
      <c r="D229" s="1301"/>
      <c r="E229" s="1362"/>
      <c r="F229" s="1303"/>
    </row>
    <row r="230" spans="1:6">
      <c r="A230" s="1314"/>
      <c r="B230" s="1315" t="s">
        <v>1143</v>
      </c>
      <c r="C230" s="1320" t="s">
        <v>1044</v>
      </c>
      <c r="D230" s="1369">
        <v>22</v>
      </c>
      <c r="E230" s="1599"/>
      <c r="F230" s="1303">
        <f>D230*E230</f>
        <v>0</v>
      </c>
    </row>
    <row r="231" spans="1:6">
      <c r="A231" s="1314"/>
      <c r="B231" s="1315" t="s">
        <v>1155</v>
      </c>
      <c r="C231" s="1320" t="s">
        <v>1044</v>
      </c>
      <c r="D231" s="1369">
        <v>8</v>
      </c>
      <c r="E231" s="1599"/>
      <c r="F231" s="1303">
        <f>D231*E231</f>
        <v>0</v>
      </c>
    </row>
    <row r="232" spans="1:6">
      <c r="A232" s="1314"/>
      <c r="B232" s="1315" t="s">
        <v>1144</v>
      </c>
      <c r="C232" s="1320" t="s">
        <v>1044</v>
      </c>
      <c r="D232" s="1369">
        <v>8</v>
      </c>
      <c r="E232" s="1599"/>
      <c r="F232" s="1303">
        <f>D232*E232</f>
        <v>0</v>
      </c>
    </row>
    <row r="233" spans="1:6">
      <c r="A233" s="1314"/>
      <c r="B233" s="1315" t="s">
        <v>1141</v>
      </c>
      <c r="C233" s="1320" t="s">
        <v>1044</v>
      </c>
      <c r="D233" s="1369">
        <v>8</v>
      </c>
      <c r="E233" s="1599"/>
      <c r="F233" s="1303">
        <f>D233*E233</f>
        <v>0</v>
      </c>
    </row>
    <row r="234" spans="1:6">
      <c r="D234" s="1370"/>
      <c r="E234" s="1246"/>
      <c r="F234" s="1246"/>
    </row>
    <row r="235" spans="1:6" ht="89.25">
      <c r="A235" s="1304" t="s">
        <v>1224</v>
      </c>
      <c r="B235" s="1305" t="s">
        <v>1686</v>
      </c>
      <c r="C235" s="1310"/>
      <c r="D235" s="1311"/>
      <c r="E235" s="1312"/>
      <c r="F235" s="1309"/>
    </row>
    <row r="236" spans="1:6">
      <c r="A236" s="1304"/>
      <c r="B236" s="1305" t="s">
        <v>1687</v>
      </c>
      <c r="C236" s="1310" t="s">
        <v>1044</v>
      </c>
      <c r="D236" s="1311">
        <v>2</v>
      </c>
      <c r="E236" s="1597"/>
      <c r="F236" s="1309">
        <f>D236*E236</f>
        <v>0</v>
      </c>
    </row>
    <row r="237" spans="1:6">
      <c r="A237" s="1314"/>
      <c r="B237" s="1371"/>
      <c r="C237" s="1320"/>
      <c r="D237" s="1301"/>
      <c r="E237" s="1362"/>
      <c r="F237" s="1303"/>
    </row>
    <row r="238" spans="1:6" ht="51">
      <c r="A238" s="1372" t="s">
        <v>1688</v>
      </c>
      <c r="B238" s="1373" t="s">
        <v>1146</v>
      </c>
      <c r="C238" s="1374"/>
      <c r="D238" s="1375"/>
      <c r="E238" s="1376"/>
      <c r="F238" s="1377"/>
    </row>
    <row r="239" spans="1:6">
      <c r="A239" s="1372"/>
      <c r="B239" s="1373" t="s">
        <v>1147</v>
      </c>
      <c r="C239" s="1365" t="s">
        <v>1044</v>
      </c>
      <c r="D239" s="1378">
        <v>3</v>
      </c>
      <c r="E239" s="1600"/>
      <c r="F239" s="1303">
        <f>D239*E239</f>
        <v>0</v>
      </c>
    </row>
    <row r="240" spans="1:6">
      <c r="A240" s="1372"/>
      <c r="B240" s="1373"/>
      <c r="C240" s="1365"/>
      <c r="D240" s="1378"/>
      <c r="E240" s="1379"/>
      <c r="F240" s="1380"/>
    </row>
    <row r="241" spans="1:6" s="1263" customFormat="1" ht="51">
      <c r="A241" s="1304" t="s">
        <v>1689</v>
      </c>
      <c r="B241" s="1305" t="s">
        <v>1690</v>
      </c>
      <c r="C241" s="1310"/>
      <c r="D241" s="1311"/>
      <c r="E241" s="1312"/>
      <c r="F241" s="1309"/>
    </row>
    <row r="242" spans="1:6" s="1263" customFormat="1">
      <c r="A242" s="1304"/>
      <c r="B242" s="1305" t="s">
        <v>1691</v>
      </c>
      <c r="C242" s="1310" t="s">
        <v>1044</v>
      </c>
      <c r="D242" s="1311">
        <v>1</v>
      </c>
      <c r="E242" s="1597"/>
      <c r="F242" s="1309">
        <f>D242*E242</f>
        <v>0</v>
      </c>
    </row>
    <row r="243" spans="1:6" s="1263" customFormat="1">
      <c r="A243" s="1304"/>
      <c r="B243" s="1305" t="s">
        <v>1692</v>
      </c>
      <c r="C243" s="1310" t="s">
        <v>1044</v>
      </c>
      <c r="D243" s="1311">
        <v>2</v>
      </c>
      <c r="E243" s="1597"/>
      <c r="F243" s="1309">
        <f>D243*E243</f>
        <v>0</v>
      </c>
    </row>
    <row r="244" spans="1:6" s="1263" customFormat="1">
      <c r="A244" s="1304"/>
      <c r="B244" s="1305"/>
      <c r="C244" s="1310"/>
      <c r="D244" s="1311"/>
      <c r="E244" s="1312"/>
      <c r="F244" s="1309"/>
    </row>
    <row r="245" spans="1:6" ht="25.5">
      <c r="A245" s="1304" t="s">
        <v>1693</v>
      </c>
      <c r="B245" s="1305" t="s">
        <v>1694</v>
      </c>
      <c r="C245" s="1310"/>
      <c r="D245" s="1311"/>
      <c r="E245" s="1312"/>
      <c r="F245" s="1309"/>
    </row>
    <row r="246" spans="1:6">
      <c r="A246" s="1304"/>
      <c r="B246" s="1305" t="s">
        <v>1695</v>
      </c>
      <c r="C246" s="1310" t="s">
        <v>1044</v>
      </c>
      <c r="D246" s="1311">
        <v>6</v>
      </c>
      <c r="E246" s="1597"/>
      <c r="F246" s="1309">
        <f>D246*E246</f>
        <v>0</v>
      </c>
    </row>
    <row r="247" spans="1:6">
      <c r="A247" s="1304"/>
      <c r="B247" s="1305"/>
      <c r="C247" s="1310"/>
      <c r="D247" s="1311"/>
      <c r="E247" s="1312"/>
      <c r="F247" s="1309"/>
    </row>
    <row r="248" spans="1:6">
      <c r="A248" s="1304"/>
      <c r="B248" s="1305"/>
      <c r="C248" s="1310"/>
      <c r="D248" s="1311"/>
      <c r="E248" s="1312"/>
      <c r="F248" s="1309"/>
    </row>
    <row r="249" spans="1:6" ht="38.25">
      <c r="A249" s="1304" t="s">
        <v>1696</v>
      </c>
      <c r="B249" s="1305" t="s">
        <v>1697</v>
      </c>
      <c r="C249" s="1310"/>
      <c r="D249" s="1311"/>
      <c r="E249" s="1312"/>
      <c r="F249" s="1309"/>
    </row>
    <row r="250" spans="1:6">
      <c r="A250" s="1304"/>
      <c r="B250" s="1305" t="s">
        <v>1698</v>
      </c>
      <c r="C250" s="1310" t="s">
        <v>1044</v>
      </c>
      <c r="D250" s="1311">
        <v>3</v>
      </c>
      <c r="E250" s="1597"/>
      <c r="F250" s="1309">
        <f>D250*E250</f>
        <v>0</v>
      </c>
    </row>
    <row r="251" spans="1:6">
      <c r="A251" s="1304"/>
      <c r="B251" s="1305" t="s">
        <v>1699</v>
      </c>
      <c r="C251" s="1310" t="s">
        <v>1044</v>
      </c>
      <c r="D251" s="1311">
        <v>12</v>
      </c>
      <c r="E251" s="1597"/>
      <c r="F251" s="1309">
        <f>D251*E251</f>
        <v>0</v>
      </c>
    </row>
    <row r="252" spans="1:6">
      <c r="A252" s="1304"/>
      <c r="B252" s="1305" t="s">
        <v>1700</v>
      </c>
      <c r="C252" s="1310" t="s">
        <v>1044</v>
      </c>
      <c r="D252" s="1311">
        <v>4</v>
      </c>
      <c r="E252" s="1597"/>
      <c r="F252" s="1309">
        <f>D252*E252</f>
        <v>0</v>
      </c>
    </row>
    <row r="253" spans="1:6">
      <c r="A253" s="1304"/>
      <c r="B253" s="1305"/>
      <c r="C253" s="1310"/>
      <c r="D253" s="1311"/>
      <c r="E253" s="1312"/>
      <c r="F253" s="1309"/>
    </row>
    <row r="254" spans="1:6" ht="38.25">
      <c r="A254" s="1304" t="s">
        <v>1701</v>
      </c>
      <c r="B254" s="1305" t="s">
        <v>1702</v>
      </c>
      <c r="C254" s="1310"/>
      <c r="D254" s="1311"/>
      <c r="E254" s="1312"/>
      <c r="F254" s="1309"/>
    </row>
    <row r="255" spans="1:6">
      <c r="A255" s="1304"/>
      <c r="B255" s="1305" t="s">
        <v>1698</v>
      </c>
      <c r="C255" s="1310" t="s">
        <v>1044</v>
      </c>
      <c r="D255" s="1311">
        <v>1</v>
      </c>
      <c r="E255" s="1597"/>
      <c r="F255" s="1309">
        <f>D255*E255</f>
        <v>0</v>
      </c>
    </row>
    <row r="256" spans="1:6">
      <c r="A256" s="1372"/>
      <c r="B256" s="1373"/>
      <c r="C256" s="1365"/>
      <c r="D256" s="1378"/>
      <c r="E256" s="1379"/>
      <c r="F256" s="1380"/>
    </row>
    <row r="257" spans="1:9" ht="51">
      <c r="A257" s="1304" t="s">
        <v>1703</v>
      </c>
      <c r="B257" s="1305" t="s">
        <v>1704</v>
      </c>
      <c r="C257" s="1310"/>
      <c r="D257" s="1311"/>
      <c r="E257" s="1312"/>
      <c r="F257" s="1309"/>
    </row>
    <row r="258" spans="1:9">
      <c r="A258" s="1304"/>
      <c r="B258" s="1305" t="s">
        <v>1698</v>
      </c>
      <c r="C258" s="1310" t="s">
        <v>1044</v>
      </c>
      <c r="D258" s="1311">
        <v>1</v>
      </c>
      <c r="E258" s="1597"/>
      <c r="F258" s="1309">
        <f>D258*E258</f>
        <v>0</v>
      </c>
    </row>
    <row r="259" spans="1:9">
      <c r="A259" s="1372"/>
      <c r="B259" s="1373"/>
      <c r="C259" s="1365"/>
      <c r="D259" s="1378"/>
      <c r="E259" s="1379"/>
      <c r="F259" s="1380"/>
    </row>
    <row r="260" spans="1:9" ht="63.75">
      <c r="A260" s="1304" t="s">
        <v>1705</v>
      </c>
      <c r="B260" s="1305" t="s">
        <v>1706</v>
      </c>
      <c r="C260" s="1310"/>
      <c r="D260" s="1311"/>
      <c r="E260" s="1312"/>
      <c r="F260" s="1309"/>
    </row>
    <row r="261" spans="1:9">
      <c r="A261" s="1304"/>
      <c r="B261" s="1305" t="s">
        <v>1707</v>
      </c>
      <c r="C261" s="1310" t="s">
        <v>1066</v>
      </c>
      <c r="D261" s="1311">
        <v>24</v>
      </c>
      <c r="E261" s="1597"/>
      <c r="F261" s="1309">
        <f>D261*E261</f>
        <v>0</v>
      </c>
    </row>
    <row r="262" spans="1:9">
      <c r="A262" s="1304"/>
      <c r="B262" s="1305" t="s">
        <v>1708</v>
      </c>
      <c r="C262" s="1310" t="s">
        <v>1066</v>
      </c>
      <c r="D262" s="1311">
        <v>66</v>
      </c>
      <c r="E262" s="1597"/>
      <c r="F262" s="1309">
        <f>D262*E262</f>
        <v>0</v>
      </c>
    </row>
    <row r="263" spans="1:9">
      <c r="A263" s="1304"/>
      <c r="B263" s="1305" t="s">
        <v>1709</v>
      </c>
      <c r="C263" s="1310" t="s">
        <v>1066</v>
      </c>
      <c r="D263" s="1311">
        <v>24</v>
      </c>
      <c r="E263" s="1597"/>
      <c r="F263" s="1309">
        <f>D263*E263</f>
        <v>0</v>
      </c>
      <c r="I263" s="1246">
        <v>0</v>
      </c>
    </row>
    <row r="264" spans="1:9">
      <c r="A264" s="1304"/>
      <c r="B264" s="1305" t="s">
        <v>1710</v>
      </c>
      <c r="C264" s="1310" t="s">
        <v>1066</v>
      </c>
      <c r="D264" s="1311">
        <v>6</v>
      </c>
      <c r="E264" s="1597"/>
      <c r="F264" s="1309">
        <f>D264*E264</f>
        <v>0</v>
      </c>
    </row>
    <row r="265" spans="1:9">
      <c r="A265" s="1304"/>
      <c r="B265" s="1305" t="s">
        <v>1711</v>
      </c>
      <c r="C265" s="1310" t="s">
        <v>1066</v>
      </c>
      <c r="D265" s="1311">
        <v>6</v>
      </c>
      <c r="E265" s="1597"/>
      <c r="F265" s="1309">
        <f>D265*E265</f>
        <v>0</v>
      </c>
    </row>
    <row r="266" spans="1:9">
      <c r="A266" s="1304"/>
      <c r="B266" s="1305"/>
      <c r="C266" s="1310"/>
      <c r="D266" s="1311"/>
      <c r="E266" s="1312"/>
      <c r="F266" s="1309"/>
    </row>
    <row r="267" spans="1:9">
      <c r="A267" s="1314" t="s">
        <v>1712</v>
      </c>
      <c r="B267" s="1315" t="s">
        <v>1148</v>
      </c>
      <c r="C267" s="1320"/>
      <c r="D267" s="1301"/>
      <c r="E267" s="1302"/>
      <c r="F267" s="1303"/>
    </row>
    <row r="268" spans="1:9" ht="42.75" customHeight="1">
      <c r="A268" s="1314"/>
      <c r="B268" s="1315" t="s">
        <v>1149</v>
      </c>
      <c r="C268" s="1320" t="s">
        <v>1044</v>
      </c>
      <c r="D268" s="1301">
        <v>6</v>
      </c>
      <c r="E268" s="1598"/>
      <c r="F268" s="1303">
        <f>D268*E268</f>
        <v>0</v>
      </c>
    </row>
    <row r="269" spans="1:9" ht="51">
      <c r="A269" s="1314"/>
      <c r="B269" s="1315" t="s">
        <v>1150</v>
      </c>
      <c r="C269" s="1320" t="s">
        <v>1044</v>
      </c>
      <c r="D269" s="1301">
        <v>6</v>
      </c>
      <c r="E269" s="1598"/>
      <c r="F269" s="1303">
        <f>D269*E269</f>
        <v>0</v>
      </c>
    </row>
    <row r="270" spans="1:9">
      <c r="A270" s="1314"/>
      <c r="B270" s="1315"/>
      <c r="C270" s="1320"/>
      <c r="D270" s="1301"/>
      <c r="E270" s="1302"/>
      <c r="F270" s="1303"/>
    </row>
    <row r="271" spans="1:9">
      <c r="A271" s="1314" t="s">
        <v>1713</v>
      </c>
      <c r="B271" s="1315" t="s">
        <v>1151</v>
      </c>
      <c r="C271" s="1320"/>
      <c r="D271" s="1301"/>
      <c r="E271" s="1302"/>
      <c r="F271" s="1303"/>
    </row>
    <row r="272" spans="1:9" ht="110.25" customHeight="1">
      <c r="A272" s="1314"/>
      <c r="B272" s="1343" t="s">
        <v>1152</v>
      </c>
      <c r="C272" s="1381" t="s">
        <v>1118</v>
      </c>
      <c r="D272" s="1361">
        <v>8</v>
      </c>
      <c r="E272" s="1598"/>
      <c r="F272" s="1303">
        <f>D272*E272</f>
        <v>0</v>
      </c>
    </row>
    <row r="273" spans="1:14">
      <c r="A273" s="1314"/>
      <c r="B273" s="1315"/>
      <c r="C273" s="1320"/>
      <c r="D273" s="1301"/>
      <c r="E273" s="1302"/>
      <c r="F273" s="1303"/>
    </row>
    <row r="274" spans="1:14" ht="25.5">
      <c r="A274" s="1314" t="s">
        <v>1714</v>
      </c>
      <c r="B274" s="1315" t="s">
        <v>1715</v>
      </c>
      <c r="C274" s="1320"/>
      <c r="D274" s="1301"/>
      <c r="E274" s="1302"/>
      <c r="F274" s="1303"/>
    </row>
    <row r="275" spans="1:14">
      <c r="A275" s="1314"/>
      <c r="B275" s="1315" t="s">
        <v>1175</v>
      </c>
      <c r="C275" s="1320" t="s">
        <v>1118</v>
      </c>
      <c r="D275" s="1361">
        <v>8</v>
      </c>
      <c r="E275" s="1598"/>
      <c r="F275" s="1303">
        <f>D275*E275</f>
        <v>0</v>
      </c>
    </row>
    <row r="276" spans="1:14">
      <c r="A276" s="1314"/>
      <c r="B276" s="1315"/>
      <c r="C276" s="1320"/>
      <c r="D276" s="1301"/>
      <c r="E276" s="1302"/>
      <c r="F276" s="1303"/>
    </row>
    <row r="277" spans="1:14" s="1384" customFormat="1" ht="51">
      <c r="A277" s="1314"/>
      <c r="B277" s="1382" t="s">
        <v>1716</v>
      </c>
      <c r="C277" s="1316"/>
      <c r="D277" s="1369"/>
      <c r="E277" s="1383"/>
      <c r="F277" s="1383">
        <f>E277*D277</f>
        <v>0</v>
      </c>
    </row>
    <row r="278" spans="1:14">
      <c r="A278" s="1314"/>
      <c r="B278" s="1315"/>
      <c r="C278" s="1320"/>
      <c r="D278" s="1301"/>
      <c r="E278" s="1302"/>
      <c r="F278" s="1303"/>
    </row>
    <row r="279" spans="1:14" s="7" customFormat="1" ht="15">
      <c r="A279" s="1327"/>
      <c r="B279" s="1382" t="s">
        <v>1717</v>
      </c>
      <c r="C279" s="1385"/>
      <c r="D279" s="1386"/>
      <c r="E279" s="1387"/>
      <c r="F279" s="1388"/>
      <c r="G279" s="10"/>
      <c r="H279" s="11"/>
      <c r="I279" s="11"/>
      <c r="J279" s="12"/>
      <c r="K279" s="12"/>
      <c r="L279" s="12"/>
      <c r="M279" s="12"/>
      <c r="N279" s="12"/>
    </row>
    <row r="280" spans="1:14" s="1263" customFormat="1" ht="191.25">
      <c r="A280" s="1314" t="s">
        <v>1718</v>
      </c>
      <c r="B280" s="1389" t="s">
        <v>1719</v>
      </c>
      <c r="C280" s="1390"/>
      <c r="D280" s="1391"/>
      <c r="E280" s="1392"/>
      <c r="F280" s="1392"/>
      <c r="G280" s="1393"/>
      <c r="H280" s="1393"/>
      <c r="I280" s="1393"/>
      <c r="J280" s="1246"/>
      <c r="K280" s="1246"/>
      <c r="L280" s="1246"/>
      <c r="M280" s="1246"/>
      <c r="N280" s="1246"/>
    </row>
    <row r="281" spans="1:14" s="1263" customFormat="1">
      <c r="A281" s="1314"/>
      <c r="B281" s="1394" t="s">
        <v>1720</v>
      </c>
      <c r="C281" s="1390" t="s">
        <v>1066</v>
      </c>
      <c r="D281" s="1391">
        <v>460</v>
      </c>
      <c r="E281" s="1601"/>
      <c r="F281" s="1395">
        <f>D281*E281</f>
        <v>0</v>
      </c>
      <c r="G281" s="1393"/>
      <c r="H281" s="1393"/>
      <c r="I281" s="1393"/>
      <c r="J281" s="1246"/>
      <c r="K281" s="1246"/>
      <c r="L281" s="1246"/>
      <c r="M281" s="1246"/>
      <c r="N281" s="1246"/>
    </row>
    <row r="282" spans="1:14" s="1263" customFormat="1">
      <c r="A282" s="1314"/>
      <c r="B282" s="1394" t="s">
        <v>1721</v>
      </c>
      <c r="C282" s="1390" t="s">
        <v>1066</v>
      </c>
      <c r="D282" s="1391">
        <v>280</v>
      </c>
      <c r="E282" s="1601"/>
      <c r="F282" s="1395">
        <f>D282*E282</f>
        <v>0</v>
      </c>
      <c r="G282" s="1393"/>
      <c r="H282" s="1393"/>
      <c r="I282" s="1393"/>
      <c r="J282" s="1246"/>
      <c r="K282" s="1246"/>
      <c r="L282" s="1246"/>
      <c r="M282" s="1246"/>
      <c r="N282" s="1246"/>
    </row>
    <row r="283" spans="1:14" s="7" customFormat="1" ht="15">
      <c r="A283" s="1327"/>
      <c r="B283" s="1356"/>
      <c r="C283" s="1385"/>
      <c r="D283" s="1386"/>
      <c r="E283" s="1396"/>
      <c r="F283" s="1395"/>
      <c r="G283" s="10"/>
      <c r="H283" s="11"/>
      <c r="I283" s="11"/>
      <c r="J283" s="12"/>
      <c r="K283" s="12"/>
      <c r="L283" s="12"/>
      <c r="M283" s="12"/>
      <c r="N283" s="12"/>
    </row>
    <row r="284" spans="1:14" s="1263" customFormat="1" ht="127.5">
      <c r="A284" s="1314" t="s">
        <v>1722</v>
      </c>
      <c r="B284" s="1315" t="s">
        <v>1723</v>
      </c>
      <c r="C284" s="1390"/>
      <c r="D284" s="1391"/>
      <c r="E284" s="1303"/>
      <c r="F284" s="1303"/>
      <c r="G284" s="1393"/>
      <c r="H284" s="1393"/>
      <c r="I284" s="1393"/>
      <c r="J284" s="1246"/>
      <c r="K284" s="1246"/>
      <c r="L284" s="1246"/>
      <c r="M284" s="1246"/>
      <c r="N284" s="1246"/>
    </row>
    <row r="285" spans="1:14" s="1263" customFormat="1">
      <c r="A285" s="1314"/>
      <c r="B285" s="1382" t="s">
        <v>1724</v>
      </c>
      <c r="C285" s="1390"/>
      <c r="D285" s="1391"/>
      <c r="E285" s="1303"/>
      <c r="F285" s="1303"/>
      <c r="G285" s="1393"/>
      <c r="H285" s="1393"/>
      <c r="I285" s="1393"/>
      <c r="J285" s="1246"/>
      <c r="K285" s="1246"/>
      <c r="L285" s="1246"/>
      <c r="M285" s="1246"/>
      <c r="N285" s="1246"/>
    </row>
    <row r="286" spans="1:14" s="1263" customFormat="1" ht="15" customHeight="1">
      <c r="A286" s="1314"/>
      <c r="B286" s="1315" t="s">
        <v>1725</v>
      </c>
      <c r="C286" s="1390" t="s">
        <v>1044</v>
      </c>
      <c r="D286" s="1391">
        <v>20</v>
      </c>
      <c r="E286" s="1601"/>
      <c r="F286" s="1395">
        <f>D286*E286</f>
        <v>0</v>
      </c>
      <c r="G286" s="1393"/>
      <c r="H286" s="1393"/>
      <c r="I286" s="1393"/>
      <c r="J286" s="1246"/>
      <c r="K286" s="1246"/>
      <c r="L286" s="1246"/>
      <c r="M286" s="1246"/>
      <c r="N286" s="1246"/>
    </row>
    <row r="287" spans="1:14" s="1263" customFormat="1" ht="15.75" customHeight="1">
      <c r="A287" s="1314"/>
      <c r="B287" s="1315" t="s">
        <v>1726</v>
      </c>
      <c r="C287" s="1390" t="s">
        <v>1044</v>
      </c>
      <c r="D287" s="1391">
        <v>8</v>
      </c>
      <c r="E287" s="1601"/>
      <c r="F287" s="1395">
        <f>D287*E287</f>
        <v>0</v>
      </c>
      <c r="G287" s="1393"/>
      <c r="H287" s="1393"/>
      <c r="I287" s="1393"/>
      <c r="J287" s="1246"/>
      <c r="K287" s="1246"/>
      <c r="L287" s="1246"/>
      <c r="M287" s="1246"/>
      <c r="N287" s="1246"/>
    </row>
    <row r="288" spans="1:14" s="1263" customFormat="1">
      <c r="A288" s="1314"/>
      <c r="B288" s="1397" t="s">
        <v>1727</v>
      </c>
      <c r="C288" s="1390"/>
      <c r="D288" s="1391"/>
      <c r="E288" s="1303"/>
      <c r="F288" s="1303"/>
      <c r="G288" s="1393"/>
      <c r="H288" s="1393"/>
      <c r="I288" s="1393"/>
      <c r="J288" s="1246"/>
      <c r="K288" s="1246"/>
      <c r="L288" s="1246"/>
      <c r="M288" s="1246"/>
      <c r="N288" s="1246"/>
    </row>
    <row r="289" spans="1:14" s="1263" customFormat="1" ht="15" customHeight="1">
      <c r="A289" s="1314"/>
      <c r="B289" s="1315" t="s">
        <v>1725</v>
      </c>
      <c r="C289" s="1390" t="s">
        <v>1044</v>
      </c>
      <c r="D289" s="1391">
        <v>6</v>
      </c>
      <c r="E289" s="1601"/>
      <c r="F289" s="1395">
        <f>D289*E289</f>
        <v>0</v>
      </c>
      <c r="G289" s="1393"/>
      <c r="H289" s="1393"/>
      <c r="I289" s="1393"/>
      <c r="J289" s="1246"/>
      <c r="K289" s="1246"/>
      <c r="L289" s="1246"/>
      <c r="M289" s="1246"/>
      <c r="N289" s="1246"/>
    </row>
    <row r="290" spans="1:14" s="1263" customFormat="1" ht="15.75" customHeight="1">
      <c r="A290" s="1314"/>
      <c r="B290" s="1315" t="s">
        <v>1726</v>
      </c>
      <c r="C290" s="1390" t="s">
        <v>1044</v>
      </c>
      <c r="D290" s="1391">
        <v>6</v>
      </c>
      <c r="E290" s="1601"/>
      <c r="F290" s="1395">
        <f>D290*E290</f>
        <v>0</v>
      </c>
      <c r="G290" s="1393"/>
      <c r="H290" s="1393"/>
      <c r="I290" s="1393"/>
      <c r="J290" s="1246"/>
      <c r="K290" s="1246"/>
      <c r="L290" s="1246"/>
      <c r="M290" s="1246"/>
      <c r="N290" s="1246"/>
    </row>
    <row r="291" spans="1:14" s="1263" customFormat="1">
      <c r="A291" s="1314"/>
      <c r="B291" s="1397" t="s">
        <v>1728</v>
      </c>
      <c r="C291" s="1390"/>
      <c r="D291" s="1391"/>
      <c r="E291" s="1303"/>
      <c r="F291" s="1303"/>
      <c r="G291" s="1393"/>
      <c r="H291" s="1393"/>
      <c r="I291" s="1393"/>
      <c r="J291" s="1246"/>
      <c r="K291" s="1246"/>
      <c r="L291" s="1246"/>
      <c r="M291" s="1246"/>
      <c r="N291" s="1246"/>
    </row>
    <row r="292" spans="1:14" s="1263" customFormat="1" ht="15" customHeight="1">
      <c r="A292" s="1314"/>
      <c r="B292" s="1315" t="s">
        <v>1725</v>
      </c>
      <c r="C292" s="1390" t="s">
        <v>1044</v>
      </c>
      <c r="D292" s="1391">
        <v>4</v>
      </c>
      <c r="E292" s="1601"/>
      <c r="F292" s="1395">
        <f>D292*E292</f>
        <v>0</v>
      </c>
      <c r="G292" s="1393"/>
      <c r="H292" s="1393"/>
      <c r="I292" s="1393"/>
      <c r="J292" s="1246"/>
      <c r="K292" s="1246"/>
      <c r="L292" s="1246"/>
      <c r="M292" s="1246"/>
      <c r="N292" s="1246"/>
    </row>
    <row r="293" spans="1:14" s="1263" customFormat="1" ht="15.75" customHeight="1">
      <c r="A293" s="1314"/>
      <c r="B293" s="1315" t="s">
        <v>1726</v>
      </c>
      <c r="C293" s="1390" t="s">
        <v>1044</v>
      </c>
      <c r="D293" s="1391">
        <v>4</v>
      </c>
      <c r="E293" s="1601"/>
      <c r="F293" s="1395">
        <f>D293*E293</f>
        <v>0</v>
      </c>
      <c r="G293" s="1393"/>
      <c r="H293" s="1393"/>
      <c r="I293" s="1393"/>
      <c r="J293" s="1246"/>
      <c r="K293" s="1246"/>
      <c r="L293" s="1246"/>
      <c r="M293" s="1246"/>
      <c r="N293" s="1246"/>
    </row>
    <row r="294" spans="1:14" s="1263" customFormat="1">
      <c r="A294" s="1314"/>
      <c r="B294" s="1397" t="s">
        <v>1729</v>
      </c>
      <c r="C294" s="1390"/>
      <c r="D294" s="1391"/>
      <c r="E294" s="1303"/>
      <c r="F294" s="1303"/>
      <c r="G294" s="1393"/>
      <c r="H294" s="1393"/>
      <c r="I294" s="1393"/>
      <c r="J294" s="1246"/>
      <c r="K294" s="1246"/>
      <c r="L294" s="1246"/>
      <c r="M294" s="1246"/>
      <c r="N294" s="1246"/>
    </row>
    <row r="295" spans="1:14" s="1263" customFormat="1" ht="15" customHeight="1">
      <c r="A295" s="1314"/>
      <c r="B295" s="1315" t="s">
        <v>1725</v>
      </c>
      <c r="C295" s="1390" t="s">
        <v>1044</v>
      </c>
      <c r="D295" s="1391">
        <v>2</v>
      </c>
      <c r="E295" s="1601"/>
      <c r="F295" s="1395">
        <f>D295*E295</f>
        <v>0</v>
      </c>
      <c r="G295" s="1393"/>
      <c r="H295" s="1393"/>
      <c r="I295" s="1393"/>
      <c r="J295" s="1246"/>
      <c r="K295" s="1246"/>
      <c r="L295" s="1246"/>
      <c r="M295" s="1246"/>
      <c r="N295" s="1246"/>
    </row>
    <row r="296" spans="1:14" s="1263" customFormat="1" ht="15.75" customHeight="1">
      <c r="A296" s="1314"/>
      <c r="B296" s="1315" t="s">
        <v>1726</v>
      </c>
      <c r="C296" s="1390" t="s">
        <v>1044</v>
      </c>
      <c r="D296" s="1391">
        <v>2</v>
      </c>
      <c r="E296" s="1601"/>
      <c r="F296" s="1395">
        <f>D296*E296</f>
        <v>0</v>
      </c>
      <c r="G296" s="1393"/>
      <c r="H296" s="1393"/>
      <c r="I296" s="1393"/>
      <c r="J296" s="1246"/>
      <c r="K296" s="1246"/>
      <c r="L296" s="1246"/>
      <c r="M296" s="1246"/>
      <c r="N296" s="1246"/>
    </row>
    <row r="297" spans="1:14" s="1263" customFormat="1" ht="16.5" customHeight="1">
      <c r="A297" s="1314"/>
      <c r="B297" s="1254"/>
      <c r="C297" s="1390"/>
      <c r="D297" s="1391"/>
      <c r="E297" s="1303"/>
      <c r="F297" s="1303"/>
      <c r="G297" s="1393"/>
      <c r="H297" s="1393"/>
      <c r="I297" s="1393"/>
      <c r="J297" s="1246"/>
      <c r="K297" s="1246"/>
      <c r="L297" s="1246"/>
      <c r="M297" s="1246"/>
      <c r="N297" s="1246"/>
    </row>
    <row r="298" spans="1:14" s="1263" customFormat="1" ht="216.75">
      <c r="A298" s="1314" t="s">
        <v>1730</v>
      </c>
      <c r="B298" s="1254" t="s">
        <v>1731</v>
      </c>
      <c r="C298" s="1390"/>
      <c r="D298" s="1391"/>
      <c r="E298" s="1303"/>
      <c r="F298" s="1303"/>
      <c r="G298" s="1393"/>
      <c r="H298" s="1393"/>
      <c r="I298" s="1393"/>
      <c r="J298" s="1246"/>
      <c r="K298" s="1246"/>
      <c r="L298" s="1246"/>
      <c r="M298" s="1246"/>
      <c r="N298" s="1246"/>
    </row>
    <row r="299" spans="1:14" s="1263" customFormat="1" ht="25.5">
      <c r="A299" s="1314"/>
      <c r="B299" s="1315" t="s">
        <v>1732</v>
      </c>
      <c r="C299" s="1390" t="s">
        <v>1044</v>
      </c>
      <c r="D299" s="1391">
        <v>84</v>
      </c>
      <c r="E299" s="1601"/>
      <c r="F299" s="1395">
        <f>D299*E299</f>
        <v>0</v>
      </c>
      <c r="G299" s="1393"/>
      <c r="H299" s="1393"/>
      <c r="I299" s="1393"/>
      <c r="J299" s="1246"/>
      <c r="K299" s="1246"/>
      <c r="L299" s="1246"/>
      <c r="M299" s="1246"/>
      <c r="N299" s="1246"/>
    </row>
    <row r="300" spans="1:14" s="1263" customFormat="1" ht="25.5">
      <c r="A300" s="1314"/>
      <c r="B300" s="1315" t="s">
        <v>1733</v>
      </c>
      <c r="C300" s="1390" t="s">
        <v>1044</v>
      </c>
      <c r="D300" s="1391">
        <v>32</v>
      </c>
      <c r="E300" s="1601"/>
      <c r="F300" s="1395">
        <f>D300*E300</f>
        <v>0</v>
      </c>
      <c r="G300" s="1393"/>
      <c r="H300" s="1393"/>
      <c r="I300" s="1393"/>
      <c r="J300" s="1246"/>
      <c r="K300" s="1246"/>
      <c r="L300" s="1246"/>
      <c r="M300" s="1246"/>
      <c r="N300" s="1246"/>
    </row>
    <row r="301" spans="1:14" s="1263" customFormat="1" ht="16.5" customHeight="1">
      <c r="A301" s="1314"/>
      <c r="B301" s="1254"/>
      <c r="C301" s="1390"/>
      <c r="D301" s="1391"/>
      <c r="E301" s="1303"/>
      <c r="F301" s="1303"/>
      <c r="G301" s="1393"/>
      <c r="H301" s="1393"/>
      <c r="I301" s="1393"/>
      <c r="J301" s="1246"/>
      <c r="K301" s="1246"/>
      <c r="L301" s="1246"/>
      <c r="M301" s="1246"/>
      <c r="N301" s="1246"/>
    </row>
    <row r="302" spans="1:14" s="1263" customFormat="1" ht="76.5">
      <c r="A302" s="1314" t="s">
        <v>1734</v>
      </c>
      <c r="B302" s="1254" t="s">
        <v>1735</v>
      </c>
      <c r="C302" s="1390" t="s">
        <v>1045</v>
      </c>
      <c r="D302" s="1391">
        <v>110</v>
      </c>
      <c r="E302" s="1601"/>
      <c r="F302" s="1395">
        <f>D302*E302</f>
        <v>0</v>
      </c>
      <c r="G302" s="1393"/>
      <c r="H302" s="1393"/>
      <c r="I302" s="1393"/>
      <c r="J302" s="1246"/>
      <c r="K302" s="1246"/>
      <c r="L302" s="1246"/>
      <c r="M302" s="1246"/>
      <c r="N302" s="1246"/>
    </row>
    <row r="303" spans="1:14" s="1263" customFormat="1" ht="15.75" customHeight="1">
      <c r="A303" s="1314"/>
      <c r="B303" s="1315"/>
      <c r="C303" s="1390"/>
      <c r="D303" s="1391"/>
      <c r="E303" s="1303"/>
      <c r="F303" s="1303"/>
      <c r="G303" s="1393"/>
      <c r="H303" s="1393"/>
      <c r="I303" s="1393"/>
      <c r="J303" s="1246"/>
      <c r="K303" s="1246"/>
      <c r="L303" s="1246"/>
      <c r="M303" s="1246"/>
      <c r="N303" s="1246"/>
    </row>
    <row r="304" spans="1:14" s="1263" customFormat="1" ht="102">
      <c r="A304" s="1314" t="s">
        <v>1736</v>
      </c>
      <c r="B304" s="1254" t="s">
        <v>1737</v>
      </c>
      <c r="C304" s="1390"/>
      <c r="D304" s="1391"/>
      <c r="E304" s="1303"/>
      <c r="F304" s="1303"/>
      <c r="G304" s="1393"/>
      <c r="H304" s="1393"/>
      <c r="I304" s="1393"/>
      <c r="J304" s="1246"/>
      <c r="K304" s="1246"/>
      <c r="L304" s="1246"/>
      <c r="M304" s="1246"/>
      <c r="N304" s="1246"/>
    </row>
    <row r="305" spans="1:14" s="1263" customFormat="1">
      <c r="A305" s="1314"/>
      <c r="B305" s="1315" t="s">
        <v>1738</v>
      </c>
      <c r="C305" s="1390" t="s">
        <v>1044</v>
      </c>
      <c r="D305" s="1391">
        <v>8</v>
      </c>
      <c r="E305" s="1601"/>
      <c r="F305" s="1395">
        <f>D305*E305</f>
        <v>0</v>
      </c>
      <c r="G305" s="1393"/>
      <c r="H305" s="1393"/>
      <c r="I305" s="1393"/>
      <c r="J305" s="1246"/>
      <c r="K305" s="1246"/>
      <c r="L305" s="1246"/>
      <c r="M305" s="1246"/>
      <c r="N305" s="1246"/>
    </row>
    <row r="306" spans="1:14" s="1263" customFormat="1">
      <c r="A306" s="1314"/>
      <c r="B306" s="1315" t="s">
        <v>1739</v>
      </c>
      <c r="C306" s="1390" t="s">
        <v>1044</v>
      </c>
      <c r="D306" s="1391">
        <v>4</v>
      </c>
      <c r="E306" s="1601"/>
      <c r="F306" s="1395">
        <f>D306*E306</f>
        <v>0</v>
      </c>
      <c r="G306" s="1393"/>
      <c r="H306" s="1393"/>
      <c r="I306" s="1393"/>
      <c r="J306" s="1246"/>
      <c r="K306" s="1246"/>
      <c r="L306" s="1246"/>
      <c r="M306" s="1246"/>
      <c r="N306" s="1246"/>
    </row>
    <row r="307" spans="1:14" s="1263" customFormat="1" ht="16.5" customHeight="1">
      <c r="A307" s="1314"/>
      <c r="B307" s="1254"/>
      <c r="C307" s="1390"/>
      <c r="D307" s="1391"/>
      <c r="E307" s="1303"/>
      <c r="F307" s="1303"/>
      <c r="G307" s="1393"/>
      <c r="H307" s="1393"/>
      <c r="I307" s="1393"/>
      <c r="J307" s="1246"/>
      <c r="K307" s="1246"/>
      <c r="L307" s="1246"/>
      <c r="M307" s="1246"/>
      <c r="N307" s="1246"/>
    </row>
    <row r="308" spans="1:14" s="1263" customFormat="1" ht="127.5">
      <c r="A308" s="1314" t="s">
        <v>1740</v>
      </c>
      <c r="B308" s="1254" t="s">
        <v>1741</v>
      </c>
      <c r="C308" s="1390"/>
      <c r="D308" s="1391"/>
      <c r="E308" s="1303"/>
      <c r="F308" s="1303"/>
      <c r="G308" s="1393"/>
      <c r="H308" s="1393"/>
      <c r="I308" s="1393"/>
      <c r="J308" s="1246"/>
      <c r="K308" s="1246"/>
      <c r="L308" s="1246"/>
      <c r="M308" s="1246"/>
      <c r="N308" s="1246"/>
    </row>
    <row r="309" spans="1:14" s="1263" customFormat="1" ht="24.75" customHeight="1">
      <c r="A309" s="1314"/>
      <c r="B309" s="1315" t="s">
        <v>1742</v>
      </c>
      <c r="C309" s="1390" t="s">
        <v>1044</v>
      </c>
      <c r="D309" s="1391">
        <v>50</v>
      </c>
      <c r="E309" s="1601"/>
      <c r="F309" s="1395">
        <f>D309*E309</f>
        <v>0</v>
      </c>
      <c r="G309" s="1393"/>
      <c r="H309" s="1393"/>
      <c r="I309" s="1393"/>
      <c r="J309" s="1246"/>
      <c r="K309" s="1246"/>
      <c r="L309" s="1246"/>
      <c r="M309" s="1246"/>
      <c r="N309" s="1246"/>
    </row>
    <row r="310" spans="1:14" s="1263" customFormat="1">
      <c r="A310" s="1314"/>
      <c r="B310" s="1315"/>
      <c r="C310" s="1390"/>
      <c r="D310" s="1391"/>
      <c r="E310" s="1303"/>
      <c r="F310" s="1303"/>
      <c r="G310" s="1393"/>
      <c r="H310" s="1393"/>
      <c r="I310" s="1393"/>
      <c r="J310" s="1246"/>
      <c r="K310" s="1246"/>
      <c r="L310" s="1246"/>
      <c r="M310" s="1246"/>
      <c r="N310" s="1246"/>
    </row>
    <row r="311" spans="1:14" s="1263" customFormat="1" ht="51">
      <c r="A311" s="1314" t="s">
        <v>1743</v>
      </c>
      <c r="B311" s="1254" t="s">
        <v>1744</v>
      </c>
      <c r="C311" s="1390"/>
      <c r="D311" s="1391"/>
      <c r="E311" s="1303"/>
      <c r="F311" s="1303"/>
      <c r="G311" s="1393"/>
      <c r="H311" s="1393"/>
      <c r="I311" s="1393"/>
      <c r="J311" s="1246"/>
      <c r="K311" s="1246"/>
      <c r="L311" s="1246"/>
      <c r="M311" s="1246"/>
      <c r="N311" s="1246"/>
    </row>
    <row r="312" spans="1:14" s="1263" customFormat="1" ht="25.5">
      <c r="A312" s="1314"/>
      <c r="B312" s="1315" t="s">
        <v>1745</v>
      </c>
      <c r="C312" s="1390" t="s">
        <v>1044</v>
      </c>
      <c r="D312" s="1391">
        <v>50</v>
      </c>
      <c r="E312" s="1601"/>
      <c r="F312" s="1395">
        <f>D312*E312</f>
        <v>0</v>
      </c>
      <c r="G312" s="1393"/>
      <c r="H312" s="1393"/>
      <c r="I312" s="1393"/>
      <c r="J312" s="1246"/>
      <c r="K312" s="1246"/>
      <c r="L312" s="1246"/>
      <c r="M312" s="1246"/>
      <c r="N312" s="1246"/>
    </row>
    <row r="313" spans="1:14" s="1263" customFormat="1">
      <c r="A313" s="1314"/>
      <c r="B313" s="1315"/>
      <c r="C313" s="1390"/>
      <c r="D313" s="1391"/>
      <c r="E313" s="1303"/>
      <c r="F313" s="1303"/>
      <c r="G313" s="1393"/>
      <c r="H313" s="1393"/>
      <c r="I313" s="1393"/>
      <c r="J313" s="1246"/>
      <c r="K313" s="1246"/>
      <c r="L313" s="1246"/>
      <c r="M313" s="1246"/>
      <c r="N313" s="1246"/>
    </row>
    <row r="314" spans="1:14" s="1263" customFormat="1" ht="63.75">
      <c r="A314" s="1314" t="s">
        <v>1746</v>
      </c>
      <c r="B314" s="1254" t="s">
        <v>1747</v>
      </c>
      <c r="C314" s="1390"/>
      <c r="D314" s="1391"/>
      <c r="E314" s="1303"/>
      <c r="F314" s="1303"/>
      <c r="G314" s="1393"/>
      <c r="H314" s="1393"/>
      <c r="I314" s="1393"/>
      <c r="J314" s="1246"/>
      <c r="K314" s="1246"/>
      <c r="L314" s="1246"/>
      <c r="M314" s="1246"/>
      <c r="N314" s="1246"/>
    </row>
    <row r="315" spans="1:14" s="1263" customFormat="1">
      <c r="A315" s="1314"/>
      <c r="B315" s="1315" t="s">
        <v>1748</v>
      </c>
      <c r="C315" s="1390" t="s">
        <v>1044</v>
      </c>
      <c r="D315" s="1391">
        <v>7</v>
      </c>
      <c r="E315" s="1601"/>
      <c r="F315" s="1303">
        <f>D315*E315</f>
        <v>0</v>
      </c>
      <c r="G315" s="1393"/>
      <c r="H315" s="1393"/>
      <c r="I315" s="1393"/>
      <c r="J315" s="1246"/>
      <c r="K315" s="1246"/>
      <c r="L315" s="1246"/>
      <c r="M315" s="1246"/>
      <c r="N315" s="1246"/>
    </row>
    <row r="316" spans="1:14" s="1263" customFormat="1">
      <c r="A316" s="1314"/>
      <c r="B316" s="1315"/>
      <c r="C316" s="1390"/>
      <c r="D316" s="1391"/>
      <c r="E316" s="1303"/>
      <c r="F316" s="1303"/>
      <c r="G316" s="1393"/>
      <c r="H316" s="1393"/>
      <c r="I316" s="1393"/>
      <c r="J316" s="1246"/>
      <c r="K316" s="1246"/>
      <c r="L316" s="1246"/>
      <c r="M316" s="1246"/>
      <c r="N316" s="1246"/>
    </row>
    <row r="317" spans="1:14" s="1263" customFormat="1" ht="89.25">
      <c r="A317" s="1314" t="s">
        <v>1749</v>
      </c>
      <c r="B317" s="1254" t="s">
        <v>1750</v>
      </c>
      <c r="C317" s="1390"/>
      <c r="D317" s="1391"/>
      <c r="E317" s="1303"/>
      <c r="F317" s="1303"/>
      <c r="G317" s="1393"/>
      <c r="H317" s="1393"/>
      <c r="I317" s="1393"/>
      <c r="J317" s="1246"/>
      <c r="K317" s="1246"/>
      <c r="L317" s="1246"/>
      <c r="M317" s="1246"/>
      <c r="N317" s="1246"/>
    </row>
    <row r="318" spans="1:14" s="1263" customFormat="1">
      <c r="A318" s="1314"/>
      <c r="B318" s="1315" t="s">
        <v>1751</v>
      </c>
      <c r="C318" s="1390" t="s">
        <v>1044</v>
      </c>
      <c r="D318" s="1391">
        <v>4</v>
      </c>
      <c r="E318" s="1601"/>
      <c r="F318" s="1303">
        <f>D318*E318</f>
        <v>0</v>
      </c>
      <c r="G318" s="1393"/>
      <c r="H318" s="1393"/>
      <c r="I318" s="1393"/>
      <c r="J318" s="1246"/>
      <c r="K318" s="1246"/>
      <c r="L318" s="1246"/>
      <c r="M318" s="1246"/>
      <c r="N318" s="1246"/>
    </row>
    <row r="319" spans="1:14" s="1263" customFormat="1">
      <c r="A319" s="1314"/>
      <c r="B319" s="1254"/>
      <c r="C319" s="1390"/>
      <c r="D319" s="1391"/>
      <c r="E319" s="1303"/>
      <c r="F319" s="1303"/>
      <c r="G319" s="1393"/>
      <c r="H319" s="1393"/>
      <c r="I319" s="1393"/>
      <c r="J319" s="1246"/>
      <c r="K319" s="1246"/>
      <c r="L319" s="1246"/>
      <c r="M319" s="1246"/>
      <c r="N319" s="1246"/>
    </row>
    <row r="320" spans="1:14" s="7" customFormat="1" ht="15">
      <c r="A320" s="1327"/>
      <c r="B320" s="1382" t="s">
        <v>1752</v>
      </c>
      <c r="C320" s="1385"/>
      <c r="D320" s="1386"/>
      <c r="E320" s="1396"/>
      <c r="F320" s="1395"/>
      <c r="G320" s="10"/>
      <c r="H320" s="11"/>
      <c r="I320" s="11"/>
      <c r="J320" s="12"/>
      <c r="K320" s="12"/>
      <c r="L320" s="12"/>
      <c r="M320" s="12"/>
      <c r="N320" s="12"/>
    </row>
    <row r="321" spans="1:14" s="1263" customFormat="1" ht="38.25">
      <c r="A321" s="1314" t="s">
        <v>1753</v>
      </c>
      <c r="B321" s="1315" t="s">
        <v>1754</v>
      </c>
      <c r="C321" s="1390"/>
      <c r="D321" s="1391"/>
      <c r="E321" s="1303"/>
      <c r="F321" s="1303"/>
      <c r="G321" s="1393"/>
      <c r="H321" s="1393"/>
      <c r="I321" s="1393"/>
      <c r="J321" s="1246"/>
      <c r="K321" s="1246"/>
      <c r="L321" s="1246"/>
      <c r="M321" s="1246"/>
      <c r="N321" s="1246"/>
    </row>
    <row r="322" spans="1:14" s="1263" customFormat="1">
      <c r="A322" s="1314"/>
      <c r="B322" s="1315"/>
      <c r="C322" s="1390" t="s">
        <v>1044</v>
      </c>
      <c r="D322" s="1391">
        <v>12</v>
      </c>
      <c r="E322" s="1601"/>
      <c r="F322" s="1303">
        <f>D322*E322</f>
        <v>0</v>
      </c>
      <c r="G322" s="1393"/>
      <c r="H322" s="1393"/>
      <c r="I322" s="1393"/>
      <c r="J322" s="1246"/>
      <c r="K322" s="1246"/>
      <c r="L322" s="1246"/>
      <c r="M322" s="1246"/>
      <c r="N322" s="1246"/>
    </row>
    <row r="323" spans="1:14" s="1263" customFormat="1">
      <c r="A323" s="1314"/>
      <c r="B323" s="1315"/>
      <c r="C323" s="1390"/>
      <c r="D323" s="1391"/>
      <c r="E323" s="1303"/>
      <c r="F323" s="1303"/>
      <c r="G323" s="1393"/>
      <c r="H323" s="1393"/>
      <c r="I323" s="1393"/>
      <c r="J323" s="1246"/>
      <c r="K323" s="1246"/>
      <c r="L323" s="1246"/>
      <c r="M323" s="1246"/>
      <c r="N323" s="1246"/>
    </row>
    <row r="324" spans="1:14" s="1263" customFormat="1" ht="19.5" customHeight="1">
      <c r="A324" s="1314" t="s">
        <v>1755</v>
      </c>
      <c r="B324" s="1254" t="s">
        <v>1756</v>
      </c>
      <c r="C324" s="1390"/>
      <c r="D324" s="1391"/>
      <c r="E324" s="1303"/>
      <c r="F324" s="1303"/>
      <c r="G324" s="1393"/>
      <c r="H324" s="1393"/>
      <c r="I324" s="1393"/>
      <c r="J324" s="1246"/>
      <c r="K324" s="1246"/>
      <c r="L324" s="1246"/>
      <c r="M324" s="1246"/>
      <c r="N324" s="1246"/>
    </row>
    <row r="325" spans="1:14" s="1263" customFormat="1">
      <c r="A325" s="1314"/>
      <c r="B325" s="1315"/>
      <c r="C325" s="1390" t="s">
        <v>1044</v>
      </c>
      <c r="D325" s="1391">
        <v>6</v>
      </c>
      <c r="E325" s="1601"/>
      <c r="F325" s="1303">
        <f>D325*E325</f>
        <v>0</v>
      </c>
      <c r="G325" s="1393"/>
      <c r="H325" s="1393"/>
      <c r="I325" s="1393"/>
      <c r="J325" s="1246"/>
      <c r="K325" s="1246"/>
      <c r="L325" s="1246"/>
      <c r="M325" s="1246"/>
      <c r="N325" s="1246"/>
    </row>
    <row r="326" spans="1:14" s="1263" customFormat="1">
      <c r="A326" s="1314"/>
      <c r="B326" s="1315"/>
      <c r="C326" s="1390"/>
      <c r="D326" s="1391"/>
      <c r="E326" s="1303"/>
      <c r="F326" s="1303"/>
      <c r="G326" s="1393"/>
      <c r="H326" s="1393"/>
      <c r="I326" s="1393"/>
      <c r="J326" s="1246"/>
      <c r="K326" s="1246"/>
      <c r="L326" s="1246"/>
      <c r="M326" s="1246"/>
      <c r="N326" s="1246"/>
    </row>
    <row r="327" spans="1:14" s="1263" customFormat="1" ht="51">
      <c r="A327" s="1314" t="s">
        <v>1757</v>
      </c>
      <c r="B327" s="1254" t="s">
        <v>1758</v>
      </c>
      <c r="C327" s="1390"/>
      <c r="D327" s="1391"/>
      <c r="E327" s="1303"/>
      <c r="F327" s="1303"/>
      <c r="G327" s="1393"/>
      <c r="H327" s="1393"/>
      <c r="I327" s="1393"/>
      <c r="J327" s="1246"/>
      <c r="K327" s="1246"/>
      <c r="L327" s="1246"/>
      <c r="M327" s="1246"/>
      <c r="N327" s="1246"/>
    </row>
    <row r="328" spans="1:14" s="1263" customFormat="1">
      <c r="A328" s="1314"/>
      <c r="B328" s="1315"/>
      <c r="C328" s="1390" t="s">
        <v>1044</v>
      </c>
      <c r="D328" s="1391">
        <v>6</v>
      </c>
      <c r="E328" s="1601"/>
      <c r="F328" s="1303">
        <f>D328*E328</f>
        <v>0</v>
      </c>
      <c r="G328" s="1393"/>
      <c r="H328" s="1393"/>
      <c r="I328" s="1393"/>
      <c r="J328" s="1246"/>
      <c r="K328" s="1246"/>
      <c r="L328" s="1246"/>
      <c r="M328" s="1246"/>
      <c r="N328" s="1246"/>
    </row>
    <row r="329" spans="1:14" s="1263" customFormat="1">
      <c r="A329" s="1314"/>
      <c r="B329" s="1315"/>
      <c r="C329" s="1390"/>
      <c r="D329" s="1391"/>
      <c r="E329" s="1303"/>
      <c r="F329" s="1303"/>
      <c r="G329" s="1393"/>
      <c r="H329" s="1393"/>
      <c r="I329" s="1393"/>
      <c r="J329" s="1246"/>
      <c r="K329" s="1246"/>
      <c r="L329" s="1246"/>
      <c r="M329" s="1246"/>
      <c r="N329" s="1246"/>
    </row>
    <row r="330" spans="1:14" s="1263" customFormat="1" ht="38.25">
      <c r="A330" s="1314" t="s">
        <v>1759</v>
      </c>
      <c r="B330" s="1254" t="s">
        <v>1760</v>
      </c>
      <c r="C330" s="1390"/>
      <c r="D330" s="1391"/>
      <c r="E330" s="1303"/>
      <c r="F330" s="1303"/>
      <c r="G330" s="1393"/>
      <c r="H330" s="1393"/>
      <c r="I330" s="1393"/>
      <c r="J330" s="1246"/>
      <c r="K330" s="1246"/>
      <c r="L330" s="1246"/>
      <c r="M330" s="1246"/>
      <c r="N330" s="1246"/>
    </row>
    <row r="331" spans="1:14" s="1263" customFormat="1">
      <c r="A331" s="1314"/>
      <c r="B331" s="1315"/>
      <c r="C331" s="1390" t="s">
        <v>1044</v>
      </c>
      <c r="D331" s="1391">
        <v>6</v>
      </c>
      <c r="E331" s="1601"/>
      <c r="F331" s="1303">
        <f>D331*E331</f>
        <v>0</v>
      </c>
      <c r="G331" s="1393"/>
      <c r="H331" s="1393"/>
      <c r="I331" s="1393"/>
      <c r="J331" s="1246"/>
      <c r="K331" s="1246"/>
      <c r="L331" s="1246"/>
      <c r="M331" s="1246"/>
      <c r="N331" s="1246"/>
    </row>
    <row r="332" spans="1:14" s="1263" customFormat="1">
      <c r="A332" s="1314"/>
      <c r="B332" s="1315"/>
      <c r="C332" s="1390"/>
      <c r="D332" s="1391"/>
      <c r="E332" s="1303"/>
      <c r="F332" s="1303"/>
      <c r="G332" s="1393"/>
      <c r="H332" s="1393"/>
      <c r="I332" s="1393"/>
      <c r="J332" s="1246"/>
      <c r="K332" s="1246"/>
      <c r="L332" s="1246"/>
      <c r="M332" s="1246"/>
      <c r="N332" s="1246"/>
    </row>
    <row r="333" spans="1:14" s="1263" customFormat="1" ht="38.25">
      <c r="A333" s="1314" t="s">
        <v>1761</v>
      </c>
      <c r="B333" s="1315" t="s">
        <v>1762</v>
      </c>
      <c r="C333" s="1390"/>
      <c r="D333" s="1391"/>
      <c r="E333" s="1303"/>
      <c r="F333" s="1303"/>
      <c r="G333" s="1393"/>
      <c r="H333" s="1393"/>
      <c r="I333" s="1393"/>
      <c r="J333" s="1246"/>
      <c r="K333" s="1246"/>
      <c r="L333" s="1246"/>
      <c r="M333" s="1246"/>
      <c r="N333" s="1246"/>
    </row>
    <row r="334" spans="1:14" s="1263" customFormat="1">
      <c r="A334" s="1314"/>
      <c r="B334" s="1315"/>
      <c r="C334" s="1390" t="s">
        <v>1066</v>
      </c>
      <c r="D334" s="1391">
        <v>50</v>
      </c>
      <c r="E334" s="1601"/>
      <c r="F334" s="1303">
        <f>D334*E334</f>
        <v>0</v>
      </c>
      <c r="G334" s="1393"/>
      <c r="H334" s="1393"/>
      <c r="I334" s="1393"/>
      <c r="J334" s="1246"/>
      <c r="K334" s="1246"/>
      <c r="L334" s="1246"/>
      <c r="M334" s="1246"/>
      <c r="N334" s="1246"/>
    </row>
    <row r="335" spans="1:14" s="1263" customFormat="1">
      <c r="A335" s="1314"/>
      <c r="B335" s="1315"/>
      <c r="C335" s="1390"/>
      <c r="D335" s="1391"/>
      <c r="E335" s="1303"/>
      <c r="F335" s="1303"/>
      <c r="G335" s="1393"/>
      <c r="H335" s="1393"/>
      <c r="I335" s="1393"/>
      <c r="J335" s="1246"/>
      <c r="K335" s="1246"/>
      <c r="L335" s="1246"/>
      <c r="M335" s="1246"/>
      <c r="N335" s="1246"/>
    </row>
    <row r="336" spans="1:14" s="1263" customFormat="1" ht="39.75" customHeight="1">
      <c r="A336" s="1314" t="s">
        <v>1763</v>
      </c>
      <c r="B336" s="1315" t="s">
        <v>1764</v>
      </c>
      <c r="C336" s="1390"/>
      <c r="D336" s="1391"/>
      <c r="E336" s="1303"/>
      <c r="F336" s="1303"/>
      <c r="G336" s="1393"/>
      <c r="H336" s="1393"/>
      <c r="I336" s="1393"/>
      <c r="J336" s="1246"/>
      <c r="K336" s="1246"/>
      <c r="L336" s="1246"/>
      <c r="M336" s="1246"/>
      <c r="N336" s="1246"/>
    </row>
    <row r="337" spans="1:14" s="1263" customFormat="1" ht="25.5">
      <c r="A337" s="1314"/>
      <c r="B337" s="1254" t="s">
        <v>1765</v>
      </c>
      <c r="C337" s="1390" t="s">
        <v>1044</v>
      </c>
      <c r="D337" s="1391">
        <v>6</v>
      </c>
      <c r="E337" s="1601"/>
      <c r="F337" s="1303">
        <f>D337*E337</f>
        <v>0</v>
      </c>
      <c r="G337" s="1393"/>
      <c r="H337" s="1393"/>
      <c r="I337" s="1393"/>
      <c r="J337" s="1246"/>
      <c r="K337" s="1246"/>
      <c r="L337" s="1246"/>
      <c r="M337" s="1246"/>
      <c r="N337" s="1246"/>
    </row>
    <row r="338" spans="1:14" s="1263" customFormat="1">
      <c r="A338" s="1314"/>
      <c r="B338" s="1315" t="s">
        <v>1766</v>
      </c>
      <c r="C338" s="1390" t="s">
        <v>1044</v>
      </c>
      <c r="D338" s="1391">
        <v>6</v>
      </c>
      <c r="E338" s="1601"/>
      <c r="F338" s="1303">
        <f>D338*E338</f>
        <v>0</v>
      </c>
      <c r="G338" s="1393"/>
      <c r="H338" s="1393"/>
      <c r="I338" s="1393"/>
      <c r="J338" s="1246"/>
      <c r="K338" s="1246"/>
      <c r="L338" s="1246"/>
      <c r="M338" s="1246"/>
      <c r="N338" s="1246"/>
    </row>
    <row r="339" spans="1:14" s="1263" customFormat="1">
      <c r="A339" s="1314"/>
      <c r="B339" s="1315"/>
      <c r="C339" s="1390"/>
      <c r="D339" s="1391"/>
      <c r="E339" s="1303"/>
      <c r="F339" s="1303"/>
      <c r="G339" s="1393"/>
      <c r="H339" s="1393"/>
      <c r="I339" s="1393"/>
      <c r="J339" s="1246"/>
      <c r="K339" s="1246"/>
      <c r="L339" s="1246"/>
      <c r="M339" s="1246"/>
      <c r="N339" s="1246"/>
    </row>
    <row r="340" spans="1:14" s="1263" customFormat="1" ht="38.25">
      <c r="A340" s="1314" t="s">
        <v>1767</v>
      </c>
      <c r="B340" s="1254" t="s">
        <v>1768</v>
      </c>
      <c r="C340" s="1390"/>
      <c r="D340" s="1391"/>
      <c r="E340" s="1303"/>
      <c r="F340" s="1303"/>
      <c r="G340" s="1393"/>
      <c r="H340" s="1393"/>
      <c r="I340" s="1393"/>
      <c r="J340" s="1246"/>
      <c r="K340" s="1246"/>
      <c r="L340" s="1246"/>
      <c r="M340" s="1246"/>
      <c r="N340" s="1246"/>
    </row>
    <row r="341" spans="1:14" s="1263" customFormat="1" ht="25.5">
      <c r="A341" s="1314"/>
      <c r="B341" s="1254" t="s">
        <v>1769</v>
      </c>
      <c r="C341" s="1390" t="s">
        <v>1044</v>
      </c>
      <c r="D341" s="1391">
        <v>1</v>
      </c>
      <c r="E341" s="1601"/>
      <c r="F341" s="1303">
        <f>D341*E341</f>
        <v>0</v>
      </c>
      <c r="G341" s="1393"/>
      <c r="H341" s="1393"/>
      <c r="I341" s="1393"/>
      <c r="J341" s="1246"/>
      <c r="K341" s="1246"/>
      <c r="L341" s="1246"/>
      <c r="M341" s="1246"/>
      <c r="N341" s="1246"/>
    </row>
    <row r="342" spans="1:14" s="1263" customFormat="1">
      <c r="A342" s="1314"/>
      <c r="B342" s="1315"/>
      <c r="C342" s="1390"/>
      <c r="D342" s="1391"/>
      <c r="E342" s="1303"/>
      <c r="F342" s="1303"/>
      <c r="G342" s="1393"/>
      <c r="H342" s="1393"/>
      <c r="I342" s="1393"/>
      <c r="J342" s="1246"/>
      <c r="K342" s="1246"/>
      <c r="L342" s="1246"/>
      <c r="M342" s="1246"/>
      <c r="N342" s="1246"/>
    </row>
    <row r="343" spans="1:14" s="1263" customFormat="1" ht="51">
      <c r="A343" s="1314" t="s">
        <v>1770</v>
      </c>
      <c r="B343" s="1254" t="s">
        <v>1771</v>
      </c>
      <c r="C343" s="1390"/>
      <c r="D343" s="1391"/>
      <c r="E343" s="1303"/>
      <c r="F343" s="1303"/>
      <c r="G343" s="1393"/>
      <c r="H343" s="1393"/>
      <c r="I343" s="1393"/>
      <c r="J343" s="1246"/>
      <c r="K343" s="1246"/>
      <c r="L343" s="1246"/>
      <c r="M343" s="1246"/>
      <c r="N343" s="1246"/>
    </row>
    <row r="344" spans="1:14" s="1263" customFormat="1">
      <c r="A344" s="1314"/>
      <c r="B344" s="1254" t="s">
        <v>1772</v>
      </c>
      <c r="C344" s="1390" t="s">
        <v>1118</v>
      </c>
      <c r="D344" s="1391">
        <v>1</v>
      </c>
      <c r="E344" s="1601"/>
      <c r="F344" s="1303">
        <f>D344*E344</f>
        <v>0</v>
      </c>
      <c r="G344" s="1393"/>
      <c r="H344" s="1393"/>
      <c r="I344" s="1393"/>
      <c r="J344" s="1246"/>
      <c r="K344" s="1246"/>
      <c r="L344" s="1246"/>
      <c r="M344" s="1246"/>
      <c r="N344" s="1246"/>
    </row>
    <row r="345" spans="1:14" s="1263" customFormat="1">
      <c r="A345" s="1314"/>
      <c r="B345" s="1254"/>
      <c r="C345" s="1390"/>
      <c r="D345" s="1391"/>
      <c r="E345" s="1392"/>
      <c r="F345" s="1392"/>
      <c r="G345" s="1393"/>
      <c r="H345" s="1393"/>
      <c r="I345" s="1393"/>
      <c r="J345" s="1246"/>
      <c r="K345" s="1246"/>
      <c r="L345" s="1246"/>
      <c r="M345" s="1246"/>
      <c r="N345" s="1246"/>
    </row>
    <row r="346" spans="1:14" s="1263" customFormat="1">
      <c r="A346" s="1314"/>
      <c r="B346" s="1382" t="s">
        <v>1773</v>
      </c>
      <c r="C346" s="1390"/>
      <c r="D346" s="1391"/>
      <c r="E346" s="1392"/>
      <c r="F346" s="1392"/>
      <c r="G346" s="1393"/>
      <c r="H346" s="1393"/>
      <c r="I346" s="1393"/>
      <c r="J346" s="1246"/>
      <c r="K346" s="1246"/>
      <c r="L346" s="1246"/>
      <c r="M346" s="1246"/>
      <c r="N346" s="1246"/>
    </row>
    <row r="347" spans="1:14">
      <c r="A347" s="1314"/>
      <c r="B347" s="1315" t="s">
        <v>1774</v>
      </c>
      <c r="C347" s="1320"/>
      <c r="D347" s="1301"/>
      <c r="E347" s="1302"/>
      <c r="F347" s="1303"/>
    </row>
    <row r="348" spans="1:14">
      <c r="A348" s="1314" t="s">
        <v>1775</v>
      </c>
      <c r="B348" s="1315" t="s">
        <v>1776</v>
      </c>
      <c r="C348" s="1320"/>
      <c r="D348" s="1301"/>
      <c r="E348" s="1302"/>
      <c r="F348" s="1303"/>
    </row>
    <row r="349" spans="1:14">
      <c r="A349" s="1314"/>
      <c r="B349" s="1315" t="s">
        <v>1777</v>
      </c>
      <c r="C349" s="1320"/>
      <c r="D349" s="1301"/>
      <c r="E349" s="1302"/>
      <c r="F349" s="1303"/>
    </row>
    <row r="350" spans="1:14" ht="76.5">
      <c r="A350" s="1314"/>
      <c r="B350" s="1315" t="s">
        <v>1778</v>
      </c>
      <c r="C350" s="1320"/>
      <c r="D350" s="1301"/>
      <c r="E350" s="1302"/>
      <c r="F350" s="1303"/>
    </row>
    <row r="351" spans="1:14">
      <c r="A351" s="1314"/>
      <c r="B351" s="1315" t="s">
        <v>1779</v>
      </c>
      <c r="C351" s="1320"/>
      <c r="D351" s="1301"/>
      <c r="E351" s="1302"/>
      <c r="F351" s="1303"/>
    </row>
    <row r="352" spans="1:14">
      <c r="A352" s="1314"/>
      <c r="B352" s="1315" t="s">
        <v>1780</v>
      </c>
      <c r="C352" s="1320" t="s">
        <v>1046</v>
      </c>
      <c r="D352" s="1301">
        <v>30</v>
      </c>
      <c r="E352" s="1598"/>
      <c r="F352" s="1303">
        <f>+D352*E352</f>
        <v>0</v>
      </c>
    </row>
    <row r="353" spans="1:6">
      <c r="A353" s="1314"/>
      <c r="B353" s="1315"/>
      <c r="C353" s="1320"/>
      <c r="D353" s="1301"/>
      <c r="E353" s="1302"/>
      <c r="F353" s="1303"/>
    </row>
    <row r="354" spans="1:6" ht="76.5">
      <c r="A354" s="1314" t="s">
        <v>1781</v>
      </c>
      <c r="B354" s="1315" t="s">
        <v>1782</v>
      </c>
      <c r="C354" s="1320"/>
      <c r="D354" s="1301"/>
      <c r="E354" s="1302"/>
      <c r="F354" s="1303"/>
    </row>
    <row r="355" spans="1:6" ht="25.5">
      <c r="A355" s="1314"/>
      <c r="B355" s="1315" t="s">
        <v>1783</v>
      </c>
      <c r="C355" s="1320"/>
      <c r="D355" s="1301"/>
      <c r="E355" s="1302"/>
      <c r="F355" s="1303"/>
    </row>
    <row r="356" spans="1:6" ht="38.25">
      <c r="A356" s="1314"/>
      <c r="B356" s="1315" t="s">
        <v>1784</v>
      </c>
      <c r="C356" s="1320"/>
      <c r="D356" s="1301"/>
      <c r="E356" s="1302"/>
      <c r="F356" s="1303"/>
    </row>
    <row r="357" spans="1:6" ht="25.5">
      <c r="A357" s="1314"/>
      <c r="B357" s="1315" t="s">
        <v>1785</v>
      </c>
      <c r="C357" s="1320"/>
      <c r="D357" s="1301"/>
      <c r="E357" s="1302"/>
      <c r="F357" s="1303"/>
    </row>
    <row r="358" spans="1:6">
      <c r="A358" s="1314"/>
      <c r="B358" s="1315"/>
      <c r="C358" s="1320"/>
      <c r="D358" s="1301"/>
      <c r="E358" s="1302"/>
      <c r="F358" s="1303"/>
    </row>
    <row r="359" spans="1:6">
      <c r="A359" s="1314"/>
      <c r="B359" s="1315" t="s">
        <v>1119</v>
      </c>
      <c r="C359" s="1320" t="s">
        <v>1046</v>
      </c>
      <c r="D359" s="1301">
        <v>10</v>
      </c>
      <c r="E359" s="1598"/>
      <c r="F359" s="1303">
        <f>+D359*E359</f>
        <v>0</v>
      </c>
    </row>
    <row r="360" spans="1:6">
      <c r="A360" s="1314"/>
      <c r="B360" s="1315" t="s">
        <v>1786</v>
      </c>
      <c r="C360" s="1320" t="s">
        <v>1006</v>
      </c>
      <c r="D360" s="1301">
        <v>15</v>
      </c>
      <c r="E360" s="1598"/>
      <c r="F360" s="1303">
        <f>+D360*E360</f>
        <v>0</v>
      </c>
    </row>
    <row r="361" spans="1:6">
      <c r="A361" s="1314"/>
      <c r="B361" s="1315"/>
      <c r="C361" s="1320"/>
      <c r="D361" s="1301"/>
      <c r="E361" s="1302"/>
      <c r="F361" s="1303"/>
    </row>
    <row r="362" spans="1:6" ht="63.75">
      <c r="A362" s="1314" t="s">
        <v>1787</v>
      </c>
      <c r="B362" s="1315" t="s">
        <v>1788</v>
      </c>
      <c r="C362" s="1320"/>
      <c r="D362" s="1301"/>
      <c r="E362" s="1302"/>
      <c r="F362" s="1303"/>
    </row>
    <row r="363" spans="1:6">
      <c r="A363" s="1314"/>
      <c r="B363" s="1315" t="s">
        <v>1777</v>
      </c>
      <c r="C363" s="1320"/>
      <c r="D363" s="1301"/>
      <c r="E363" s="1302"/>
      <c r="F363" s="1303"/>
    </row>
    <row r="364" spans="1:6" ht="51">
      <c r="A364" s="1314"/>
      <c r="B364" s="1315" t="s">
        <v>1789</v>
      </c>
      <c r="C364" s="1320"/>
      <c r="D364" s="1301"/>
      <c r="E364" s="1302"/>
      <c r="F364" s="1303"/>
    </row>
    <row r="365" spans="1:6" ht="25.5">
      <c r="A365" s="1314"/>
      <c r="B365" s="1315" t="s">
        <v>1790</v>
      </c>
      <c r="C365" s="1320"/>
      <c r="D365" s="1301"/>
      <c r="E365" s="1302"/>
      <c r="F365" s="1303"/>
    </row>
    <row r="366" spans="1:6" ht="38.25">
      <c r="A366" s="1314"/>
      <c r="B366" s="1315" t="s">
        <v>1791</v>
      </c>
      <c r="C366" s="1320"/>
      <c r="D366" s="1301"/>
      <c r="E366" s="1302"/>
      <c r="F366" s="1303"/>
    </row>
    <row r="367" spans="1:6" ht="38.25">
      <c r="A367" s="1314"/>
      <c r="B367" s="1315" t="s">
        <v>1792</v>
      </c>
      <c r="C367" s="1320"/>
      <c r="D367" s="1301"/>
      <c r="E367" s="1302"/>
      <c r="F367" s="1303"/>
    </row>
    <row r="368" spans="1:6" ht="25.5">
      <c r="A368" s="1314"/>
      <c r="B368" s="1315" t="s">
        <v>1793</v>
      </c>
      <c r="C368" s="1320" t="s">
        <v>1046</v>
      </c>
      <c r="D368" s="1301">
        <v>25</v>
      </c>
      <c r="E368" s="1598"/>
      <c r="F368" s="1303">
        <f>+D368*E368</f>
        <v>0</v>
      </c>
    </row>
    <row r="369" spans="1:6">
      <c r="A369" s="1314"/>
      <c r="B369" s="1315"/>
      <c r="C369" s="1320"/>
      <c r="D369" s="1301"/>
      <c r="E369" s="1302"/>
      <c r="F369" s="1303"/>
    </row>
    <row r="370" spans="1:6" ht="25.5">
      <c r="A370" s="1314" t="s">
        <v>1794</v>
      </c>
      <c r="B370" s="1315" t="s">
        <v>1795</v>
      </c>
      <c r="C370" s="1320"/>
      <c r="D370" s="1301"/>
      <c r="E370" s="1302"/>
      <c r="F370" s="1303"/>
    </row>
    <row r="371" spans="1:6">
      <c r="A371" s="1314"/>
      <c r="B371" s="1315" t="s">
        <v>1796</v>
      </c>
      <c r="C371" s="1320"/>
      <c r="D371" s="1301"/>
      <c r="E371" s="1302"/>
      <c r="F371" s="1303"/>
    </row>
    <row r="372" spans="1:6" ht="51">
      <c r="A372" s="1314"/>
      <c r="B372" s="1315" t="s">
        <v>1797</v>
      </c>
      <c r="C372" s="1320"/>
      <c r="D372" s="1301"/>
      <c r="E372" s="1302"/>
      <c r="F372" s="1303"/>
    </row>
    <row r="373" spans="1:6" ht="25.5">
      <c r="A373" s="1314"/>
      <c r="B373" s="1315" t="s">
        <v>1798</v>
      </c>
      <c r="C373" s="1320"/>
      <c r="D373" s="1301"/>
      <c r="E373" s="1302"/>
      <c r="F373" s="1303"/>
    </row>
    <row r="374" spans="1:6" ht="38.25">
      <c r="A374" s="1314"/>
      <c r="B374" s="1315" t="s">
        <v>1799</v>
      </c>
      <c r="C374" s="1320"/>
      <c r="D374" s="1301"/>
      <c r="E374" s="1302"/>
      <c r="F374" s="1303"/>
    </row>
    <row r="375" spans="1:6">
      <c r="A375" s="1314"/>
      <c r="B375" s="1315" t="s">
        <v>1800</v>
      </c>
      <c r="C375" s="1320"/>
      <c r="D375" s="1301"/>
      <c r="E375" s="1302"/>
      <c r="F375" s="1303"/>
    </row>
    <row r="376" spans="1:6">
      <c r="A376" s="1314"/>
      <c r="B376" s="1315"/>
      <c r="C376" s="1320"/>
      <c r="D376" s="1301"/>
      <c r="E376" s="1302"/>
      <c r="F376" s="1303"/>
    </row>
    <row r="377" spans="1:6">
      <c r="A377" s="1314"/>
      <c r="B377" s="1315" t="s">
        <v>1801</v>
      </c>
      <c r="C377" s="1320" t="s">
        <v>1006</v>
      </c>
      <c r="D377" s="1301">
        <v>20</v>
      </c>
      <c r="E377" s="1598"/>
      <c r="F377" s="1303">
        <f>+D377*E377</f>
        <v>0</v>
      </c>
    </row>
    <row r="378" spans="1:6">
      <c r="A378" s="1314"/>
      <c r="B378" s="1315"/>
      <c r="C378" s="1320"/>
      <c r="D378" s="1301"/>
      <c r="E378" s="1302"/>
      <c r="F378" s="1303"/>
    </row>
    <row r="379" spans="1:6" ht="76.5">
      <c r="A379" s="1314" t="s">
        <v>1802</v>
      </c>
      <c r="B379" s="1315" t="s">
        <v>1803</v>
      </c>
      <c r="C379" s="1320"/>
      <c r="D379" s="1301"/>
      <c r="E379" s="1302"/>
      <c r="F379" s="1303"/>
    </row>
    <row r="380" spans="1:6">
      <c r="A380" s="1314"/>
      <c r="B380" s="1315" t="s">
        <v>1804</v>
      </c>
      <c r="C380" s="1320"/>
      <c r="D380" s="1301"/>
      <c r="E380" s="1302"/>
      <c r="F380" s="1303"/>
    </row>
    <row r="381" spans="1:6" ht="25.5">
      <c r="A381" s="1314"/>
      <c r="B381" s="1315" t="s">
        <v>1805</v>
      </c>
      <c r="C381" s="1320"/>
      <c r="D381" s="1301"/>
      <c r="E381" s="1302"/>
      <c r="F381" s="1303"/>
    </row>
    <row r="382" spans="1:6" ht="25.5">
      <c r="A382" s="1314"/>
      <c r="B382" s="1315" t="s">
        <v>1806</v>
      </c>
      <c r="C382" s="1320"/>
      <c r="D382" s="1301"/>
      <c r="E382" s="1302"/>
      <c r="F382" s="1303"/>
    </row>
    <row r="383" spans="1:6">
      <c r="A383" s="1314"/>
      <c r="B383" s="1315" t="s">
        <v>1807</v>
      </c>
      <c r="C383" s="1320" t="s">
        <v>1028</v>
      </c>
      <c r="D383" s="1301">
        <v>450</v>
      </c>
      <c r="E383" s="1598"/>
      <c r="F383" s="1303">
        <f>ROUND(D383*E383,2)</f>
        <v>0</v>
      </c>
    </row>
    <row r="384" spans="1:6">
      <c r="A384" s="1314"/>
      <c r="B384" s="1315" t="s">
        <v>1808</v>
      </c>
      <c r="C384" s="1320" t="s">
        <v>1028</v>
      </c>
      <c r="D384" s="1301">
        <v>45</v>
      </c>
      <c r="E384" s="1598"/>
      <c r="F384" s="1303">
        <f>ROUND(D384*E384,2)</f>
        <v>0</v>
      </c>
    </row>
    <row r="385" spans="1:6">
      <c r="A385" s="1314"/>
      <c r="B385" s="1315"/>
      <c r="C385" s="1320"/>
      <c r="D385" s="1301"/>
      <c r="E385" s="1302"/>
      <c r="F385" s="1303"/>
    </row>
    <row r="386" spans="1:6" ht="51">
      <c r="A386" s="1314" t="s">
        <v>1809</v>
      </c>
      <c r="B386" s="1315" t="s">
        <v>1810</v>
      </c>
      <c r="C386" s="1320"/>
      <c r="D386" s="1301"/>
      <c r="E386" s="1302"/>
      <c r="F386" s="1303"/>
    </row>
    <row r="387" spans="1:6">
      <c r="A387" s="1314"/>
      <c r="B387" s="1315" t="s">
        <v>1811</v>
      </c>
      <c r="C387" s="1320" t="s">
        <v>1006</v>
      </c>
      <c r="D387" s="1301">
        <v>290</v>
      </c>
      <c r="E387" s="1598"/>
      <c r="F387" s="1303">
        <f>ROUND(D387*E387,2)</f>
        <v>0</v>
      </c>
    </row>
    <row r="388" spans="1:6">
      <c r="A388" s="1314"/>
      <c r="B388" s="1315"/>
      <c r="C388" s="1320"/>
      <c r="D388" s="1301"/>
      <c r="E388" s="1302"/>
      <c r="F388" s="1303"/>
    </row>
    <row r="389" spans="1:6" ht="38.25">
      <c r="A389" s="1314" t="s">
        <v>1812</v>
      </c>
      <c r="B389" s="1315" t="s">
        <v>1813</v>
      </c>
      <c r="C389" s="1320"/>
      <c r="D389" s="1301"/>
      <c r="E389" s="1302"/>
      <c r="F389" s="1303"/>
    </row>
    <row r="390" spans="1:6" ht="25.5">
      <c r="A390" s="1314"/>
      <c r="B390" s="1315" t="s">
        <v>1814</v>
      </c>
      <c r="C390" s="1320"/>
      <c r="D390" s="1301"/>
      <c r="E390" s="1302"/>
      <c r="F390" s="1303"/>
    </row>
    <row r="391" spans="1:6">
      <c r="A391" s="1314"/>
      <c r="B391" s="1315" t="s">
        <v>1815</v>
      </c>
      <c r="C391" s="1320" t="s">
        <v>1028</v>
      </c>
      <c r="D391" s="1301">
        <v>50</v>
      </c>
      <c r="E391" s="1598"/>
      <c r="F391" s="1303">
        <f>ROUND(D391*E391,2)</f>
        <v>0</v>
      </c>
    </row>
    <row r="392" spans="1:6">
      <c r="A392" s="1314"/>
      <c r="B392" s="1315"/>
      <c r="C392" s="1320"/>
      <c r="D392" s="1301"/>
      <c r="E392" s="1302"/>
      <c r="F392" s="1303"/>
    </row>
    <row r="393" spans="1:6" ht="38.25">
      <c r="A393" s="1314" t="s">
        <v>1816</v>
      </c>
      <c r="B393" s="1315" t="s">
        <v>1817</v>
      </c>
      <c r="C393" s="1320"/>
      <c r="D393" s="1301"/>
      <c r="E393" s="1302"/>
      <c r="F393" s="1303"/>
    </row>
    <row r="394" spans="1:6" ht="25.5">
      <c r="A394" s="1314"/>
      <c r="B394" s="1315" t="s">
        <v>1814</v>
      </c>
      <c r="C394" s="1320"/>
      <c r="D394" s="1301"/>
      <c r="E394" s="1302"/>
      <c r="F394" s="1303"/>
    </row>
    <row r="395" spans="1:6">
      <c r="A395" s="1314"/>
      <c r="B395" s="1315" t="s">
        <v>1815</v>
      </c>
      <c r="C395" s="1320" t="s">
        <v>1028</v>
      </c>
      <c r="D395" s="1301">
        <v>90</v>
      </c>
      <c r="E395" s="1598"/>
      <c r="F395" s="1303">
        <f>ROUND(D395*E395,2)</f>
        <v>0</v>
      </c>
    </row>
    <row r="396" spans="1:6">
      <c r="A396" s="1314"/>
      <c r="B396" s="1315"/>
      <c r="C396" s="1320"/>
      <c r="D396" s="1301"/>
      <c r="E396" s="1302"/>
      <c r="F396" s="1303"/>
    </row>
    <row r="397" spans="1:6" ht="38.25">
      <c r="A397" s="1314" t="s">
        <v>1818</v>
      </c>
      <c r="B397" s="1315" t="s">
        <v>1819</v>
      </c>
      <c r="C397" s="1320"/>
      <c r="D397" s="1301"/>
      <c r="E397" s="1302"/>
      <c r="F397" s="1303"/>
    </row>
    <row r="398" spans="1:6" ht="38.25">
      <c r="A398" s="1314"/>
      <c r="B398" s="1315" t="s">
        <v>1820</v>
      </c>
      <c r="C398" s="1320"/>
      <c r="D398" s="1301"/>
      <c r="E398" s="1302"/>
      <c r="F398" s="1303"/>
    </row>
    <row r="399" spans="1:6" ht="25.5">
      <c r="A399" s="1314"/>
      <c r="B399" s="1315" t="s">
        <v>1821</v>
      </c>
      <c r="C399" s="1320" t="s">
        <v>1028</v>
      </c>
      <c r="D399" s="1301">
        <v>360</v>
      </c>
      <c r="E399" s="1598"/>
      <c r="F399" s="1303">
        <f>ROUND(D399*E399,2)</f>
        <v>0</v>
      </c>
    </row>
    <row r="400" spans="1:6">
      <c r="A400" s="1314"/>
      <c r="B400" s="1315"/>
      <c r="C400" s="1320"/>
      <c r="D400" s="1301"/>
      <c r="E400" s="1302"/>
      <c r="F400" s="1303"/>
    </row>
    <row r="401" spans="1:6" ht="51">
      <c r="A401" s="1314" t="s">
        <v>1822</v>
      </c>
      <c r="B401" s="1315" t="s">
        <v>1823</v>
      </c>
      <c r="C401" s="1320"/>
      <c r="D401" s="1301"/>
      <c r="E401" s="1302"/>
      <c r="F401" s="1303"/>
    </row>
    <row r="402" spans="1:6" ht="76.5">
      <c r="A402" s="1314"/>
      <c r="B402" s="1315" t="s">
        <v>1824</v>
      </c>
      <c r="C402" s="1320"/>
      <c r="D402" s="1301"/>
      <c r="E402" s="1302"/>
      <c r="F402" s="1303"/>
    </row>
    <row r="403" spans="1:6" ht="25.5">
      <c r="A403" s="1314"/>
      <c r="B403" s="1315" t="s">
        <v>1821</v>
      </c>
      <c r="C403" s="1320" t="s">
        <v>1028</v>
      </c>
      <c r="D403" s="1301">
        <v>15</v>
      </c>
      <c r="E403" s="1598"/>
      <c r="F403" s="1303">
        <f>ROUND(D403*E403,2)</f>
        <v>0</v>
      </c>
    </row>
    <row r="404" spans="1:6">
      <c r="A404" s="1314"/>
      <c r="B404" s="1315"/>
      <c r="C404" s="1320"/>
      <c r="D404" s="1301"/>
      <c r="E404" s="1302"/>
      <c r="F404" s="1303"/>
    </row>
    <row r="405" spans="1:6">
      <c r="A405" s="1314" t="s">
        <v>1825</v>
      </c>
      <c r="B405" s="1315" t="s">
        <v>1826</v>
      </c>
      <c r="C405" s="1320"/>
      <c r="D405" s="1301"/>
      <c r="E405" s="1302"/>
      <c r="F405" s="1303"/>
    </row>
    <row r="406" spans="1:6" ht="25.5">
      <c r="A406" s="1314"/>
      <c r="B406" s="1315" t="s">
        <v>1827</v>
      </c>
      <c r="C406" s="1320"/>
      <c r="D406" s="1301"/>
      <c r="E406" s="1302"/>
      <c r="F406" s="1303"/>
    </row>
    <row r="407" spans="1:6" ht="25.5">
      <c r="A407" s="1314"/>
      <c r="B407" s="1315" t="s">
        <v>1828</v>
      </c>
      <c r="C407" s="1320"/>
      <c r="D407" s="1301"/>
      <c r="E407" s="1302"/>
      <c r="F407" s="1303"/>
    </row>
    <row r="408" spans="1:6" ht="25.5">
      <c r="A408" s="1314"/>
      <c r="B408" s="1315" t="s">
        <v>1829</v>
      </c>
      <c r="C408" s="1320" t="s">
        <v>1028</v>
      </c>
      <c r="D408" s="1301">
        <v>150</v>
      </c>
      <c r="E408" s="1598"/>
      <c r="F408" s="1303">
        <f>ROUND(D408*E408,2)</f>
        <v>0</v>
      </c>
    </row>
    <row r="409" spans="1:6">
      <c r="A409" s="1314"/>
      <c r="B409" s="1315"/>
      <c r="C409" s="1320"/>
      <c r="D409" s="1301"/>
      <c r="E409" s="1302"/>
      <c r="F409" s="1303"/>
    </row>
    <row r="410" spans="1:6" ht="38.25">
      <c r="A410" s="1314" t="s">
        <v>1830</v>
      </c>
      <c r="B410" s="1315" t="s">
        <v>1831</v>
      </c>
      <c r="C410" s="1320"/>
      <c r="D410" s="1301"/>
      <c r="E410" s="1302"/>
      <c r="F410" s="1303"/>
    </row>
    <row r="411" spans="1:6" ht="25.5">
      <c r="A411" s="1314"/>
      <c r="B411" s="1315" t="s">
        <v>1832</v>
      </c>
      <c r="C411" s="1320"/>
      <c r="D411" s="1301"/>
      <c r="E411" s="1302"/>
      <c r="F411" s="1303"/>
    </row>
    <row r="412" spans="1:6" ht="25.5">
      <c r="A412" s="1314"/>
      <c r="B412" s="1315" t="s">
        <v>1833</v>
      </c>
      <c r="C412" s="1320"/>
      <c r="D412" s="1301"/>
      <c r="E412" s="1302"/>
      <c r="F412" s="1303"/>
    </row>
    <row r="413" spans="1:6" ht="38.25">
      <c r="A413" s="1314"/>
      <c r="B413" s="1315" t="s">
        <v>1834</v>
      </c>
      <c r="C413" s="1320"/>
      <c r="D413" s="1301"/>
      <c r="E413" s="1302"/>
      <c r="F413" s="1303"/>
    </row>
    <row r="414" spans="1:6">
      <c r="A414" s="1314"/>
      <c r="B414" s="1315" t="s">
        <v>1835</v>
      </c>
      <c r="C414" s="1320" t="s">
        <v>1836</v>
      </c>
      <c r="D414" s="1301">
        <v>12</v>
      </c>
      <c r="E414" s="1598"/>
      <c r="F414" s="1303">
        <f>ROUND(D414*E414,2)</f>
        <v>0</v>
      </c>
    </row>
    <row r="415" spans="1:6">
      <c r="A415" s="1314"/>
      <c r="B415" s="1315"/>
      <c r="C415" s="1320"/>
      <c r="D415" s="1301"/>
      <c r="E415" s="1302"/>
      <c r="F415" s="1303"/>
    </row>
    <row r="416" spans="1:6">
      <c r="A416" s="1314"/>
      <c r="B416" s="1315" t="s">
        <v>288</v>
      </c>
      <c r="C416" s="1320"/>
      <c r="D416" s="1301"/>
      <c r="E416" s="1302"/>
      <c r="F416" s="1303"/>
    </row>
    <row r="417" spans="1:7" ht="76.5">
      <c r="A417" s="1314" t="s">
        <v>1837</v>
      </c>
      <c r="B417" s="1315" t="s">
        <v>1838</v>
      </c>
      <c r="C417" s="1320"/>
      <c r="D417" s="1301"/>
      <c r="E417" s="1302"/>
      <c r="F417" s="1303"/>
    </row>
    <row r="418" spans="1:7" ht="63.75">
      <c r="A418" s="1314"/>
      <c r="B418" s="1315" t="s">
        <v>1839</v>
      </c>
      <c r="C418" s="1320"/>
      <c r="D418" s="1301"/>
      <c r="E418" s="1302"/>
      <c r="F418" s="1303"/>
    </row>
    <row r="419" spans="1:7" ht="25.5">
      <c r="A419" s="1314"/>
      <c r="B419" s="1315" t="s">
        <v>1840</v>
      </c>
      <c r="C419" s="1320"/>
      <c r="D419" s="1301"/>
      <c r="E419" s="1302"/>
      <c r="F419" s="1303"/>
    </row>
    <row r="420" spans="1:7">
      <c r="A420" s="1314"/>
      <c r="B420" s="1315" t="s">
        <v>1841</v>
      </c>
      <c r="C420" s="1320" t="s">
        <v>1006</v>
      </c>
      <c r="D420" s="1301">
        <v>520</v>
      </c>
      <c r="E420" s="1598"/>
      <c r="F420" s="1303">
        <f>ROUND(D420*E420,2)</f>
        <v>0</v>
      </c>
    </row>
    <row r="421" spans="1:7">
      <c r="A421" s="1314"/>
      <c r="B421" s="1315"/>
      <c r="C421" s="1320"/>
      <c r="D421" s="1301"/>
      <c r="E421" s="1302"/>
      <c r="F421" s="1303"/>
    </row>
    <row r="422" spans="1:7">
      <c r="A422" s="1314"/>
      <c r="B422" s="1315" t="s">
        <v>1067</v>
      </c>
      <c r="C422" s="1320"/>
      <c r="D422" s="1301"/>
      <c r="E422" s="1302"/>
      <c r="F422" s="1303"/>
    </row>
    <row r="423" spans="1:7">
      <c r="A423" s="1314"/>
      <c r="B423" s="1315"/>
      <c r="C423" s="1320"/>
      <c r="D423" s="1301"/>
      <c r="E423" s="1302"/>
      <c r="F423" s="1303"/>
    </row>
    <row r="424" spans="1:7" ht="25.5">
      <c r="A424" s="1314" t="s">
        <v>1842</v>
      </c>
      <c r="B424" s="1315" t="s">
        <v>1843</v>
      </c>
      <c r="C424" s="1320"/>
      <c r="D424" s="1301"/>
      <c r="E424" s="1302"/>
      <c r="F424" s="1303"/>
    </row>
    <row r="425" spans="1:7">
      <c r="A425" s="1314"/>
      <c r="B425" s="1315" t="s">
        <v>1844</v>
      </c>
      <c r="C425" s="1320"/>
      <c r="D425" s="1301"/>
      <c r="E425" s="1302"/>
      <c r="F425" s="1303"/>
    </row>
    <row r="426" spans="1:7">
      <c r="A426" s="1314"/>
      <c r="B426" s="1315"/>
      <c r="C426" s="1320"/>
      <c r="D426" s="1301"/>
      <c r="E426" s="1302"/>
      <c r="F426" s="1303"/>
    </row>
    <row r="427" spans="1:7">
      <c r="A427" s="1314"/>
      <c r="B427" s="1315" t="s">
        <v>1845</v>
      </c>
      <c r="C427" s="1320" t="s">
        <v>1046</v>
      </c>
      <c r="D427" s="1301">
        <v>240</v>
      </c>
      <c r="E427" s="1598"/>
      <c r="F427" s="1303">
        <f>ROUND(D427*E427,2)</f>
        <v>0</v>
      </c>
    </row>
    <row r="428" spans="1:7">
      <c r="A428" s="1314"/>
      <c r="B428" s="1315" t="s">
        <v>1846</v>
      </c>
      <c r="C428" s="1320" t="s">
        <v>1046</v>
      </c>
      <c r="D428" s="1301">
        <v>240</v>
      </c>
      <c r="E428" s="1598"/>
      <c r="F428" s="1303">
        <f>ROUND(D428*E428,2)</f>
        <v>0</v>
      </c>
    </row>
    <row r="429" spans="1:7">
      <c r="A429" s="1314"/>
      <c r="B429" s="1315" t="s">
        <v>1847</v>
      </c>
      <c r="C429" s="1320" t="s">
        <v>1046</v>
      </c>
      <c r="D429" s="1301">
        <v>240</v>
      </c>
      <c r="E429" s="1598"/>
      <c r="F429" s="1303">
        <f>ROUND(D429*E429,2)</f>
        <v>0</v>
      </c>
    </row>
    <row r="430" spans="1:7">
      <c r="A430" s="1314"/>
      <c r="B430" s="1315"/>
      <c r="C430" s="1320"/>
      <c r="D430" s="1301"/>
      <c r="E430" s="1302"/>
      <c r="F430" s="1303"/>
    </row>
    <row r="431" spans="1:7">
      <c r="A431" s="1314"/>
      <c r="B431" s="1315"/>
      <c r="C431" s="1320"/>
      <c r="D431" s="1301"/>
      <c r="E431" s="1302"/>
      <c r="F431" s="1303"/>
      <c r="G431" s="1393"/>
    </row>
    <row r="432" spans="1:7" s="1384" customFormat="1">
      <c r="A432" s="1314"/>
      <c r="B432" s="1382" t="s">
        <v>1848</v>
      </c>
      <c r="C432" s="1316"/>
      <c r="D432" s="1369"/>
      <c r="E432" s="1383"/>
      <c r="F432" s="1383">
        <f>E432*D432</f>
        <v>0</v>
      </c>
    </row>
    <row r="433" spans="1:8" s="1384" customFormat="1">
      <c r="A433" s="1314"/>
      <c r="B433" s="1382"/>
      <c r="C433" s="1316"/>
      <c r="D433" s="1369"/>
      <c r="E433" s="1383"/>
      <c r="F433" s="1383"/>
    </row>
    <row r="434" spans="1:8" s="1384" customFormat="1" ht="25.5">
      <c r="A434" s="1314" t="s">
        <v>1849</v>
      </c>
      <c r="B434" s="1315" t="s">
        <v>1142</v>
      </c>
      <c r="C434" s="1320"/>
      <c r="D434" s="1301"/>
      <c r="E434" s="1383"/>
      <c r="F434" s="1383">
        <f>E434*D434</f>
        <v>0</v>
      </c>
    </row>
    <row r="435" spans="1:8" s="1398" customFormat="1">
      <c r="A435" s="1314"/>
      <c r="B435" s="1315" t="s">
        <v>1144</v>
      </c>
      <c r="C435" s="1320" t="s">
        <v>1044</v>
      </c>
      <c r="D435" s="1369">
        <v>3</v>
      </c>
      <c r="E435" s="1598"/>
      <c r="F435" s="1303">
        <f>D435*E435</f>
        <v>0</v>
      </c>
      <c r="G435" s="1384"/>
    </row>
    <row r="436" spans="1:8" s="1398" customFormat="1">
      <c r="A436" s="1314"/>
      <c r="B436" s="1315" t="s">
        <v>1155</v>
      </c>
      <c r="C436" s="1320" t="s">
        <v>1044</v>
      </c>
      <c r="D436" s="1369">
        <v>4</v>
      </c>
      <c r="E436" s="1598"/>
      <c r="F436" s="1303">
        <f>D436*E436</f>
        <v>0</v>
      </c>
      <c r="G436" s="1384"/>
    </row>
    <row r="437" spans="1:8" s="1398" customFormat="1">
      <c r="A437" s="1314"/>
      <c r="B437" s="1315"/>
      <c r="C437" s="1320"/>
      <c r="D437" s="1369"/>
      <c r="E437" s="1383"/>
      <c r="F437" s="1383">
        <f>E437*D437</f>
        <v>0</v>
      </c>
      <c r="G437" s="1384"/>
    </row>
    <row r="438" spans="1:8" s="1398" customFormat="1" ht="267.75">
      <c r="A438" s="1299" t="s">
        <v>1850</v>
      </c>
      <c r="B438" s="1254" t="s">
        <v>1851</v>
      </c>
      <c r="C438" s="1381"/>
      <c r="D438" s="1361"/>
      <c r="E438" s="1399"/>
      <c r="F438" s="1399">
        <f>E438*D438</f>
        <v>0</v>
      </c>
    </row>
    <row r="439" spans="1:8" s="1398" customFormat="1">
      <c r="A439" s="1337"/>
      <c r="B439" s="1315" t="s">
        <v>1852</v>
      </c>
      <c r="C439" s="1381" t="s">
        <v>1044</v>
      </c>
      <c r="D439" s="1361">
        <v>1</v>
      </c>
      <c r="E439" s="1598"/>
      <c r="F439" s="1303">
        <f>D439*E439</f>
        <v>0</v>
      </c>
      <c r="G439" s="1400"/>
    </row>
    <row r="440" spans="1:8" s="1398" customFormat="1">
      <c r="A440" s="1337"/>
      <c r="B440" s="1315" t="s">
        <v>1853</v>
      </c>
      <c r="C440" s="1381" t="s">
        <v>1044</v>
      </c>
      <c r="D440" s="1361">
        <v>1</v>
      </c>
      <c r="E440" s="1598"/>
      <c r="F440" s="1303">
        <f>D440*E440</f>
        <v>0</v>
      </c>
      <c r="G440" s="1400"/>
    </row>
    <row r="441" spans="1:8" s="1406" customFormat="1">
      <c r="A441" s="1401"/>
      <c r="B441" s="1402"/>
      <c r="C441" s="1403"/>
      <c r="D441" s="1404"/>
      <c r="E441" s="1405"/>
      <c r="F441" s="1405"/>
    </row>
    <row r="442" spans="1:8" s="1398" customFormat="1" ht="126" customHeight="1">
      <c r="A442" s="1299" t="s">
        <v>1854</v>
      </c>
      <c r="B442" s="1343" t="s">
        <v>1145</v>
      </c>
      <c r="C442" s="1316"/>
      <c r="D442" s="1369"/>
      <c r="E442" s="1383"/>
      <c r="F442" s="1383"/>
      <c r="G442" s="1384"/>
    </row>
    <row r="443" spans="1:8" s="1398" customFormat="1">
      <c r="A443" s="1314"/>
      <c r="B443" s="1315" t="s">
        <v>1155</v>
      </c>
      <c r="C443" s="1320" t="s">
        <v>1044</v>
      </c>
      <c r="D443" s="1369">
        <v>1</v>
      </c>
      <c r="E443" s="1598"/>
      <c r="F443" s="1303">
        <f>D443*E443</f>
        <v>0</v>
      </c>
      <c r="G443" s="1384"/>
    </row>
    <row r="444" spans="1:8" s="1398" customFormat="1">
      <c r="A444" s="1299"/>
      <c r="B444" s="1259"/>
      <c r="C444" s="1316"/>
      <c r="D444" s="1369"/>
      <c r="E444" s="1383"/>
      <c r="F444" s="1383">
        <f>E444*D444</f>
        <v>0</v>
      </c>
    </row>
    <row r="445" spans="1:8" s="1384" customFormat="1">
      <c r="A445" s="1314" t="s">
        <v>1855</v>
      </c>
      <c r="B445" s="1254" t="s">
        <v>1856</v>
      </c>
      <c r="C445" s="1320"/>
      <c r="D445" s="1301"/>
      <c r="E445" s="1383"/>
      <c r="F445" s="1383">
        <f>E445*D445</f>
        <v>0</v>
      </c>
    </row>
    <row r="446" spans="1:8" s="1398" customFormat="1">
      <c r="A446" s="1314"/>
      <c r="B446" s="1315" t="s">
        <v>1155</v>
      </c>
      <c r="C446" s="1320" t="s">
        <v>1044</v>
      </c>
      <c r="D446" s="1369">
        <v>2</v>
      </c>
      <c r="E446" s="1598"/>
      <c r="F446" s="1303">
        <f>D446*E446</f>
        <v>0</v>
      </c>
      <c r="G446" s="1384"/>
    </row>
    <row r="447" spans="1:8" s="1384" customFormat="1">
      <c r="A447" s="1314"/>
      <c r="B447" s="1315"/>
      <c r="C447" s="1316"/>
      <c r="D447" s="1369"/>
      <c r="E447" s="1383"/>
      <c r="F447" s="1383">
        <f>E447*D447</f>
        <v>0</v>
      </c>
    </row>
    <row r="448" spans="1:8" s="7" customFormat="1" ht="25.5">
      <c r="A448" s="1327" t="s">
        <v>1857</v>
      </c>
      <c r="B448" s="1356" t="s">
        <v>1858</v>
      </c>
      <c r="C448" s="1334"/>
      <c r="D448" s="1335"/>
      <c r="E448" s="1345"/>
      <c r="F448" s="1331"/>
      <c r="G448" s="5"/>
      <c r="H448" s="6"/>
    </row>
    <row r="449" spans="1:256" s="7" customFormat="1" ht="15">
      <c r="A449" s="1327"/>
      <c r="B449" s="1315" t="s">
        <v>1155</v>
      </c>
      <c r="C449" s="1316" t="s">
        <v>1044</v>
      </c>
      <c r="D449" s="1335">
        <v>1</v>
      </c>
      <c r="E449" s="1598"/>
      <c r="F449" s="1303">
        <f>D449*E449</f>
        <v>0</v>
      </c>
      <c r="G449" s="5"/>
      <c r="H449" s="6"/>
    </row>
    <row r="450" spans="1:256" s="7" customFormat="1" ht="15">
      <c r="A450" s="1327"/>
      <c r="B450" s="1356"/>
      <c r="C450" s="1334"/>
      <c r="D450" s="1335"/>
      <c r="E450" s="1345"/>
      <c r="F450" s="1331"/>
      <c r="G450" s="5"/>
      <c r="H450" s="6"/>
    </row>
    <row r="451" spans="1:256" s="1384" customFormat="1">
      <c r="A451" s="1314" t="s">
        <v>1859</v>
      </c>
      <c r="B451" s="1315" t="s">
        <v>1148</v>
      </c>
      <c r="C451" s="1320"/>
      <c r="D451" s="1301"/>
      <c r="E451" s="1383"/>
      <c r="F451" s="1383">
        <f>E451*D451</f>
        <v>0</v>
      </c>
    </row>
    <row r="452" spans="1:256" s="1384" customFormat="1" ht="39" customHeight="1">
      <c r="A452" s="1314"/>
      <c r="B452" s="1254" t="s">
        <v>1149</v>
      </c>
      <c r="C452" s="1320" t="s">
        <v>1044</v>
      </c>
      <c r="D452" s="1301">
        <v>4</v>
      </c>
      <c r="E452" s="1598"/>
      <c r="F452" s="1303">
        <f>D452*E452</f>
        <v>0</v>
      </c>
    </row>
    <row r="453" spans="1:256" s="1384" customFormat="1" ht="51">
      <c r="A453" s="1314"/>
      <c r="B453" s="1315" t="s">
        <v>1150</v>
      </c>
      <c r="C453" s="1320" t="s">
        <v>1044</v>
      </c>
      <c r="D453" s="1301">
        <v>4</v>
      </c>
      <c r="E453" s="1598"/>
      <c r="F453" s="1303">
        <f>D453*E453</f>
        <v>0</v>
      </c>
    </row>
    <row r="454" spans="1:256" s="1384" customFormat="1">
      <c r="A454" s="1314"/>
      <c r="B454" s="1315"/>
      <c r="C454" s="1316"/>
      <c r="D454" s="1369"/>
      <c r="E454" s="1383"/>
      <c r="F454" s="1383">
        <f>E454*D454</f>
        <v>0</v>
      </c>
    </row>
    <row r="455" spans="1:256">
      <c r="A455" s="1314"/>
      <c r="B455" s="1315"/>
      <c r="C455" s="1320"/>
      <c r="D455" s="1301"/>
      <c r="E455" s="1302"/>
      <c r="F455" s="1303"/>
    </row>
    <row r="456" spans="1:256">
      <c r="A456" s="1407"/>
      <c r="B456" s="1318" t="s">
        <v>1860</v>
      </c>
      <c r="C456" s="1408"/>
      <c r="D456" s="1409"/>
      <c r="E456" s="1383"/>
      <c r="F456" s="1383"/>
      <c r="G456" s="1410"/>
      <c r="H456" s="1410"/>
      <c r="I456" s="1410"/>
      <c r="J456" s="1410"/>
      <c r="K456" s="1410"/>
      <c r="L456" s="1410"/>
      <c r="M456" s="1410"/>
      <c r="N456" s="1410"/>
      <c r="O456" s="1410"/>
      <c r="P456" s="1410"/>
      <c r="Q456" s="1410"/>
      <c r="R456" s="1410"/>
      <c r="S456" s="1410"/>
      <c r="T456" s="1410"/>
      <c r="U456" s="1410"/>
      <c r="V456" s="1410"/>
      <c r="W456" s="1410"/>
      <c r="X456" s="1410"/>
      <c r="Y456" s="1410"/>
      <c r="Z456" s="1410"/>
      <c r="AA456" s="1410"/>
      <c r="AB456" s="1410"/>
      <c r="AC456" s="1410"/>
      <c r="AD456" s="1410"/>
      <c r="AE456" s="1410"/>
      <c r="AF456" s="1410"/>
      <c r="AG456" s="1410"/>
      <c r="AH456" s="1410"/>
      <c r="AI456" s="1410"/>
      <c r="AJ456" s="1410"/>
      <c r="AK456" s="1410"/>
      <c r="AL456" s="1410"/>
      <c r="AM456" s="1410"/>
      <c r="AN456" s="1410"/>
      <c r="AO456" s="1410"/>
      <c r="AP456" s="1410"/>
      <c r="AQ456" s="1410"/>
      <c r="AR456" s="1410"/>
      <c r="AS456" s="1410"/>
      <c r="AT456" s="1410"/>
      <c r="AU456" s="1410"/>
      <c r="AV456" s="1410"/>
      <c r="AW456" s="1410"/>
      <c r="AX456" s="1410"/>
      <c r="AY456" s="1410"/>
      <c r="AZ456" s="1410"/>
      <c r="BA456" s="1410"/>
      <c r="BB456" s="1410"/>
      <c r="BC456" s="1410"/>
      <c r="BD456" s="1410"/>
      <c r="BE456" s="1410"/>
      <c r="BF456" s="1410"/>
      <c r="BG456" s="1410"/>
      <c r="BH456" s="1410"/>
      <c r="BI456" s="1410"/>
      <c r="BJ456" s="1410"/>
      <c r="BK456" s="1410"/>
      <c r="BL456" s="1410"/>
      <c r="BM456" s="1410"/>
      <c r="BN456" s="1410"/>
      <c r="BO456" s="1410"/>
      <c r="BP456" s="1410"/>
      <c r="BQ456" s="1410"/>
      <c r="BR456" s="1410"/>
      <c r="BS456" s="1410"/>
      <c r="BT456" s="1410"/>
      <c r="BU456" s="1410"/>
      <c r="BV456" s="1410"/>
      <c r="BW456" s="1410"/>
      <c r="BX456" s="1410"/>
      <c r="BY456" s="1410"/>
      <c r="BZ456" s="1410"/>
      <c r="CA456" s="1410"/>
      <c r="CB456" s="1410"/>
      <c r="CC456" s="1410"/>
      <c r="CD456" s="1410"/>
      <c r="CE456" s="1410"/>
      <c r="CF456" s="1410"/>
      <c r="CG456" s="1410"/>
      <c r="CH456" s="1410"/>
      <c r="CI456" s="1410"/>
      <c r="CJ456" s="1410"/>
      <c r="CK456" s="1410"/>
      <c r="CL456" s="1410"/>
      <c r="CM456" s="1410"/>
      <c r="CN456" s="1410"/>
      <c r="CO456" s="1410"/>
      <c r="CP456" s="1410"/>
      <c r="CQ456" s="1410"/>
      <c r="CR456" s="1410"/>
      <c r="CS456" s="1410"/>
      <c r="CT456" s="1410"/>
      <c r="CU456" s="1410"/>
      <c r="CV456" s="1410"/>
      <c r="CW456" s="1410"/>
      <c r="CX456" s="1410"/>
      <c r="CY456" s="1410"/>
      <c r="CZ456" s="1410"/>
      <c r="DA456" s="1410"/>
      <c r="DB456" s="1410"/>
      <c r="DC456" s="1410"/>
      <c r="DD456" s="1410"/>
      <c r="DE456" s="1410"/>
      <c r="DF456" s="1410"/>
      <c r="DG456" s="1410"/>
      <c r="DH456" s="1410"/>
      <c r="DI456" s="1410"/>
      <c r="DJ456" s="1410"/>
      <c r="DK456" s="1410"/>
      <c r="DL456" s="1410"/>
      <c r="DM456" s="1410"/>
      <c r="DN456" s="1410"/>
      <c r="DO456" s="1410"/>
      <c r="DP456" s="1410"/>
      <c r="DQ456" s="1410"/>
      <c r="DR456" s="1410"/>
      <c r="DS456" s="1410"/>
      <c r="DT456" s="1410"/>
      <c r="DU456" s="1410"/>
      <c r="DV456" s="1410"/>
      <c r="DW456" s="1410"/>
      <c r="DX456" s="1410"/>
      <c r="DY456" s="1410"/>
      <c r="DZ456" s="1410"/>
      <c r="EA456" s="1410"/>
      <c r="EB456" s="1410"/>
      <c r="EC456" s="1410"/>
      <c r="ED456" s="1410"/>
      <c r="EE456" s="1410"/>
      <c r="EF456" s="1410"/>
      <c r="EG456" s="1410"/>
      <c r="EH456" s="1410"/>
      <c r="EI456" s="1410"/>
      <c r="EJ456" s="1410"/>
      <c r="EK456" s="1410"/>
      <c r="EL456" s="1410"/>
      <c r="EM456" s="1410"/>
      <c r="EN456" s="1410"/>
      <c r="EO456" s="1410"/>
      <c r="EP456" s="1410"/>
      <c r="EQ456" s="1410"/>
      <c r="ER456" s="1410"/>
      <c r="ES456" s="1410"/>
      <c r="ET456" s="1410"/>
      <c r="EU456" s="1410"/>
      <c r="EV456" s="1410"/>
      <c r="EW456" s="1410"/>
      <c r="EX456" s="1410"/>
      <c r="EY456" s="1410"/>
      <c r="EZ456" s="1410"/>
      <c r="FA456" s="1410"/>
      <c r="FB456" s="1410"/>
      <c r="FC456" s="1410"/>
      <c r="FD456" s="1410"/>
      <c r="FE456" s="1410"/>
      <c r="FF456" s="1410"/>
      <c r="FG456" s="1410"/>
      <c r="FH456" s="1410"/>
      <c r="FI456" s="1410"/>
      <c r="FJ456" s="1410"/>
      <c r="FK456" s="1410"/>
      <c r="FL456" s="1410"/>
      <c r="FM456" s="1410"/>
      <c r="FN456" s="1410"/>
      <c r="FO456" s="1410"/>
      <c r="FP456" s="1410"/>
      <c r="FQ456" s="1410"/>
      <c r="FR456" s="1410"/>
      <c r="FS456" s="1410"/>
      <c r="FT456" s="1410"/>
      <c r="FU456" s="1410"/>
      <c r="FV456" s="1410"/>
      <c r="FW456" s="1410"/>
      <c r="FX456" s="1410"/>
      <c r="FY456" s="1410"/>
      <c r="FZ456" s="1410"/>
      <c r="GA456" s="1410"/>
      <c r="GB456" s="1410"/>
      <c r="GC456" s="1410"/>
      <c r="GD456" s="1410"/>
      <c r="GE456" s="1410"/>
      <c r="GF456" s="1410"/>
      <c r="GG456" s="1410"/>
      <c r="GH456" s="1410"/>
      <c r="GI456" s="1410"/>
      <c r="GJ456" s="1410"/>
      <c r="GK456" s="1410"/>
      <c r="GL456" s="1410"/>
      <c r="GM456" s="1410"/>
      <c r="GN456" s="1410"/>
      <c r="GO456" s="1410"/>
      <c r="GP456" s="1410"/>
      <c r="GQ456" s="1410"/>
      <c r="GR456" s="1410"/>
      <c r="GS456" s="1410"/>
      <c r="GT456" s="1410"/>
      <c r="GU456" s="1410"/>
      <c r="GV456" s="1410"/>
      <c r="GW456" s="1410"/>
      <c r="GX456" s="1410"/>
      <c r="GY456" s="1410"/>
      <c r="GZ456" s="1410"/>
      <c r="HA456" s="1410"/>
      <c r="HB456" s="1410"/>
      <c r="HC456" s="1410"/>
      <c r="HD456" s="1410"/>
      <c r="HE456" s="1410"/>
      <c r="HF456" s="1410"/>
      <c r="HG456" s="1410"/>
      <c r="HH456" s="1410"/>
      <c r="HI456" s="1410"/>
      <c r="HJ456" s="1410"/>
      <c r="HK456" s="1410"/>
      <c r="HL456" s="1410"/>
      <c r="HM456" s="1410"/>
      <c r="HN456" s="1410"/>
      <c r="HO456" s="1410"/>
      <c r="HP456" s="1410"/>
      <c r="HQ456" s="1410"/>
      <c r="HR456" s="1410"/>
      <c r="HS456" s="1410"/>
      <c r="HT456" s="1410"/>
      <c r="HU456" s="1410"/>
      <c r="HV456" s="1410"/>
      <c r="HW456" s="1410"/>
      <c r="HX456" s="1410"/>
      <c r="HY456" s="1410"/>
      <c r="HZ456" s="1410"/>
      <c r="IA456" s="1410"/>
      <c r="IB456" s="1410"/>
      <c r="IC456" s="1410"/>
      <c r="ID456" s="1410"/>
      <c r="IE456" s="1410"/>
      <c r="IF456" s="1410"/>
      <c r="IG456" s="1410"/>
      <c r="IH456" s="1410"/>
      <c r="II456" s="1410"/>
      <c r="IJ456" s="1410"/>
      <c r="IK456" s="1410"/>
      <c r="IL456" s="1410"/>
      <c r="IM456" s="1410"/>
      <c r="IN456" s="1410"/>
      <c r="IO456" s="1410"/>
      <c r="IP456" s="1410"/>
      <c r="IQ456" s="1410"/>
      <c r="IR456" s="1410"/>
      <c r="IS456" s="1410"/>
      <c r="IT456" s="1410"/>
      <c r="IU456" s="1410"/>
      <c r="IV456" s="1410"/>
    </row>
    <row r="457" spans="1:256">
      <c r="A457" s="1407"/>
      <c r="B457" s="1318"/>
      <c r="C457" s="1408"/>
      <c r="D457" s="1409"/>
      <c r="E457" s="1383"/>
      <c r="F457" s="1383"/>
      <c r="G457" s="1410"/>
      <c r="H457" s="1410"/>
      <c r="I457" s="1410"/>
      <c r="J457" s="1410"/>
      <c r="K457" s="1410"/>
      <c r="L457" s="1410"/>
      <c r="M457" s="1410"/>
      <c r="N457" s="1410"/>
      <c r="O457" s="1410"/>
      <c r="P457" s="1410"/>
      <c r="Q457" s="1410"/>
      <c r="R457" s="1410"/>
      <c r="S457" s="1410"/>
      <c r="T457" s="1410"/>
      <c r="U457" s="1410"/>
      <c r="V457" s="1410"/>
      <c r="W457" s="1410"/>
      <c r="X457" s="1410"/>
      <c r="Y457" s="1410"/>
      <c r="Z457" s="1410"/>
      <c r="AA457" s="1410"/>
      <c r="AB457" s="1410"/>
      <c r="AC457" s="1410"/>
      <c r="AD457" s="1410"/>
      <c r="AE457" s="1410"/>
      <c r="AF457" s="1410"/>
      <c r="AG457" s="1410"/>
      <c r="AH457" s="1410"/>
      <c r="AI457" s="1410"/>
      <c r="AJ457" s="1410"/>
      <c r="AK457" s="1410"/>
      <c r="AL457" s="1410"/>
      <c r="AM457" s="1410"/>
      <c r="AN457" s="1410"/>
      <c r="AO457" s="1410"/>
      <c r="AP457" s="1410"/>
      <c r="AQ457" s="1410"/>
      <c r="AR457" s="1410"/>
      <c r="AS457" s="1410"/>
      <c r="AT457" s="1410"/>
      <c r="AU457" s="1410"/>
      <c r="AV457" s="1410"/>
      <c r="AW457" s="1410"/>
      <c r="AX457" s="1410"/>
      <c r="AY457" s="1410"/>
      <c r="AZ457" s="1410"/>
      <c r="BA457" s="1410"/>
      <c r="BB457" s="1410"/>
      <c r="BC457" s="1410"/>
      <c r="BD457" s="1410"/>
      <c r="BE457" s="1410"/>
      <c r="BF457" s="1410"/>
      <c r="BG457" s="1410"/>
      <c r="BH457" s="1410"/>
      <c r="BI457" s="1410"/>
      <c r="BJ457" s="1410"/>
      <c r="BK457" s="1410"/>
      <c r="BL457" s="1410"/>
      <c r="BM457" s="1410"/>
      <c r="BN457" s="1410"/>
      <c r="BO457" s="1410"/>
      <c r="BP457" s="1410"/>
      <c r="BQ457" s="1410"/>
      <c r="BR457" s="1410"/>
      <c r="BS457" s="1410"/>
      <c r="BT457" s="1410"/>
      <c r="BU457" s="1410"/>
      <c r="BV457" s="1410"/>
      <c r="BW457" s="1410"/>
      <c r="BX457" s="1410"/>
      <c r="BY457" s="1410"/>
      <c r="BZ457" s="1410"/>
      <c r="CA457" s="1410"/>
      <c r="CB457" s="1410"/>
      <c r="CC457" s="1410"/>
      <c r="CD457" s="1410"/>
      <c r="CE457" s="1410"/>
      <c r="CF457" s="1410"/>
      <c r="CG457" s="1410"/>
      <c r="CH457" s="1410"/>
      <c r="CI457" s="1410"/>
      <c r="CJ457" s="1410"/>
      <c r="CK457" s="1410"/>
      <c r="CL457" s="1410"/>
      <c r="CM457" s="1410"/>
      <c r="CN457" s="1410"/>
      <c r="CO457" s="1410"/>
      <c r="CP457" s="1410"/>
      <c r="CQ457" s="1410"/>
      <c r="CR457" s="1410"/>
      <c r="CS457" s="1410"/>
      <c r="CT457" s="1410"/>
      <c r="CU457" s="1410"/>
      <c r="CV457" s="1410"/>
      <c r="CW457" s="1410"/>
      <c r="CX457" s="1410"/>
      <c r="CY457" s="1410"/>
      <c r="CZ457" s="1410"/>
      <c r="DA457" s="1410"/>
      <c r="DB457" s="1410"/>
      <c r="DC457" s="1410"/>
      <c r="DD457" s="1410"/>
      <c r="DE457" s="1410"/>
      <c r="DF457" s="1410"/>
      <c r="DG457" s="1410"/>
      <c r="DH457" s="1410"/>
      <c r="DI457" s="1410"/>
      <c r="DJ457" s="1410"/>
      <c r="DK457" s="1410"/>
      <c r="DL457" s="1410"/>
      <c r="DM457" s="1410"/>
      <c r="DN457" s="1410"/>
      <c r="DO457" s="1410"/>
      <c r="DP457" s="1410"/>
      <c r="DQ457" s="1410"/>
      <c r="DR457" s="1410"/>
      <c r="DS457" s="1410"/>
      <c r="DT457" s="1410"/>
      <c r="DU457" s="1410"/>
      <c r="DV457" s="1410"/>
      <c r="DW457" s="1410"/>
      <c r="DX457" s="1410"/>
      <c r="DY457" s="1410"/>
      <c r="DZ457" s="1410"/>
      <c r="EA457" s="1410"/>
      <c r="EB457" s="1410"/>
      <c r="EC457" s="1410"/>
      <c r="ED457" s="1410"/>
      <c r="EE457" s="1410"/>
      <c r="EF457" s="1410"/>
      <c r="EG457" s="1410"/>
      <c r="EH457" s="1410"/>
      <c r="EI457" s="1410"/>
      <c r="EJ457" s="1410"/>
      <c r="EK457" s="1410"/>
      <c r="EL457" s="1410"/>
      <c r="EM457" s="1410"/>
      <c r="EN457" s="1410"/>
      <c r="EO457" s="1410"/>
      <c r="EP457" s="1410"/>
      <c r="EQ457" s="1410"/>
      <c r="ER457" s="1410"/>
      <c r="ES457" s="1410"/>
      <c r="ET457" s="1410"/>
      <c r="EU457" s="1410"/>
      <c r="EV457" s="1410"/>
      <c r="EW457" s="1410"/>
      <c r="EX457" s="1410"/>
      <c r="EY457" s="1410"/>
      <c r="EZ457" s="1410"/>
      <c r="FA457" s="1410"/>
      <c r="FB457" s="1410"/>
      <c r="FC457" s="1410"/>
      <c r="FD457" s="1410"/>
      <c r="FE457" s="1410"/>
      <c r="FF457" s="1410"/>
      <c r="FG457" s="1410"/>
      <c r="FH457" s="1410"/>
      <c r="FI457" s="1410"/>
      <c r="FJ457" s="1410"/>
      <c r="FK457" s="1410"/>
      <c r="FL457" s="1410"/>
      <c r="FM457" s="1410"/>
      <c r="FN457" s="1410"/>
      <c r="FO457" s="1410"/>
      <c r="FP457" s="1410"/>
      <c r="FQ457" s="1410"/>
      <c r="FR457" s="1410"/>
      <c r="FS457" s="1410"/>
      <c r="FT457" s="1410"/>
      <c r="FU457" s="1410"/>
      <c r="FV457" s="1410"/>
      <c r="FW457" s="1410"/>
      <c r="FX457" s="1410"/>
      <c r="FY457" s="1410"/>
      <c r="FZ457" s="1410"/>
      <c r="GA457" s="1410"/>
      <c r="GB457" s="1410"/>
      <c r="GC457" s="1410"/>
      <c r="GD457" s="1410"/>
      <c r="GE457" s="1410"/>
      <c r="GF457" s="1410"/>
      <c r="GG457" s="1410"/>
      <c r="GH457" s="1410"/>
      <c r="GI457" s="1410"/>
      <c r="GJ457" s="1410"/>
      <c r="GK457" s="1410"/>
      <c r="GL457" s="1410"/>
      <c r="GM457" s="1410"/>
      <c r="GN457" s="1410"/>
      <c r="GO457" s="1410"/>
      <c r="GP457" s="1410"/>
      <c r="GQ457" s="1410"/>
      <c r="GR457" s="1410"/>
      <c r="GS457" s="1410"/>
      <c r="GT457" s="1410"/>
      <c r="GU457" s="1410"/>
      <c r="GV457" s="1410"/>
      <c r="GW457" s="1410"/>
      <c r="GX457" s="1410"/>
      <c r="GY457" s="1410"/>
      <c r="GZ457" s="1410"/>
      <c r="HA457" s="1410"/>
      <c r="HB457" s="1410"/>
      <c r="HC457" s="1410"/>
      <c r="HD457" s="1410"/>
      <c r="HE457" s="1410"/>
      <c r="HF457" s="1410"/>
      <c r="HG457" s="1410"/>
      <c r="HH457" s="1410"/>
      <c r="HI457" s="1410"/>
      <c r="HJ457" s="1410"/>
      <c r="HK457" s="1410"/>
      <c r="HL457" s="1410"/>
      <c r="HM457" s="1410"/>
      <c r="HN457" s="1410"/>
      <c r="HO457" s="1410"/>
      <c r="HP457" s="1410"/>
      <c r="HQ457" s="1410"/>
      <c r="HR457" s="1410"/>
      <c r="HS457" s="1410"/>
      <c r="HT457" s="1410"/>
      <c r="HU457" s="1410"/>
      <c r="HV457" s="1410"/>
      <c r="HW457" s="1410"/>
      <c r="HX457" s="1410"/>
      <c r="HY457" s="1410"/>
      <c r="HZ457" s="1410"/>
      <c r="IA457" s="1410"/>
      <c r="IB457" s="1410"/>
      <c r="IC457" s="1410"/>
      <c r="ID457" s="1410"/>
      <c r="IE457" s="1410"/>
      <c r="IF457" s="1410"/>
      <c r="IG457" s="1410"/>
      <c r="IH457" s="1410"/>
      <c r="II457" s="1410"/>
      <c r="IJ457" s="1410"/>
      <c r="IK457" s="1410"/>
      <c r="IL457" s="1410"/>
      <c r="IM457" s="1410"/>
      <c r="IN457" s="1410"/>
      <c r="IO457" s="1410"/>
      <c r="IP457" s="1410"/>
      <c r="IQ457" s="1410"/>
      <c r="IR457" s="1410"/>
      <c r="IS457" s="1410"/>
      <c r="IT457" s="1410"/>
      <c r="IU457" s="1410"/>
      <c r="IV457" s="1410"/>
    </row>
    <row r="458" spans="1:256" ht="25.5">
      <c r="A458" s="1314" t="s">
        <v>1861</v>
      </c>
      <c r="B458" s="1315" t="s">
        <v>1862</v>
      </c>
      <c r="C458" s="1365"/>
      <c r="E458" s="1411"/>
      <c r="F458" s="1412"/>
      <c r="G458" s="1413"/>
    </row>
    <row r="459" spans="1:256" ht="14.25">
      <c r="A459" s="1414" t="s">
        <v>990</v>
      </c>
      <c r="B459" s="1254"/>
      <c r="C459" s="1365"/>
      <c r="E459" s="1411"/>
      <c r="F459" s="1412"/>
      <c r="G459" s="1413"/>
    </row>
    <row r="460" spans="1:256" ht="165.75">
      <c r="A460" s="1414"/>
      <c r="B460" s="1315" t="s">
        <v>3055</v>
      </c>
      <c r="C460" s="1365"/>
      <c r="E460" s="1411"/>
      <c r="F460" s="1412"/>
      <c r="G460" s="1413"/>
    </row>
    <row r="461" spans="1:256" ht="51">
      <c r="A461" s="1414"/>
      <c r="B461" s="1415" t="s">
        <v>1863</v>
      </c>
      <c r="C461" s="1365"/>
      <c r="E461" s="1411"/>
      <c r="F461" s="1412"/>
      <c r="G461" s="1413"/>
    </row>
    <row r="462" spans="1:256" ht="38.25">
      <c r="A462" s="1414"/>
      <c r="B462" s="1415" t="s">
        <v>1864</v>
      </c>
      <c r="C462" s="1365"/>
      <c r="E462" s="1411"/>
      <c r="F462" s="1412"/>
      <c r="G462" s="1413"/>
    </row>
    <row r="463" spans="1:256" ht="25.5">
      <c r="A463" s="1414"/>
      <c r="B463" s="1415" t="s">
        <v>1169</v>
      </c>
      <c r="C463" s="1365"/>
      <c r="E463" s="1411"/>
      <c r="F463" s="1412"/>
      <c r="G463" s="1413"/>
    </row>
    <row r="464" spans="1:256" ht="14.25">
      <c r="A464" s="1414"/>
      <c r="B464" s="1415" t="s">
        <v>1170</v>
      </c>
      <c r="C464" s="1365"/>
      <c r="E464" s="1411"/>
      <c r="F464" s="1412"/>
      <c r="G464" s="1413"/>
    </row>
    <row r="465" spans="1:7" ht="25.5">
      <c r="A465" s="1414"/>
      <c r="B465" s="1254" t="s">
        <v>1865</v>
      </c>
      <c r="C465" s="1365"/>
      <c r="E465" s="1411"/>
      <c r="F465" s="1412"/>
      <c r="G465" s="1413"/>
    </row>
    <row r="466" spans="1:7" ht="14.25">
      <c r="A466" s="1414" t="s">
        <v>990</v>
      </c>
      <c r="B466" s="1254"/>
      <c r="C466" s="1365"/>
      <c r="E466" s="1411"/>
      <c r="F466" s="1412"/>
      <c r="G466" s="1413"/>
    </row>
    <row r="467" spans="1:7" ht="25.5">
      <c r="A467" s="1314" t="s">
        <v>1866</v>
      </c>
      <c r="B467" s="1416" t="s">
        <v>1867</v>
      </c>
      <c r="C467" s="1365"/>
      <c r="E467" s="1411"/>
      <c r="F467" s="1412"/>
      <c r="G467" s="1413"/>
    </row>
    <row r="468" spans="1:7" ht="25.5">
      <c r="A468" s="1414"/>
      <c r="B468" s="1315" t="s">
        <v>1868</v>
      </c>
      <c r="C468" s="1365"/>
      <c r="E468" s="1411"/>
      <c r="F468" s="1412"/>
      <c r="G468" s="1413"/>
    </row>
    <row r="469" spans="1:7" ht="25.5">
      <c r="A469" s="1414"/>
      <c r="B469" s="1315" t="s">
        <v>1869</v>
      </c>
      <c r="C469" s="1365"/>
      <c r="E469" s="1411"/>
      <c r="F469" s="1412"/>
      <c r="G469" s="1413"/>
    </row>
    <row r="470" spans="1:7" ht="14.25">
      <c r="A470" s="1414"/>
      <c r="B470" s="1254" t="s">
        <v>1870</v>
      </c>
      <c r="C470" s="1365"/>
      <c r="E470" s="1411"/>
      <c r="F470" s="1412"/>
      <c r="G470" s="1413"/>
    </row>
    <row r="471" spans="1:7" ht="25.5">
      <c r="A471" s="1414"/>
      <c r="B471" s="1254" t="s">
        <v>1871</v>
      </c>
      <c r="C471" s="1365"/>
      <c r="E471" s="1411"/>
      <c r="F471" s="1412"/>
      <c r="G471" s="1413"/>
    </row>
    <row r="472" spans="1:7" ht="14.25">
      <c r="A472" s="1414"/>
      <c r="B472" s="1254" t="s">
        <v>1872</v>
      </c>
      <c r="C472" s="1365"/>
      <c r="E472" s="1411"/>
      <c r="F472" s="1412"/>
      <c r="G472" s="1413"/>
    </row>
    <row r="473" spans="1:7" ht="14.25">
      <c r="A473" s="1414"/>
      <c r="B473" s="1254" t="s">
        <v>1873</v>
      </c>
      <c r="C473" s="1365"/>
      <c r="E473" s="1411"/>
      <c r="F473" s="1412"/>
      <c r="G473" s="1413"/>
    </row>
    <row r="474" spans="1:7" ht="25.5">
      <c r="A474" s="1414"/>
      <c r="B474" s="1254" t="s">
        <v>1874</v>
      </c>
      <c r="C474" s="1365"/>
      <c r="E474" s="1411"/>
      <c r="F474" s="1412"/>
      <c r="G474" s="1413"/>
    </row>
    <row r="475" spans="1:7" ht="14.25">
      <c r="A475" s="1414"/>
      <c r="B475" s="1315" t="s">
        <v>1875</v>
      </c>
      <c r="C475" s="1365"/>
      <c r="E475" s="1411"/>
      <c r="F475" s="1412"/>
      <c r="G475" s="1413"/>
    </row>
    <row r="476" spans="1:7" ht="14.25">
      <c r="A476" s="1414"/>
      <c r="B476" s="1315" t="s">
        <v>1876</v>
      </c>
      <c r="C476" s="1365"/>
      <c r="E476" s="1411"/>
      <c r="F476" s="1412"/>
      <c r="G476" s="1413"/>
    </row>
    <row r="477" spans="1:7" ht="14.25">
      <c r="A477" s="1414"/>
      <c r="B477" s="1315" t="s">
        <v>1877</v>
      </c>
      <c r="C477" s="1365"/>
      <c r="E477" s="1411"/>
      <c r="F477" s="1412"/>
      <c r="G477" s="1413"/>
    </row>
    <row r="478" spans="1:7" ht="14.25">
      <c r="A478" s="1414"/>
      <c r="B478" s="1254" t="s">
        <v>1878</v>
      </c>
      <c r="C478" s="1365"/>
      <c r="E478" s="1411"/>
      <c r="F478" s="1412"/>
      <c r="G478" s="1413"/>
    </row>
    <row r="479" spans="1:7" ht="14.25">
      <c r="A479" s="1414"/>
      <c r="B479" s="1315" t="s">
        <v>1879</v>
      </c>
      <c r="C479" s="1365"/>
      <c r="E479" s="1411"/>
      <c r="F479" s="1412"/>
      <c r="G479" s="1413"/>
    </row>
    <row r="480" spans="1:7" ht="25.5">
      <c r="A480" s="1414"/>
      <c r="B480" s="1315" t="s">
        <v>1880</v>
      </c>
      <c r="C480" s="1365"/>
      <c r="E480" s="1411"/>
      <c r="F480" s="1412"/>
      <c r="G480" s="1413"/>
    </row>
    <row r="481" spans="1:7">
      <c r="A481" s="1414"/>
      <c r="B481" s="1315" t="s">
        <v>1881</v>
      </c>
      <c r="C481" s="1365" t="s">
        <v>1044</v>
      </c>
      <c r="D481" s="1357">
        <v>5</v>
      </c>
      <c r="E481" s="1598"/>
      <c r="F481" s="1303">
        <f>D481*E481</f>
        <v>0</v>
      </c>
      <c r="G481" s="1413"/>
    </row>
    <row r="482" spans="1:7" ht="14.25">
      <c r="A482" s="1414" t="s">
        <v>990</v>
      </c>
      <c r="B482" s="1254"/>
      <c r="C482" s="1365"/>
      <c r="E482" s="1411"/>
      <c r="F482" s="1412"/>
      <c r="G482" s="1413"/>
    </row>
    <row r="483" spans="1:7" ht="14.25">
      <c r="A483" s="1314" t="s">
        <v>1882</v>
      </c>
      <c r="B483" s="1416" t="s">
        <v>1883</v>
      </c>
      <c r="C483" s="1365"/>
      <c r="E483" s="1411"/>
      <c r="F483" s="1412"/>
      <c r="G483" s="1413"/>
    </row>
    <row r="484" spans="1:7" ht="25.5">
      <c r="A484" s="1414"/>
      <c r="B484" s="1315" t="s">
        <v>1884</v>
      </c>
      <c r="C484" s="1365"/>
      <c r="E484" s="1411"/>
      <c r="F484" s="1412"/>
      <c r="G484" s="1413"/>
    </row>
    <row r="485" spans="1:7" ht="25.5">
      <c r="A485" s="1414"/>
      <c r="B485" s="1315" t="s">
        <v>1885</v>
      </c>
      <c r="C485" s="1365"/>
      <c r="E485" s="1411"/>
      <c r="F485" s="1412"/>
      <c r="G485" s="1413"/>
    </row>
    <row r="486" spans="1:7" ht="14.25">
      <c r="A486" s="1414"/>
      <c r="B486" s="1254" t="s">
        <v>1886</v>
      </c>
      <c r="C486" s="1365"/>
      <c r="E486" s="1411"/>
      <c r="F486" s="1412"/>
      <c r="G486" s="1413"/>
    </row>
    <row r="487" spans="1:7" ht="25.5">
      <c r="A487" s="1414"/>
      <c r="B487" s="1254" t="s">
        <v>1887</v>
      </c>
      <c r="C487" s="1365"/>
      <c r="E487" s="1411"/>
      <c r="F487" s="1412"/>
      <c r="G487" s="1413"/>
    </row>
    <row r="488" spans="1:7" ht="14.25">
      <c r="A488" s="1414"/>
      <c r="B488" s="1315" t="s">
        <v>1888</v>
      </c>
      <c r="C488" s="1365"/>
      <c r="E488" s="1411"/>
      <c r="F488" s="1412"/>
      <c r="G488" s="1413"/>
    </row>
    <row r="489" spans="1:7" ht="14.25">
      <c r="A489" s="1414"/>
      <c r="B489" s="1254" t="s">
        <v>1889</v>
      </c>
      <c r="C489" s="1365"/>
      <c r="E489" s="1411"/>
      <c r="F489" s="1412"/>
      <c r="G489" s="1413"/>
    </row>
    <row r="490" spans="1:7" ht="25.5">
      <c r="A490" s="1414"/>
      <c r="B490" s="1254" t="s">
        <v>1890</v>
      </c>
      <c r="C490" s="1365"/>
      <c r="E490" s="1411"/>
      <c r="F490" s="1412"/>
      <c r="G490" s="1413"/>
    </row>
    <row r="491" spans="1:7" ht="14.25">
      <c r="A491" s="1414"/>
      <c r="B491" s="1315" t="s">
        <v>1891</v>
      </c>
      <c r="C491" s="1365"/>
      <c r="E491" s="1411"/>
      <c r="F491" s="1412"/>
      <c r="G491" s="1413"/>
    </row>
    <row r="492" spans="1:7" ht="14.25">
      <c r="A492" s="1414"/>
      <c r="B492" s="1315" t="s">
        <v>1892</v>
      </c>
      <c r="C492" s="1365"/>
      <c r="E492" s="1411"/>
      <c r="F492" s="1412"/>
      <c r="G492" s="1413"/>
    </row>
    <row r="493" spans="1:7" ht="14.25">
      <c r="A493" s="1414"/>
      <c r="B493" s="1254" t="s">
        <v>1893</v>
      </c>
      <c r="C493" s="1365"/>
      <c r="E493" s="1411"/>
      <c r="F493" s="1412"/>
      <c r="G493" s="1413"/>
    </row>
    <row r="494" spans="1:7" ht="14.25">
      <c r="A494" s="1414"/>
      <c r="B494" s="1315" t="s">
        <v>1894</v>
      </c>
      <c r="C494" s="1365"/>
      <c r="E494" s="1411"/>
      <c r="F494" s="1412"/>
      <c r="G494" s="1413"/>
    </row>
    <row r="495" spans="1:7" ht="25.5">
      <c r="A495" s="1414"/>
      <c r="B495" s="1315" t="s">
        <v>1895</v>
      </c>
      <c r="C495" s="1365"/>
      <c r="E495" s="1411"/>
      <c r="F495" s="1412"/>
      <c r="G495" s="1413"/>
    </row>
    <row r="496" spans="1:7">
      <c r="A496" s="1414"/>
      <c r="B496" s="1315" t="s">
        <v>1896</v>
      </c>
      <c r="C496" s="1365" t="s">
        <v>1044</v>
      </c>
      <c r="D496" s="1357">
        <v>40</v>
      </c>
      <c r="E496" s="1598"/>
      <c r="F496" s="1303">
        <f>D496*E496</f>
        <v>0</v>
      </c>
      <c r="G496" s="1413"/>
    </row>
    <row r="497" spans="1:7" ht="14.25">
      <c r="A497" s="1414" t="s">
        <v>990</v>
      </c>
      <c r="B497" s="1254"/>
      <c r="C497" s="1365"/>
      <c r="E497" s="1411"/>
      <c r="F497" s="1412"/>
      <c r="G497" s="1413"/>
    </row>
    <row r="498" spans="1:7" ht="14.25">
      <c r="A498" s="1314" t="s">
        <v>1897</v>
      </c>
      <c r="B498" s="1416" t="s">
        <v>1898</v>
      </c>
      <c r="C498" s="1365"/>
      <c r="E498" s="1411"/>
      <c r="F498" s="1412"/>
      <c r="G498" s="1413"/>
    </row>
    <row r="499" spans="1:7" ht="25.5">
      <c r="A499" s="1414"/>
      <c r="B499" s="1315" t="s">
        <v>1899</v>
      </c>
      <c r="C499" s="1365"/>
      <c r="E499" s="1411"/>
      <c r="F499" s="1412"/>
      <c r="G499" s="1413"/>
    </row>
    <row r="500" spans="1:7" ht="25.5">
      <c r="A500" s="1414"/>
      <c r="B500" s="1315" t="s">
        <v>1900</v>
      </c>
      <c r="C500" s="1365"/>
      <c r="E500" s="1411"/>
      <c r="F500" s="1412"/>
      <c r="G500" s="1413"/>
    </row>
    <row r="501" spans="1:7" ht="14.25">
      <c r="A501" s="1414"/>
      <c r="B501" s="1254" t="s">
        <v>1901</v>
      </c>
      <c r="C501" s="1365"/>
      <c r="E501" s="1411"/>
      <c r="F501" s="1412"/>
      <c r="G501" s="1413"/>
    </row>
    <row r="502" spans="1:7" ht="25.5">
      <c r="A502" s="1414"/>
      <c r="B502" s="1254" t="s">
        <v>1902</v>
      </c>
      <c r="C502" s="1365"/>
      <c r="E502" s="1411"/>
      <c r="F502" s="1412"/>
      <c r="G502" s="1413"/>
    </row>
    <row r="503" spans="1:7" ht="14.25">
      <c r="A503" s="1414"/>
      <c r="B503" s="1315" t="s">
        <v>1903</v>
      </c>
      <c r="C503" s="1365"/>
      <c r="E503" s="1411"/>
      <c r="F503" s="1412"/>
      <c r="G503" s="1413"/>
    </row>
    <row r="504" spans="1:7" ht="14.25">
      <c r="A504" s="1414"/>
      <c r="B504" s="1254" t="s">
        <v>1904</v>
      </c>
      <c r="C504" s="1365"/>
      <c r="E504" s="1411"/>
      <c r="F504" s="1412"/>
      <c r="G504" s="1413"/>
    </row>
    <row r="505" spans="1:7" ht="25.5">
      <c r="A505" s="1414"/>
      <c r="B505" s="1315" t="s">
        <v>1905</v>
      </c>
      <c r="C505" s="1365"/>
      <c r="E505" s="1411"/>
      <c r="F505" s="1412"/>
      <c r="G505" s="1413"/>
    </row>
    <row r="506" spans="1:7" ht="14.25">
      <c r="A506" s="1414"/>
      <c r="B506" s="1315" t="s">
        <v>1906</v>
      </c>
      <c r="C506" s="1365"/>
      <c r="E506" s="1411"/>
      <c r="F506" s="1412"/>
      <c r="G506" s="1413"/>
    </row>
    <row r="507" spans="1:7" ht="14.25">
      <c r="A507" s="1414"/>
      <c r="B507" s="1315" t="s">
        <v>1907</v>
      </c>
      <c r="C507" s="1365"/>
      <c r="E507" s="1411"/>
      <c r="F507" s="1412"/>
      <c r="G507" s="1413"/>
    </row>
    <row r="508" spans="1:7" ht="14.25">
      <c r="A508" s="1414"/>
      <c r="B508" s="1254" t="s">
        <v>1908</v>
      </c>
      <c r="C508" s="1365"/>
      <c r="E508" s="1411"/>
      <c r="F508" s="1412"/>
      <c r="G508" s="1413"/>
    </row>
    <row r="509" spans="1:7" ht="14.25">
      <c r="A509" s="1414"/>
      <c r="B509" s="1315" t="s">
        <v>1171</v>
      </c>
      <c r="C509" s="1365"/>
      <c r="E509" s="1411"/>
      <c r="F509" s="1412"/>
      <c r="G509" s="1413"/>
    </row>
    <row r="510" spans="1:7" ht="25.5">
      <c r="A510" s="1414"/>
      <c r="B510" s="1315" t="s">
        <v>1172</v>
      </c>
      <c r="C510" s="1365"/>
      <c r="E510" s="1411"/>
      <c r="F510" s="1412"/>
      <c r="G510" s="1413"/>
    </row>
    <row r="511" spans="1:7">
      <c r="A511" s="1414"/>
      <c r="B511" s="1315" t="s">
        <v>1173</v>
      </c>
      <c r="C511" s="1365" t="s">
        <v>1044</v>
      </c>
      <c r="D511" s="1357">
        <v>4</v>
      </c>
      <c r="E511" s="1598"/>
      <c r="F511" s="1303">
        <f>D511*E511</f>
        <v>0</v>
      </c>
      <c r="G511" s="1413"/>
    </row>
    <row r="512" spans="1:7" ht="14.25">
      <c r="A512" s="1414" t="s">
        <v>990</v>
      </c>
      <c r="B512" s="1254"/>
      <c r="C512" s="1365"/>
      <c r="E512" s="1411"/>
      <c r="F512" s="1412"/>
      <c r="G512" s="1413"/>
    </row>
    <row r="513" spans="1:7" ht="14.25">
      <c r="A513" s="1314" t="s">
        <v>1909</v>
      </c>
      <c r="B513" s="1416" t="s">
        <v>1910</v>
      </c>
      <c r="C513" s="1365"/>
      <c r="E513" s="1411"/>
      <c r="F513" s="1412"/>
      <c r="G513" s="1413"/>
    </row>
    <row r="514" spans="1:7" ht="25.5">
      <c r="A514" s="1414"/>
      <c r="B514" s="1315" t="s">
        <v>1911</v>
      </c>
      <c r="C514" s="1365"/>
      <c r="E514" s="1411"/>
      <c r="F514" s="1412"/>
      <c r="G514" s="1413"/>
    </row>
    <row r="515" spans="1:7" ht="25.5">
      <c r="A515" s="1414"/>
      <c r="B515" s="1315" t="s">
        <v>1912</v>
      </c>
      <c r="C515" s="1365"/>
      <c r="E515" s="1411"/>
      <c r="F515" s="1412"/>
      <c r="G515" s="1413"/>
    </row>
    <row r="516" spans="1:7" ht="14.25">
      <c r="A516" s="1414"/>
      <c r="B516" s="1254" t="s">
        <v>1913</v>
      </c>
      <c r="C516" s="1365"/>
      <c r="E516" s="1411"/>
      <c r="F516" s="1412"/>
      <c r="G516" s="1413"/>
    </row>
    <row r="517" spans="1:7" ht="25.5">
      <c r="A517" s="1414"/>
      <c r="B517" s="1254" t="s">
        <v>1914</v>
      </c>
      <c r="C517" s="1365"/>
      <c r="E517" s="1411"/>
      <c r="F517" s="1412"/>
      <c r="G517" s="1413"/>
    </row>
    <row r="518" spans="1:7" ht="14.25">
      <c r="A518" s="1414"/>
      <c r="B518" s="1315" t="s">
        <v>1915</v>
      </c>
      <c r="C518" s="1365"/>
      <c r="E518" s="1411"/>
      <c r="F518" s="1412"/>
      <c r="G518" s="1413"/>
    </row>
    <row r="519" spans="1:7" ht="14.25">
      <c r="A519" s="1414"/>
      <c r="B519" s="1254" t="s">
        <v>1916</v>
      </c>
      <c r="C519" s="1365"/>
      <c r="E519" s="1411"/>
      <c r="F519" s="1412"/>
      <c r="G519" s="1413"/>
    </row>
    <row r="520" spans="1:7" ht="25.5">
      <c r="A520" s="1414"/>
      <c r="B520" s="1254" t="s">
        <v>1917</v>
      </c>
      <c r="C520" s="1365"/>
      <c r="E520" s="1411"/>
      <c r="F520" s="1412"/>
      <c r="G520" s="1413"/>
    </row>
    <row r="521" spans="1:7" ht="14.25">
      <c r="A521" s="1414"/>
      <c r="B521" s="1315" t="s">
        <v>1918</v>
      </c>
      <c r="C521" s="1365"/>
      <c r="E521" s="1411"/>
      <c r="F521" s="1412"/>
      <c r="G521" s="1413"/>
    </row>
    <row r="522" spans="1:7" ht="14.25">
      <c r="A522" s="1414"/>
      <c r="B522" s="1315" t="s">
        <v>1919</v>
      </c>
      <c r="C522" s="1365"/>
      <c r="E522" s="1411"/>
      <c r="F522" s="1412"/>
      <c r="G522" s="1413"/>
    </row>
    <row r="523" spans="1:7" ht="14.25">
      <c r="A523" s="1414"/>
      <c r="B523" s="1254" t="s">
        <v>1920</v>
      </c>
      <c r="C523" s="1365"/>
      <c r="E523" s="1411"/>
      <c r="F523" s="1412"/>
      <c r="G523" s="1413"/>
    </row>
    <row r="524" spans="1:7" ht="14.25">
      <c r="A524" s="1414"/>
      <c r="B524" s="1315" t="s">
        <v>1921</v>
      </c>
      <c r="C524" s="1365"/>
      <c r="E524" s="1411"/>
      <c r="F524" s="1412"/>
      <c r="G524" s="1413"/>
    </row>
    <row r="525" spans="1:7" ht="25.5">
      <c r="A525" s="1414"/>
      <c r="B525" s="1315" t="s">
        <v>1172</v>
      </c>
      <c r="C525" s="1365"/>
      <c r="E525" s="1411"/>
      <c r="F525" s="1412"/>
      <c r="G525" s="1413"/>
    </row>
    <row r="526" spans="1:7">
      <c r="A526" s="1414"/>
      <c r="B526" s="1315" t="s">
        <v>1173</v>
      </c>
      <c r="C526" s="1365" t="s">
        <v>1044</v>
      </c>
      <c r="D526" s="1357">
        <v>4</v>
      </c>
      <c r="E526" s="1598"/>
      <c r="F526" s="1303">
        <f>D526*E526</f>
        <v>0</v>
      </c>
      <c r="G526" s="1413"/>
    </row>
    <row r="527" spans="1:7" ht="14.25">
      <c r="A527" s="1414"/>
      <c r="B527" s="1315"/>
      <c r="C527" s="1365"/>
      <c r="E527" s="1411"/>
      <c r="F527" s="1412"/>
      <c r="G527" s="1413"/>
    </row>
    <row r="528" spans="1:7" ht="25.5">
      <c r="A528" s="1314" t="s">
        <v>1922</v>
      </c>
      <c r="B528" s="1315" t="s">
        <v>1923</v>
      </c>
      <c r="C528" s="1365"/>
      <c r="E528" s="1411"/>
      <c r="F528" s="1412"/>
      <c r="G528" s="1413"/>
    </row>
    <row r="529" spans="1:256" ht="14.25">
      <c r="A529" s="1414"/>
      <c r="B529" s="1254"/>
      <c r="C529" s="1365"/>
      <c r="E529" s="1411"/>
      <c r="F529" s="1412"/>
      <c r="G529" s="1413"/>
    </row>
    <row r="530" spans="1:256" ht="25.5">
      <c r="A530" s="1314" t="s">
        <v>1924</v>
      </c>
      <c r="B530" s="1315" t="s">
        <v>1925</v>
      </c>
      <c r="C530" s="1365" t="s">
        <v>1044</v>
      </c>
      <c r="D530" s="1357">
        <v>5</v>
      </c>
      <c r="E530" s="1598"/>
      <c r="F530" s="1303">
        <f>D530*E530</f>
        <v>0</v>
      </c>
      <c r="G530" s="1413"/>
    </row>
    <row r="531" spans="1:256" ht="14.25">
      <c r="A531" s="1414"/>
      <c r="B531" s="1254"/>
      <c r="C531" s="1365"/>
      <c r="E531" s="1411"/>
      <c r="F531" s="1412"/>
      <c r="G531" s="1413"/>
    </row>
    <row r="532" spans="1:256" ht="25.5">
      <c r="A532" s="1314" t="s">
        <v>1926</v>
      </c>
      <c r="B532" s="1315" t="s">
        <v>1927</v>
      </c>
      <c r="C532" s="1365" t="s">
        <v>1044</v>
      </c>
      <c r="D532" s="1357">
        <v>8</v>
      </c>
      <c r="E532" s="1598"/>
      <c r="F532" s="1303">
        <f>D532*E532</f>
        <v>0</v>
      </c>
      <c r="G532" s="1413"/>
    </row>
    <row r="533" spans="1:256" ht="14.25">
      <c r="A533" s="1414" t="s">
        <v>990</v>
      </c>
      <c r="B533" s="1254"/>
      <c r="C533" s="1365"/>
      <c r="E533" s="1411"/>
      <c r="F533" s="1412"/>
      <c r="G533" s="1413"/>
    </row>
    <row r="534" spans="1:256" ht="38.25">
      <c r="A534" s="1360" t="s">
        <v>1928</v>
      </c>
      <c r="B534" s="1324" t="s">
        <v>1174</v>
      </c>
      <c r="C534" s="1320"/>
      <c r="D534" s="1301"/>
      <c r="E534" s="1383"/>
      <c r="F534" s="1383">
        <f>E534*D534</f>
        <v>0</v>
      </c>
      <c r="G534" s="1384"/>
      <c r="H534" s="1384"/>
      <c r="I534" s="1384"/>
      <c r="J534" s="1384"/>
      <c r="K534" s="1384"/>
      <c r="L534" s="1384"/>
      <c r="M534" s="1384"/>
      <c r="N534" s="1384"/>
      <c r="O534" s="1384"/>
      <c r="P534" s="1384"/>
      <c r="Q534" s="1384"/>
      <c r="R534" s="1384"/>
      <c r="S534" s="1384"/>
      <c r="T534" s="1384"/>
      <c r="U534" s="1384"/>
      <c r="V534" s="1384"/>
      <c r="W534" s="1384"/>
      <c r="X534" s="1384"/>
      <c r="Y534" s="1384"/>
      <c r="Z534" s="1384"/>
      <c r="AA534" s="1384"/>
      <c r="AB534" s="1384"/>
      <c r="AC534" s="1384"/>
      <c r="AD534" s="1384"/>
      <c r="AE534" s="1384"/>
      <c r="AF534" s="1384"/>
      <c r="AG534" s="1384"/>
      <c r="AH534" s="1384"/>
      <c r="AI534" s="1384"/>
      <c r="AJ534" s="1384"/>
      <c r="AK534" s="1384"/>
      <c r="AL534" s="1384"/>
      <c r="AM534" s="1384"/>
      <c r="AN534" s="1384"/>
      <c r="AO534" s="1384"/>
      <c r="AP534" s="1384"/>
      <c r="AQ534" s="1384"/>
      <c r="AR534" s="1384"/>
      <c r="AS534" s="1384"/>
      <c r="AT534" s="1384"/>
      <c r="AU534" s="1384"/>
      <c r="AV534" s="1384"/>
      <c r="AW534" s="1384"/>
      <c r="AX534" s="1384"/>
      <c r="AY534" s="1384"/>
      <c r="AZ534" s="1384"/>
      <c r="BA534" s="1384"/>
      <c r="BB534" s="1384"/>
      <c r="BC534" s="1384"/>
      <c r="BD534" s="1384"/>
      <c r="BE534" s="1384"/>
      <c r="BF534" s="1384"/>
      <c r="BG534" s="1384"/>
      <c r="BH534" s="1384"/>
      <c r="BI534" s="1384"/>
      <c r="BJ534" s="1384"/>
      <c r="BK534" s="1384"/>
      <c r="BL534" s="1384"/>
      <c r="BM534" s="1384"/>
      <c r="BN534" s="1384"/>
      <c r="BO534" s="1384"/>
      <c r="BP534" s="1384"/>
      <c r="BQ534" s="1384"/>
      <c r="BR534" s="1384"/>
      <c r="BS534" s="1384"/>
      <c r="BT534" s="1384"/>
      <c r="BU534" s="1384"/>
      <c r="BV534" s="1384"/>
      <c r="BW534" s="1384"/>
      <c r="BX534" s="1384"/>
      <c r="BY534" s="1384"/>
      <c r="BZ534" s="1384"/>
      <c r="CA534" s="1384"/>
      <c r="CB534" s="1384"/>
      <c r="CC534" s="1384"/>
      <c r="CD534" s="1384"/>
      <c r="CE534" s="1384"/>
      <c r="CF534" s="1384"/>
      <c r="CG534" s="1384"/>
      <c r="CH534" s="1384"/>
      <c r="CI534" s="1384"/>
      <c r="CJ534" s="1384"/>
      <c r="CK534" s="1384"/>
      <c r="CL534" s="1384"/>
      <c r="CM534" s="1384"/>
      <c r="CN534" s="1384"/>
      <c r="CO534" s="1384"/>
      <c r="CP534" s="1384"/>
      <c r="CQ534" s="1384"/>
      <c r="CR534" s="1384"/>
      <c r="CS534" s="1384"/>
      <c r="CT534" s="1384"/>
      <c r="CU534" s="1384"/>
      <c r="CV534" s="1384"/>
      <c r="CW534" s="1384"/>
      <c r="CX534" s="1384"/>
      <c r="CY534" s="1384"/>
      <c r="CZ534" s="1384"/>
      <c r="DA534" s="1384"/>
      <c r="DB534" s="1384"/>
      <c r="DC534" s="1384"/>
      <c r="DD534" s="1384"/>
      <c r="DE534" s="1384"/>
      <c r="DF534" s="1384"/>
      <c r="DG534" s="1384"/>
      <c r="DH534" s="1384"/>
      <c r="DI534" s="1384"/>
      <c r="DJ534" s="1384"/>
      <c r="DK534" s="1384"/>
      <c r="DL534" s="1384"/>
      <c r="DM534" s="1384"/>
      <c r="DN534" s="1384"/>
      <c r="DO534" s="1384"/>
      <c r="DP534" s="1384"/>
      <c r="DQ534" s="1384"/>
      <c r="DR534" s="1384"/>
      <c r="DS534" s="1384"/>
      <c r="DT534" s="1384"/>
      <c r="DU534" s="1384"/>
      <c r="DV534" s="1384"/>
      <c r="DW534" s="1384"/>
      <c r="DX534" s="1384"/>
      <c r="DY534" s="1384"/>
      <c r="DZ534" s="1384"/>
      <c r="EA534" s="1384"/>
      <c r="EB534" s="1384"/>
      <c r="EC534" s="1384"/>
      <c r="ED534" s="1384"/>
      <c r="EE534" s="1384"/>
      <c r="EF534" s="1384"/>
      <c r="EG534" s="1384"/>
      <c r="EH534" s="1384"/>
      <c r="EI534" s="1384"/>
      <c r="EJ534" s="1384"/>
      <c r="EK534" s="1384"/>
      <c r="EL534" s="1384"/>
      <c r="EM534" s="1384"/>
      <c r="EN534" s="1384"/>
      <c r="EO534" s="1384"/>
      <c r="EP534" s="1384"/>
      <c r="EQ534" s="1384"/>
      <c r="ER534" s="1384"/>
      <c r="ES534" s="1384"/>
      <c r="ET534" s="1384"/>
      <c r="EU534" s="1384"/>
      <c r="EV534" s="1384"/>
      <c r="EW534" s="1384"/>
      <c r="EX534" s="1384"/>
      <c r="EY534" s="1384"/>
      <c r="EZ534" s="1384"/>
      <c r="FA534" s="1384"/>
      <c r="FB534" s="1384"/>
      <c r="FC534" s="1384"/>
      <c r="FD534" s="1384"/>
      <c r="FE534" s="1384"/>
      <c r="FF534" s="1384"/>
      <c r="FG534" s="1384"/>
      <c r="FH534" s="1384"/>
      <c r="FI534" s="1384"/>
      <c r="FJ534" s="1384"/>
      <c r="FK534" s="1384"/>
      <c r="FL534" s="1384"/>
      <c r="FM534" s="1384"/>
      <c r="FN534" s="1384"/>
      <c r="FO534" s="1384"/>
      <c r="FP534" s="1384"/>
      <c r="FQ534" s="1384"/>
      <c r="FR534" s="1384"/>
      <c r="FS534" s="1384"/>
      <c r="FT534" s="1384"/>
      <c r="FU534" s="1384"/>
      <c r="FV534" s="1384"/>
      <c r="FW534" s="1384"/>
      <c r="FX534" s="1384"/>
      <c r="FY534" s="1384"/>
      <c r="FZ534" s="1384"/>
      <c r="GA534" s="1384"/>
      <c r="GB534" s="1384"/>
      <c r="GC534" s="1384"/>
      <c r="GD534" s="1384"/>
      <c r="GE534" s="1384"/>
      <c r="GF534" s="1384"/>
      <c r="GG534" s="1384"/>
      <c r="GH534" s="1384"/>
      <c r="GI534" s="1384"/>
      <c r="GJ534" s="1384"/>
      <c r="GK534" s="1384"/>
      <c r="GL534" s="1384"/>
      <c r="GM534" s="1384"/>
      <c r="GN534" s="1384"/>
      <c r="GO534" s="1384"/>
      <c r="GP534" s="1384"/>
      <c r="GQ534" s="1384"/>
      <c r="GR534" s="1384"/>
      <c r="GS534" s="1384"/>
      <c r="GT534" s="1384"/>
      <c r="GU534" s="1384"/>
      <c r="GV534" s="1384"/>
      <c r="GW534" s="1384"/>
      <c r="GX534" s="1384"/>
      <c r="GY534" s="1384"/>
      <c r="GZ534" s="1384"/>
      <c r="HA534" s="1384"/>
      <c r="HB534" s="1384"/>
      <c r="HC534" s="1384"/>
      <c r="HD534" s="1384"/>
      <c r="HE534" s="1384"/>
      <c r="HF534" s="1384"/>
      <c r="HG534" s="1384"/>
      <c r="HH534" s="1384"/>
      <c r="HI534" s="1384"/>
      <c r="HJ534" s="1384"/>
      <c r="HK534" s="1384"/>
      <c r="HL534" s="1384"/>
      <c r="HM534" s="1384"/>
      <c r="HN534" s="1384"/>
      <c r="HO534" s="1384"/>
      <c r="HP534" s="1384"/>
      <c r="HQ534" s="1384"/>
      <c r="HR534" s="1384"/>
      <c r="HS534" s="1384"/>
      <c r="HT534" s="1384"/>
      <c r="HU534" s="1384"/>
      <c r="HV534" s="1384"/>
      <c r="HW534" s="1384"/>
      <c r="HX534" s="1384"/>
      <c r="HY534" s="1384"/>
      <c r="HZ534" s="1384"/>
      <c r="IA534" s="1384"/>
      <c r="IB534" s="1384"/>
      <c r="IC534" s="1384"/>
      <c r="ID534" s="1384"/>
      <c r="IE534" s="1384"/>
      <c r="IF534" s="1384"/>
      <c r="IG534" s="1384"/>
      <c r="IH534" s="1384"/>
      <c r="II534" s="1384"/>
      <c r="IJ534" s="1384"/>
      <c r="IK534" s="1384"/>
      <c r="IL534" s="1384"/>
      <c r="IM534" s="1384"/>
      <c r="IN534" s="1384"/>
      <c r="IO534" s="1384"/>
      <c r="IP534" s="1384"/>
      <c r="IQ534" s="1384"/>
      <c r="IR534" s="1384"/>
      <c r="IS534" s="1384"/>
      <c r="IT534" s="1384"/>
      <c r="IU534" s="1384"/>
      <c r="IV534" s="1384"/>
    </row>
    <row r="535" spans="1:256">
      <c r="A535" s="1360"/>
      <c r="B535" s="1324" t="s">
        <v>1176</v>
      </c>
      <c r="C535" s="1320" t="s">
        <v>1044</v>
      </c>
      <c r="D535" s="1301">
        <v>212</v>
      </c>
      <c r="E535" s="1598"/>
      <c r="F535" s="1303">
        <f>D535*E535</f>
        <v>0</v>
      </c>
      <c r="G535" s="1384"/>
      <c r="H535" s="1384"/>
      <c r="I535" s="1384"/>
      <c r="J535" s="1384"/>
      <c r="K535" s="1384"/>
      <c r="L535" s="1384"/>
      <c r="M535" s="1384"/>
      <c r="N535" s="1384"/>
      <c r="O535" s="1384"/>
      <c r="P535" s="1384"/>
      <c r="Q535" s="1384"/>
      <c r="R535" s="1384"/>
      <c r="S535" s="1384"/>
      <c r="T535" s="1384"/>
      <c r="U535" s="1384"/>
      <c r="V535" s="1384"/>
      <c r="W535" s="1384"/>
      <c r="X535" s="1384"/>
      <c r="Y535" s="1384"/>
      <c r="Z535" s="1384"/>
      <c r="AA535" s="1384"/>
      <c r="AB535" s="1384"/>
      <c r="AC535" s="1384"/>
      <c r="AD535" s="1384"/>
      <c r="AE535" s="1384"/>
      <c r="AF535" s="1384"/>
      <c r="AG535" s="1384"/>
      <c r="AH535" s="1384"/>
      <c r="AI535" s="1384"/>
      <c r="AJ535" s="1384"/>
      <c r="AK535" s="1384"/>
      <c r="AL535" s="1384"/>
      <c r="AM535" s="1384"/>
      <c r="AN535" s="1384"/>
      <c r="AO535" s="1384"/>
      <c r="AP535" s="1384"/>
      <c r="AQ535" s="1384"/>
      <c r="AR535" s="1384"/>
      <c r="AS535" s="1384"/>
      <c r="AT535" s="1384"/>
      <c r="AU535" s="1384"/>
      <c r="AV535" s="1384"/>
      <c r="AW535" s="1384"/>
      <c r="AX535" s="1384"/>
      <c r="AY535" s="1384"/>
      <c r="AZ535" s="1384"/>
      <c r="BA535" s="1384"/>
      <c r="BB535" s="1384"/>
      <c r="BC535" s="1384"/>
      <c r="BD535" s="1384"/>
      <c r="BE535" s="1384"/>
      <c r="BF535" s="1384"/>
      <c r="BG535" s="1384"/>
      <c r="BH535" s="1384"/>
      <c r="BI535" s="1384"/>
      <c r="BJ535" s="1384"/>
      <c r="BK535" s="1384"/>
      <c r="BL535" s="1384"/>
      <c r="BM535" s="1384"/>
      <c r="BN535" s="1384"/>
      <c r="BO535" s="1384"/>
      <c r="BP535" s="1384"/>
      <c r="BQ535" s="1384"/>
      <c r="BR535" s="1384"/>
      <c r="BS535" s="1384"/>
      <c r="BT535" s="1384"/>
      <c r="BU535" s="1384"/>
      <c r="BV535" s="1384"/>
      <c r="BW535" s="1384"/>
      <c r="BX535" s="1384"/>
      <c r="BY535" s="1384"/>
      <c r="BZ535" s="1384"/>
      <c r="CA535" s="1384"/>
      <c r="CB535" s="1384"/>
      <c r="CC535" s="1384"/>
      <c r="CD535" s="1384"/>
      <c r="CE535" s="1384"/>
      <c r="CF535" s="1384"/>
      <c r="CG535" s="1384"/>
      <c r="CH535" s="1384"/>
      <c r="CI535" s="1384"/>
      <c r="CJ535" s="1384"/>
      <c r="CK535" s="1384"/>
      <c r="CL535" s="1384"/>
      <c r="CM535" s="1384"/>
      <c r="CN535" s="1384"/>
      <c r="CO535" s="1384"/>
      <c r="CP535" s="1384"/>
      <c r="CQ535" s="1384"/>
      <c r="CR535" s="1384"/>
      <c r="CS535" s="1384"/>
      <c r="CT535" s="1384"/>
      <c r="CU535" s="1384"/>
      <c r="CV535" s="1384"/>
      <c r="CW535" s="1384"/>
      <c r="CX535" s="1384"/>
      <c r="CY535" s="1384"/>
      <c r="CZ535" s="1384"/>
      <c r="DA535" s="1384"/>
      <c r="DB535" s="1384"/>
      <c r="DC535" s="1384"/>
      <c r="DD535" s="1384"/>
      <c r="DE535" s="1384"/>
      <c r="DF535" s="1384"/>
      <c r="DG535" s="1384"/>
      <c r="DH535" s="1384"/>
      <c r="DI535" s="1384"/>
      <c r="DJ535" s="1384"/>
      <c r="DK535" s="1384"/>
      <c r="DL535" s="1384"/>
      <c r="DM535" s="1384"/>
      <c r="DN535" s="1384"/>
      <c r="DO535" s="1384"/>
      <c r="DP535" s="1384"/>
      <c r="DQ535" s="1384"/>
      <c r="DR535" s="1384"/>
      <c r="DS535" s="1384"/>
      <c r="DT535" s="1384"/>
      <c r="DU535" s="1384"/>
      <c r="DV535" s="1384"/>
      <c r="DW535" s="1384"/>
      <c r="DX535" s="1384"/>
      <c r="DY535" s="1384"/>
      <c r="DZ535" s="1384"/>
      <c r="EA535" s="1384"/>
      <c r="EB535" s="1384"/>
      <c r="EC535" s="1384"/>
      <c r="ED535" s="1384"/>
      <c r="EE535" s="1384"/>
      <c r="EF535" s="1384"/>
      <c r="EG535" s="1384"/>
      <c r="EH535" s="1384"/>
      <c r="EI535" s="1384"/>
      <c r="EJ535" s="1384"/>
      <c r="EK535" s="1384"/>
      <c r="EL535" s="1384"/>
      <c r="EM535" s="1384"/>
      <c r="EN535" s="1384"/>
      <c r="EO535" s="1384"/>
      <c r="EP535" s="1384"/>
      <c r="EQ535" s="1384"/>
      <c r="ER535" s="1384"/>
      <c r="ES535" s="1384"/>
      <c r="ET535" s="1384"/>
      <c r="EU535" s="1384"/>
      <c r="EV535" s="1384"/>
      <c r="EW535" s="1384"/>
      <c r="EX535" s="1384"/>
      <c r="EY535" s="1384"/>
      <c r="EZ535" s="1384"/>
      <c r="FA535" s="1384"/>
      <c r="FB535" s="1384"/>
      <c r="FC535" s="1384"/>
      <c r="FD535" s="1384"/>
      <c r="FE535" s="1384"/>
      <c r="FF535" s="1384"/>
      <c r="FG535" s="1384"/>
      <c r="FH535" s="1384"/>
      <c r="FI535" s="1384"/>
      <c r="FJ535" s="1384"/>
      <c r="FK535" s="1384"/>
      <c r="FL535" s="1384"/>
      <c r="FM535" s="1384"/>
      <c r="FN535" s="1384"/>
      <c r="FO535" s="1384"/>
      <c r="FP535" s="1384"/>
      <c r="FQ535" s="1384"/>
      <c r="FR535" s="1384"/>
      <c r="FS535" s="1384"/>
      <c r="FT535" s="1384"/>
      <c r="FU535" s="1384"/>
      <c r="FV535" s="1384"/>
      <c r="FW535" s="1384"/>
      <c r="FX535" s="1384"/>
      <c r="FY535" s="1384"/>
      <c r="FZ535" s="1384"/>
      <c r="GA535" s="1384"/>
      <c r="GB535" s="1384"/>
      <c r="GC535" s="1384"/>
      <c r="GD535" s="1384"/>
      <c r="GE535" s="1384"/>
      <c r="GF535" s="1384"/>
      <c r="GG535" s="1384"/>
      <c r="GH535" s="1384"/>
      <c r="GI535" s="1384"/>
      <c r="GJ535" s="1384"/>
      <c r="GK535" s="1384"/>
      <c r="GL535" s="1384"/>
      <c r="GM535" s="1384"/>
      <c r="GN535" s="1384"/>
      <c r="GO535" s="1384"/>
      <c r="GP535" s="1384"/>
      <c r="GQ535" s="1384"/>
      <c r="GR535" s="1384"/>
      <c r="GS535" s="1384"/>
      <c r="GT535" s="1384"/>
      <c r="GU535" s="1384"/>
      <c r="GV535" s="1384"/>
      <c r="GW535" s="1384"/>
      <c r="GX535" s="1384"/>
      <c r="GY535" s="1384"/>
      <c r="GZ535" s="1384"/>
      <c r="HA535" s="1384"/>
      <c r="HB535" s="1384"/>
      <c r="HC535" s="1384"/>
      <c r="HD535" s="1384"/>
      <c r="HE535" s="1384"/>
      <c r="HF535" s="1384"/>
      <c r="HG535" s="1384"/>
      <c r="HH535" s="1384"/>
      <c r="HI535" s="1384"/>
      <c r="HJ535" s="1384"/>
      <c r="HK535" s="1384"/>
      <c r="HL535" s="1384"/>
      <c r="HM535" s="1384"/>
      <c r="HN535" s="1384"/>
      <c r="HO535" s="1384"/>
      <c r="HP535" s="1384"/>
      <c r="HQ535" s="1384"/>
      <c r="HR535" s="1384"/>
      <c r="HS535" s="1384"/>
      <c r="HT535" s="1384"/>
      <c r="HU535" s="1384"/>
      <c r="HV535" s="1384"/>
      <c r="HW535" s="1384"/>
      <c r="HX535" s="1384"/>
      <c r="HY535" s="1384"/>
      <c r="HZ535" s="1384"/>
      <c r="IA535" s="1384"/>
      <c r="IB535" s="1384"/>
      <c r="IC535" s="1384"/>
      <c r="ID535" s="1384"/>
      <c r="IE535" s="1384"/>
      <c r="IF535" s="1384"/>
      <c r="IG535" s="1384"/>
      <c r="IH535" s="1384"/>
      <c r="II535" s="1384"/>
      <c r="IJ535" s="1384"/>
      <c r="IK535" s="1384"/>
      <c r="IL535" s="1384"/>
      <c r="IM535" s="1384"/>
      <c r="IN535" s="1384"/>
      <c r="IO535" s="1384"/>
      <c r="IP535" s="1384"/>
      <c r="IQ535" s="1384"/>
      <c r="IR535" s="1384"/>
      <c r="IS535" s="1384"/>
      <c r="IT535" s="1384"/>
      <c r="IU535" s="1384"/>
      <c r="IV535" s="1384"/>
    </row>
    <row r="536" spans="1:256">
      <c r="A536" s="1360"/>
      <c r="B536" s="1324"/>
      <c r="C536" s="1320"/>
      <c r="D536" s="1301"/>
      <c r="E536" s="1383"/>
      <c r="F536" s="1383">
        <f>E536*D536</f>
        <v>0</v>
      </c>
      <c r="G536" s="1384"/>
      <c r="H536" s="1384"/>
      <c r="I536" s="1384"/>
      <c r="J536" s="1384"/>
      <c r="K536" s="1384"/>
      <c r="L536" s="1384"/>
      <c r="M536" s="1384"/>
      <c r="N536" s="1384"/>
      <c r="O536" s="1384"/>
      <c r="P536" s="1384"/>
      <c r="Q536" s="1384"/>
      <c r="R536" s="1384"/>
      <c r="S536" s="1384"/>
      <c r="T536" s="1384"/>
      <c r="U536" s="1384"/>
      <c r="V536" s="1384"/>
      <c r="W536" s="1384"/>
      <c r="X536" s="1384"/>
      <c r="Y536" s="1384"/>
      <c r="Z536" s="1384"/>
      <c r="AA536" s="1384"/>
      <c r="AB536" s="1384"/>
      <c r="AC536" s="1384"/>
      <c r="AD536" s="1384"/>
      <c r="AE536" s="1384"/>
      <c r="AF536" s="1384"/>
      <c r="AG536" s="1384"/>
      <c r="AH536" s="1384"/>
      <c r="AI536" s="1384"/>
      <c r="AJ536" s="1384"/>
      <c r="AK536" s="1384"/>
      <c r="AL536" s="1384"/>
      <c r="AM536" s="1384"/>
      <c r="AN536" s="1384"/>
      <c r="AO536" s="1384"/>
      <c r="AP536" s="1384"/>
      <c r="AQ536" s="1384"/>
      <c r="AR536" s="1384"/>
      <c r="AS536" s="1384"/>
      <c r="AT536" s="1384"/>
      <c r="AU536" s="1384"/>
      <c r="AV536" s="1384"/>
      <c r="AW536" s="1384"/>
      <c r="AX536" s="1384"/>
      <c r="AY536" s="1384"/>
      <c r="AZ536" s="1384"/>
      <c r="BA536" s="1384"/>
      <c r="BB536" s="1384"/>
      <c r="BC536" s="1384"/>
      <c r="BD536" s="1384"/>
      <c r="BE536" s="1384"/>
      <c r="BF536" s="1384"/>
      <c r="BG536" s="1384"/>
      <c r="BH536" s="1384"/>
      <c r="BI536" s="1384"/>
      <c r="BJ536" s="1384"/>
      <c r="BK536" s="1384"/>
      <c r="BL536" s="1384"/>
      <c r="BM536" s="1384"/>
      <c r="BN536" s="1384"/>
      <c r="BO536" s="1384"/>
      <c r="BP536" s="1384"/>
      <c r="BQ536" s="1384"/>
      <c r="BR536" s="1384"/>
      <c r="BS536" s="1384"/>
      <c r="BT536" s="1384"/>
      <c r="BU536" s="1384"/>
      <c r="BV536" s="1384"/>
      <c r="BW536" s="1384"/>
      <c r="BX536" s="1384"/>
      <c r="BY536" s="1384"/>
      <c r="BZ536" s="1384"/>
      <c r="CA536" s="1384"/>
      <c r="CB536" s="1384"/>
      <c r="CC536" s="1384"/>
      <c r="CD536" s="1384"/>
      <c r="CE536" s="1384"/>
      <c r="CF536" s="1384"/>
      <c r="CG536" s="1384"/>
      <c r="CH536" s="1384"/>
      <c r="CI536" s="1384"/>
      <c r="CJ536" s="1384"/>
      <c r="CK536" s="1384"/>
      <c r="CL536" s="1384"/>
      <c r="CM536" s="1384"/>
      <c r="CN536" s="1384"/>
      <c r="CO536" s="1384"/>
      <c r="CP536" s="1384"/>
      <c r="CQ536" s="1384"/>
      <c r="CR536" s="1384"/>
      <c r="CS536" s="1384"/>
      <c r="CT536" s="1384"/>
      <c r="CU536" s="1384"/>
      <c r="CV536" s="1384"/>
      <c r="CW536" s="1384"/>
      <c r="CX536" s="1384"/>
      <c r="CY536" s="1384"/>
      <c r="CZ536" s="1384"/>
      <c r="DA536" s="1384"/>
      <c r="DB536" s="1384"/>
      <c r="DC536" s="1384"/>
      <c r="DD536" s="1384"/>
      <c r="DE536" s="1384"/>
      <c r="DF536" s="1384"/>
      <c r="DG536" s="1384"/>
      <c r="DH536" s="1384"/>
      <c r="DI536" s="1384"/>
      <c r="DJ536" s="1384"/>
      <c r="DK536" s="1384"/>
      <c r="DL536" s="1384"/>
      <c r="DM536" s="1384"/>
      <c r="DN536" s="1384"/>
      <c r="DO536" s="1384"/>
      <c r="DP536" s="1384"/>
      <c r="DQ536" s="1384"/>
      <c r="DR536" s="1384"/>
      <c r="DS536" s="1384"/>
      <c r="DT536" s="1384"/>
      <c r="DU536" s="1384"/>
      <c r="DV536" s="1384"/>
      <c r="DW536" s="1384"/>
      <c r="DX536" s="1384"/>
      <c r="DY536" s="1384"/>
      <c r="DZ536" s="1384"/>
      <c r="EA536" s="1384"/>
      <c r="EB536" s="1384"/>
      <c r="EC536" s="1384"/>
      <c r="ED536" s="1384"/>
      <c r="EE536" s="1384"/>
      <c r="EF536" s="1384"/>
      <c r="EG536" s="1384"/>
      <c r="EH536" s="1384"/>
      <c r="EI536" s="1384"/>
      <c r="EJ536" s="1384"/>
      <c r="EK536" s="1384"/>
      <c r="EL536" s="1384"/>
      <c r="EM536" s="1384"/>
      <c r="EN536" s="1384"/>
      <c r="EO536" s="1384"/>
      <c r="EP536" s="1384"/>
      <c r="EQ536" s="1384"/>
      <c r="ER536" s="1384"/>
      <c r="ES536" s="1384"/>
      <c r="ET536" s="1384"/>
      <c r="EU536" s="1384"/>
      <c r="EV536" s="1384"/>
      <c r="EW536" s="1384"/>
      <c r="EX536" s="1384"/>
      <c r="EY536" s="1384"/>
      <c r="EZ536" s="1384"/>
      <c r="FA536" s="1384"/>
      <c r="FB536" s="1384"/>
      <c r="FC536" s="1384"/>
      <c r="FD536" s="1384"/>
      <c r="FE536" s="1384"/>
      <c r="FF536" s="1384"/>
      <c r="FG536" s="1384"/>
      <c r="FH536" s="1384"/>
      <c r="FI536" s="1384"/>
      <c r="FJ536" s="1384"/>
      <c r="FK536" s="1384"/>
      <c r="FL536" s="1384"/>
      <c r="FM536" s="1384"/>
      <c r="FN536" s="1384"/>
      <c r="FO536" s="1384"/>
      <c r="FP536" s="1384"/>
      <c r="FQ536" s="1384"/>
      <c r="FR536" s="1384"/>
      <c r="FS536" s="1384"/>
      <c r="FT536" s="1384"/>
      <c r="FU536" s="1384"/>
      <c r="FV536" s="1384"/>
      <c r="FW536" s="1384"/>
      <c r="FX536" s="1384"/>
      <c r="FY536" s="1384"/>
      <c r="FZ536" s="1384"/>
      <c r="GA536" s="1384"/>
      <c r="GB536" s="1384"/>
      <c r="GC536" s="1384"/>
      <c r="GD536" s="1384"/>
      <c r="GE536" s="1384"/>
      <c r="GF536" s="1384"/>
      <c r="GG536" s="1384"/>
      <c r="GH536" s="1384"/>
      <c r="GI536" s="1384"/>
      <c r="GJ536" s="1384"/>
      <c r="GK536" s="1384"/>
      <c r="GL536" s="1384"/>
      <c r="GM536" s="1384"/>
      <c r="GN536" s="1384"/>
      <c r="GO536" s="1384"/>
      <c r="GP536" s="1384"/>
      <c r="GQ536" s="1384"/>
      <c r="GR536" s="1384"/>
      <c r="GS536" s="1384"/>
      <c r="GT536" s="1384"/>
      <c r="GU536" s="1384"/>
      <c r="GV536" s="1384"/>
      <c r="GW536" s="1384"/>
      <c r="GX536" s="1384"/>
      <c r="GY536" s="1384"/>
      <c r="GZ536" s="1384"/>
      <c r="HA536" s="1384"/>
      <c r="HB536" s="1384"/>
      <c r="HC536" s="1384"/>
      <c r="HD536" s="1384"/>
      <c r="HE536" s="1384"/>
      <c r="HF536" s="1384"/>
      <c r="HG536" s="1384"/>
      <c r="HH536" s="1384"/>
      <c r="HI536" s="1384"/>
      <c r="HJ536" s="1384"/>
      <c r="HK536" s="1384"/>
      <c r="HL536" s="1384"/>
      <c r="HM536" s="1384"/>
      <c r="HN536" s="1384"/>
      <c r="HO536" s="1384"/>
      <c r="HP536" s="1384"/>
      <c r="HQ536" s="1384"/>
      <c r="HR536" s="1384"/>
      <c r="HS536" s="1384"/>
      <c r="HT536" s="1384"/>
      <c r="HU536" s="1384"/>
      <c r="HV536" s="1384"/>
      <c r="HW536" s="1384"/>
      <c r="HX536" s="1384"/>
      <c r="HY536" s="1384"/>
      <c r="HZ536" s="1384"/>
      <c r="IA536" s="1384"/>
      <c r="IB536" s="1384"/>
      <c r="IC536" s="1384"/>
      <c r="ID536" s="1384"/>
      <c r="IE536" s="1384"/>
      <c r="IF536" s="1384"/>
      <c r="IG536" s="1384"/>
      <c r="IH536" s="1384"/>
      <c r="II536" s="1384"/>
      <c r="IJ536" s="1384"/>
      <c r="IK536" s="1384"/>
      <c r="IL536" s="1384"/>
      <c r="IM536" s="1384"/>
      <c r="IN536" s="1384"/>
      <c r="IO536" s="1384"/>
      <c r="IP536" s="1384"/>
      <c r="IQ536" s="1384"/>
      <c r="IR536" s="1384"/>
      <c r="IS536" s="1384"/>
      <c r="IT536" s="1384"/>
      <c r="IU536" s="1384"/>
      <c r="IV536" s="1384"/>
    </row>
    <row r="537" spans="1:256" ht="51">
      <c r="A537" s="1360" t="s">
        <v>1929</v>
      </c>
      <c r="B537" s="1324" t="s">
        <v>1177</v>
      </c>
      <c r="C537" s="1320"/>
      <c r="D537" s="1301"/>
      <c r="E537" s="1383"/>
      <c r="F537" s="1383">
        <f>E537*D537</f>
        <v>0</v>
      </c>
      <c r="G537" s="1384"/>
      <c r="H537" s="1384"/>
      <c r="I537" s="1384"/>
      <c r="J537" s="1384"/>
      <c r="K537" s="1384"/>
      <c r="L537" s="1384"/>
      <c r="M537" s="1384"/>
      <c r="N537" s="1384"/>
      <c r="O537" s="1384"/>
      <c r="P537" s="1384"/>
      <c r="Q537" s="1384"/>
      <c r="R537" s="1384"/>
      <c r="S537" s="1384"/>
      <c r="T537" s="1384"/>
      <c r="U537" s="1384"/>
      <c r="V537" s="1384"/>
      <c r="W537" s="1384"/>
      <c r="X537" s="1384"/>
      <c r="Y537" s="1384"/>
      <c r="Z537" s="1384"/>
      <c r="AA537" s="1384"/>
      <c r="AB537" s="1384"/>
      <c r="AC537" s="1384"/>
      <c r="AD537" s="1384"/>
      <c r="AE537" s="1384"/>
      <c r="AF537" s="1384"/>
      <c r="AG537" s="1384"/>
      <c r="AH537" s="1384"/>
      <c r="AI537" s="1384"/>
      <c r="AJ537" s="1384"/>
      <c r="AK537" s="1384"/>
      <c r="AL537" s="1384"/>
      <c r="AM537" s="1384"/>
      <c r="AN537" s="1384"/>
      <c r="AO537" s="1384"/>
      <c r="AP537" s="1384"/>
      <c r="AQ537" s="1384"/>
      <c r="AR537" s="1384"/>
      <c r="AS537" s="1384"/>
      <c r="AT537" s="1384"/>
      <c r="AU537" s="1384"/>
      <c r="AV537" s="1384"/>
      <c r="AW537" s="1384"/>
      <c r="AX537" s="1384"/>
      <c r="AY537" s="1384"/>
      <c r="AZ537" s="1384"/>
      <c r="BA537" s="1384"/>
      <c r="BB537" s="1384"/>
      <c r="BC537" s="1384"/>
      <c r="BD537" s="1384"/>
      <c r="BE537" s="1384"/>
      <c r="BF537" s="1384"/>
      <c r="BG537" s="1384"/>
      <c r="BH537" s="1384"/>
      <c r="BI537" s="1384"/>
      <c r="BJ537" s="1384"/>
      <c r="BK537" s="1384"/>
      <c r="BL537" s="1384"/>
      <c r="BM537" s="1384"/>
      <c r="BN537" s="1384"/>
      <c r="BO537" s="1384"/>
      <c r="BP537" s="1384"/>
      <c r="BQ537" s="1384"/>
      <c r="BR537" s="1384"/>
      <c r="BS537" s="1384"/>
      <c r="BT537" s="1384"/>
      <c r="BU537" s="1384"/>
      <c r="BV537" s="1384"/>
      <c r="BW537" s="1384"/>
      <c r="BX537" s="1384"/>
      <c r="BY537" s="1384"/>
      <c r="BZ537" s="1384"/>
      <c r="CA537" s="1384"/>
      <c r="CB537" s="1384"/>
      <c r="CC537" s="1384"/>
      <c r="CD537" s="1384"/>
      <c r="CE537" s="1384"/>
      <c r="CF537" s="1384"/>
      <c r="CG537" s="1384"/>
      <c r="CH537" s="1384"/>
      <c r="CI537" s="1384"/>
      <c r="CJ537" s="1384"/>
      <c r="CK537" s="1384"/>
      <c r="CL537" s="1384"/>
      <c r="CM537" s="1384"/>
      <c r="CN537" s="1384"/>
      <c r="CO537" s="1384"/>
      <c r="CP537" s="1384"/>
      <c r="CQ537" s="1384"/>
      <c r="CR537" s="1384"/>
      <c r="CS537" s="1384"/>
      <c r="CT537" s="1384"/>
      <c r="CU537" s="1384"/>
      <c r="CV537" s="1384"/>
      <c r="CW537" s="1384"/>
      <c r="CX537" s="1384"/>
      <c r="CY537" s="1384"/>
      <c r="CZ537" s="1384"/>
      <c r="DA537" s="1384"/>
      <c r="DB537" s="1384"/>
      <c r="DC537" s="1384"/>
      <c r="DD537" s="1384"/>
      <c r="DE537" s="1384"/>
      <c r="DF537" s="1384"/>
      <c r="DG537" s="1384"/>
      <c r="DH537" s="1384"/>
      <c r="DI537" s="1384"/>
      <c r="DJ537" s="1384"/>
      <c r="DK537" s="1384"/>
      <c r="DL537" s="1384"/>
      <c r="DM537" s="1384"/>
      <c r="DN537" s="1384"/>
      <c r="DO537" s="1384"/>
      <c r="DP537" s="1384"/>
      <c r="DQ537" s="1384"/>
      <c r="DR537" s="1384"/>
      <c r="DS537" s="1384"/>
      <c r="DT537" s="1384"/>
      <c r="DU537" s="1384"/>
      <c r="DV537" s="1384"/>
      <c r="DW537" s="1384"/>
      <c r="DX537" s="1384"/>
      <c r="DY537" s="1384"/>
      <c r="DZ537" s="1384"/>
      <c r="EA537" s="1384"/>
      <c r="EB537" s="1384"/>
      <c r="EC537" s="1384"/>
      <c r="ED537" s="1384"/>
      <c r="EE537" s="1384"/>
      <c r="EF537" s="1384"/>
      <c r="EG537" s="1384"/>
      <c r="EH537" s="1384"/>
      <c r="EI537" s="1384"/>
      <c r="EJ537" s="1384"/>
      <c r="EK537" s="1384"/>
      <c r="EL537" s="1384"/>
      <c r="EM537" s="1384"/>
      <c r="EN537" s="1384"/>
      <c r="EO537" s="1384"/>
      <c r="EP537" s="1384"/>
      <c r="EQ537" s="1384"/>
      <c r="ER537" s="1384"/>
      <c r="ES537" s="1384"/>
      <c r="ET537" s="1384"/>
      <c r="EU537" s="1384"/>
      <c r="EV537" s="1384"/>
      <c r="EW537" s="1384"/>
      <c r="EX537" s="1384"/>
      <c r="EY537" s="1384"/>
      <c r="EZ537" s="1384"/>
      <c r="FA537" s="1384"/>
      <c r="FB537" s="1384"/>
      <c r="FC537" s="1384"/>
      <c r="FD537" s="1384"/>
      <c r="FE537" s="1384"/>
      <c r="FF537" s="1384"/>
      <c r="FG537" s="1384"/>
      <c r="FH537" s="1384"/>
      <c r="FI537" s="1384"/>
      <c r="FJ537" s="1384"/>
      <c r="FK537" s="1384"/>
      <c r="FL537" s="1384"/>
      <c r="FM537" s="1384"/>
      <c r="FN537" s="1384"/>
      <c r="FO537" s="1384"/>
      <c r="FP537" s="1384"/>
      <c r="FQ537" s="1384"/>
      <c r="FR537" s="1384"/>
      <c r="FS537" s="1384"/>
      <c r="FT537" s="1384"/>
      <c r="FU537" s="1384"/>
      <c r="FV537" s="1384"/>
      <c r="FW537" s="1384"/>
      <c r="FX537" s="1384"/>
      <c r="FY537" s="1384"/>
      <c r="FZ537" s="1384"/>
      <c r="GA537" s="1384"/>
      <c r="GB537" s="1384"/>
      <c r="GC537" s="1384"/>
      <c r="GD537" s="1384"/>
      <c r="GE537" s="1384"/>
      <c r="GF537" s="1384"/>
      <c r="GG537" s="1384"/>
      <c r="GH537" s="1384"/>
      <c r="GI537" s="1384"/>
      <c r="GJ537" s="1384"/>
      <c r="GK537" s="1384"/>
      <c r="GL537" s="1384"/>
      <c r="GM537" s="1384"/>
      <c r="GN537" s="1384"/>
      <c r="GO537" s="1384"/>
      <c r="GP537" s="1384"/>
      <c r="GQ537" s="1384"/>
      <c r="GR537" s="1384"/>
      <c r="GS537" s="1384"/>
      <c r="GT537" s="1384"/>
      <c r="GU537" s="1384"/>
      <c r="GV537" s="1384"/>
      <c r="GW537" s="1384"/>
      <c r="GX537" s="1384"/>
      <c r="GY537" s="1384"/>
      <c r="GZ537" s="1384"/>
      <c r="HA537" s="1384"/>
      <c r="HB537" s="1384"/>
      <c r="HC537" s="1384"/>
      <c r="HD537" s="1384"/>
      <c r="HE537" s="1384"/>
      <c r="HF537" s="1384"/>
      <c r="HG537" s="1384"/>
      <c r="HH537" s="1384"/>
      <c r="HI537" s="1384"/>
      <c r="HJ537" s="1384"/>
      <c r="HK537" s="1384"/>
      <c r="HL537" s="1384"/>
      <c r="HM537" s="1384"/>
      <c r="HN537" s="1384"/>
      <c r="HO537" s="1384"/>
      <c r="HP537" s="1384"/>
      <c r="HQ537" s="1384"/>
      <c r="HR537" s="1384"/>
      <c r="HS537" s="1384"/>
      <c r="HT537" s="1384"/>
      <c r="HU537" s="1384"/>
      <c r="HV537" s="1384"/>
      <c r="HW537" s="1384"/>
      <c r="HX537" s="1384"/>
      <c r="HY537" s="1384"/>
      <c r="HZ537" s="1384"/>
      <c r="IA537" s="1384"/>
      <c r="IB537" s="1384"/>
      <c r="IC537" s="1384"/>
      <c r="ID537" s="1384"/>
      <c r="IE537" s="1384"/>
      <c r="IF537" s="1384"/>
      <c r="IG537" s="1384"/>
      <c r="IH537" s="1384"/>
      <c r="II537" s="1384"/>
      <c r="IJ537" s="1384"/>
      <c r="IK537" s="1384"/>
      <c r="IL537" s="1384"/>
      <c r="IM537" s="1384"/>
      <c r="IN537" s="1384"/>
      <c r="IO537" s="1384"/>
      <c r="IP537" s="1384"/>
      <c r="IQ537" s="1384"/>
      <c r="IR537" s="1384"/>
      <c r="IS537" s="1384"/>
      <c r="IT537" s="1384"/>
      <c r="IU537" s="1384"/>
      <c r="IV537" s="1384"/>
    </row>
    <row r="538" spans="1:256">
      <c r="A538" s="1360"/>
      <c r="B538" s="1324" t="s">
        <v>1176</v>
      </c>
      <c r="C538" s="1320" t="s">
        <v>1044</v>
      </c>
      <c r="D538" s="1301">
        <v>212</v>
      </c>
      <c r="E538" s="1598"/>
      <c r="F538" s="1303">
        <f>D538*E538</f>
        <v>0</v>
      </c>
      <c r="G538" s="1384"/>
      <c r="H538" s="1384"/>
      <c r="I538" s="1384"/>
      <c r="J538" s="1384"/>
      <c r="K538" s="1384"/>
      <c r="L538" s="1384"/>
      <c r="M538" s="1384"/>
      <c r="N538" s="1384"/>
      <c r="O538" s="1384"/>
      <c r="P538" s="1384"/>
      <c r="Q538" s="1384"/>
      <c r="R538" s="1384"/>
      <c r="S538" s="1384"/>
      <c r="T538" s="1384"/>
      <c r="U538" s="1384"/>
      <c r="V538" s="1384"/>
      <c r="W538" s="1384"/>
      <c r="X538" s="1384"/>
      <c r="Y538" s="1384"/>
      <c r="Z538" s="1384"/>
      <c r="AA538" s="1384"/>
      <c r="AB538" s="1384"/>
      <c r="AC538" s="1384"/>
      <c r="AD538" s="1384"/>
      <c r="AE538" s="1384"/>
      <c r="AF538" s="1384"/>
      <c r="AG538" s="1384"/>
      <c r="AH538" s="1384"/>
      <c r="AI538" s="1384"/>
      <c r="AJ538" s="1384"/>
      <c r="AK538" s="1384"/>
      <c r="AL538" s="1384"/>
      <c r="AM538" s="1384"/>
      <c r="AN538" s="1384"/>
      <c r="AO538" s="1384"/>
      <c r="AP538" s="1384"/>
      <c r="AQ538" s="1384"/>
      <c r="AR538" s="1384"/>
      <c r="AS538" s="1384"/>
      <c r="AT538" s="1384"/>
      <c r="AU538" s="1384"/>
      <c r="AV538" s="1384"/>
      <c r="AW538" s="1384"/>
      <c r="AX538" s="1384"/>
      <c r="AY538" s="1384"/>
      <c r="AZ538" s="1384"/>
      <c r="BA538" s="1384"/>
      <c r="BB538" s="1384"/>
      <c r="BC538" s="1384"/>
      <c r="BD538" s="1384"/>
      <c r="BE538" s="1384"/>
      <c r="BF538" s="1384"/>
      <c r="BG538" s="1384"/>
      <c r="BH538" s="1384"/>
      <c r="BI538" s="1384"/>
      <c r="BJ538" s="1384"/>
      <c r="BK538" s="1384"/>
      <c r="BL538" s="1384"/>
      <c r="BM538" s="1384"/>
      <c r="BN538" s="1384"/>
      <c r="BO538" s="1384"/>
      <c r="BP538" s="1384"/>
      <c r="BQ538" s="1384"/>
      <c r="BR538" s="1384"/>
      <c r="BS538" s="1384"/>
      <c r="BT538" s="1384"/>
      <c r="BU538" s="1384"/>
      <c r="BV538" s="1384"/>
      <c r="BW538" s="1384"/>
      <c r="BX538" s="1384"/>
      <c r="BY538" s="1384"/>
      <c r="BZ538" s="1384"/>
      <c r="CA538" s="1384"/>
      <c r="CB538" s="1384"/>
      <c r="CC538" s="1384"/>
      <c r="CD538" s="1384"/>
      <c r="CE538" s="1384"/>
      <c r="CF538" s="1384"/>
      <c r="CG538" s="1384"/>
      <c r="CH538" s="1384"/>
      <c r="CI538" s="1384"/>
      <c r="CJ538" s="1384"/>
      <c r="CK538" s="1384"/>
      <c r="CL538" s="1384"/>
      <c r="CM538" s="1384"/>
      <c r="CN538" s="1384"/>
      <c r="CO538" s="1384"/>
      <c r="CP538" s="1384"/>
      <c r="CQ538" s="1384"/>
      <c r="CR538" s="1384"/>
      <c r="CS538" s="1384"/>
      <c r="CT538" s="1384"/>
      <c r="CU538" s="1384"/>
      <c r="CV538" s="1384"/>
      <c r="CW538" s="1384"/>
      <c r="CX538" s="1384"/>
      <c r="CY538" s="1384"/>
      <c r="CZ538" s="1384"/>
      <c r="DA538" s="1384"/>
      <c r="DB538" s="1384"/>
      <c r="DC538" s="1384"/>
      <c r="DD538" s="1384"/>
      <c r="DE538" s="1384"/>
      <c r="DF538" s="1384"/>
      <c r="DG538" s="1384"/>
      <c r="DH538" s="1384"/>
      <c r="DI538" s="1384"/>
      <c r="DJ538" s="1384"/>
      <c r="DK538" s="1384"/>
      <c r="DL538" s="1384"/>
      <c r="DM538" s="1384"/>
      <c r="DN538" s="1384"/>
      <c r="DO538" s="1384"/>
      <c r="DP538" s="1384"/>
      <c r="DQ538" s="1384"/>
      <c r="DR538" s="1384"/>
      <c r="DS538" s="1384"/>
      <c r="DT538" s="1384"/>
      <c r="DU538" s="1384"/>
      <c r="DV538" s="1384"/>
      <c r="DW538" s="1384"/>
      <c r="DX538" s="1384"/>
      <c r="DY538" s="1384"/>
      <c r="DZ538" s="1384"/>
      <c r="EA538" s="1384"/>
      <c r="EB538" s="1384"/>
      <c r="EC538" s="1384"/>
      <c r="ED538" s="1384"/>
      <c r="EE538" s="1384"/>
      <c r="EF538" s="1384"/>
      <c r="EG538" s="1384"/>
      <c r="EH538" s="1384"/>
      <c r="EI538" s="1384"/>
      <c r="EJ538" s="1384"/>
      <c r="EK538" s="1384"/>
      <c r="EL538" s="1384"/>
      <c r="EM538" s="1384"/>
      <c r="EN538" s="1384"/>
      <c r="EO538" s="1384"/>
      <c r="EP538" s="1384"/>
      <c r="EQ538" s="1384"/>
      <c r="ER538" s="1384"/>
      <c r="ES538" s="1384"/>
      <c r="ET538" s="1384"/>
      <c r="EU538" s="1384"/>
      <c r="EV538" s="1384"/>
      <c r="EW538" s="1384"/>
      <c r="EX538" s="1384"/>
      <c r="EY538" s="1384"/>
      <c r="EZ538" s="1384"/>
      <c r="FA538" s="1384"/>
      <c r="FB538" s="1384"/>
      <c r="FC538" s="1384"/>
      <c r="FD538" s="1384"/>
      <c r="FE538" s="1384"/>
      <c r="FF538" s="1384"/>
      <c r="FG538" s="1384"/>
      <c r="FH538" s="1384"/>
      <c r="FI538" s="1384"/>
      <c r="FJ538" s="1384"/>
      <c r="FK538" s="1384"/>
      <c r="FL538" s="1384"/>
      <c r="FM538" s="1384"/>
      <c r="FN538" s="1384"/>
      <c r="FO538" s="1384"/>
      <c r="FP538" s="1384"/>
      <c r="FQ538" s="1384"/>
      <c r="FR538" s="1384"/>
      <c r="FS538" s="1384"/>
      <c r="FT538" s="1384"/>
      <c r="FU538" s="1384"/>
      <c r="FV538" s="1384"/>
      <c r="FW538" s="1384"/>
      <c r="FX538" s="1384"/>
      <c r="FY538" s="1384"/>
      <c r="FZ538" s="1384"/>
      <c r="GA538" s="1384"/>
      <c r="GB538" s="1384"/>
      <c r="GC538" s="1384"/>
      <c r="GD538" s="1384"/>
      <c r="GE538" s="1384"/>
      <c r="GF538" s="1384"/>
      <c r="GG538" s="1384"/>
      <c r="GH538" s="1384"/>
      <c r="GI538" s="1384"/>
      <c r="GJ538" s="1384"/>
      <c r="GK538" s="1384"/>
      <c r="GL538" s="1384"/>
      <c r="GM538" s="1384"/>
      <c r="GN538" s="1384"/>
      <c r="GO538" s="1384"/>
      <c r="GP538" s="1384"/>
      <c r="GQ538" s="1384"/>
      <c r="GR538" s="1384"/>
      <c r="GS538" s="1384"/>
      <c r="GT538" s="1384"/>
      <c r="GU538" s="1384"/>
      <c r="GV538" s="1384"/>
      <c r="GW538" s="1384"/>
      <c r="GX538" s="1384"/>
      <c r="GY538" s="1384"/>
      <c r="GZ538" s="1384"/>
      <c r="HA538" s="1384"/>
      <c r="HB538" s="1384"/>
      <c r="HC538" s="1384"/>
      <c r="HD538" s="1384"/>
      <c r="HE538" s="1384"/>
      <c r="HF538" s="1384"/>
      <c r="HG538" s="1384"/>
      <c r="HH538" s="1384"/>
      <c r="HI538" s="1384"/>
      <c r="HJ538" s="1384"/>
      <c r="HK538" s="1384"/>
      <c r="HL538" s="1384"/>
      <c r="HM538" s="1384"/>
      <c r="HN538" s="1384"/>
      <c r="HO538" s="1384"/>
      <c r="HP538" s="1384"/>
      <c r="HQ538" s="1384"/>
      <c r="HR538" s="1384"/>
      <c r="HS538" s="1384"/>
      <c r="HT538" s="1384"/>
      <c r="HU538" s="1384"/>
      <c r="HV538" s="1384"/>
      <c r="HW538" s="1384"/>
      <c r="HX538" s="1384"/>
      <c r="HY538" s="1384"/>
      <c r="HZ538" s="1384"/>
      <c r="IA538" s="1384"/>
      <c r="IB538" s="1384"/>
      <c r="IC538" s="1384"/>
      <c r="ID538" s="1384"/>
      <c r="IE538" s="1384"/>
      <c r="IF538" s="1384"/>
      <c r="IG538" s="1384"/>
      <c r="IH538" s="1384"/>
      <c r="II538" s="1384"/>
      <c r="IJ538" s="1384"/>
      <c r="IK538" s="1384"/>
      <c r="IL538" s="1384"/>
      <c r="IM538" s="1384"/>
      <c r="IN538" s="1384"/>
      <c r="IO538" s="1384"/>
      <c r="IP538" s="1384"/>
      <c r="IQ538" s="1384"/>
      <c r="IR538" s="1384"/>
      <c r="IS538" s="1384"/>
      <c r="IT538" s="1384"/>
      <c r="IU538" s="1384"/>
      <c r="IV538" s="1384"/>
    </row>
    <row r="539" spans="1:256">
      <c r="A539" s="1360"/>
      <c r="B539" s="1324"/>
      <c r="C539" s="1320"/>
      <c r="D539" s="1301"/>
      <c r="E539" s="1383"/>
      <c r="F539" s="1383">
        <f>E539*D539</f>
        <v>0</v>
      </c>
      <c r="G539" s="1384"/>
      <c r="H539" s="1384"/>
      <c r="I539" s="1384"/>
      <c r="J539" s="1384"/>
      <c r="K539" s="1384"/>
      <c r="L539" s="1384"/>
      <c r="M539" s="1384"/>
      <c r="N539" s="1384"/>
      <c r="O539" s="1384"/>
      <c r="P539" s="1384"/>
      <c r="Q539" s="1384"/>
      <c r="R539" s="1384"/>
      <c r="S539" s="1384"/>
      <c r="T539" s="1384"/>
      <c r="U539" s="1384"/>
      <c r="V539" s="1384"/>
      <c r="W539" s="1384"/>
      <c r="X539" s="1384"/>
      <c r="Y539" s="1384"/>
      <c r="Z539" s="1384"/>
      <c r="AA539" s="1384"/>
      <c r="AB539" s="1384"/>
      <c r="AC539" s="1384"/>
      <c r="AD539" s="1384"/>
      <c r="AE539" s="1384"/>
      <c r="AF539" s="1384"/>
      <c r="AG539" s="1384"/>
      <c r="AH539" s="1384"/>
      <c r="AI539" s="1384"/>
      <c r="AJ539" s="1384"/>
      <c r="AK539" s="1384"/>
      <c r="AL539" s="1384"/>
      <c r="AM539" s="1384"/>
      <c r="AN539" s="1384"/>
      <c r="AO539" s="1384"/>
      <c r="AP539" s="1384"/>
      <c r="AQ539" s="1384"/>
      <c r="AR539" s="1384"/>
      <c r="AS539" s="1384"/>
      <c r="AT539" s="1384"/>
      <c r="AU539" s="1384"/>
      <c r="AV539" s="1384"/>
      <c r="AW539" s="1384"/>
      <c r="AX539" s="1384"/>
      <c r="AY539" s="1384"/>
      <c r="AZ539" s="1384"/>
      <c r="BA539" s="1384"/>
      <c r="BB539" s="1384"/>
      <c r="BC539" s="1384"/>
      <c r="BD539" s="1384"/>
      <c r="BE539" s="1384"/>
      <c r="BF539" s="1384"/>
      <c r="BG539" s="1384"/>
      <c r="BH539" s="1384"/>
      <c r="BI539" s="1384"/>
      <c r="BJ539" s="1384"/>
      <c r="BK539" s="1384"/>
      <c r="BL539" s="1384"/>
      <c r="BM539" s="1384"/>
      <c r="BN539" s="1384"/>
      <c r="BO539" s="1384"/>
      <c r="BP539" s="1384"/>
      <c r="BQ539" s="1384"/>
      <c r="BR539" s="1384"/>
      <c r="BS539" s="1384"/>
      <c r="BT539" s="1384"/>
      <c r="BU539" s="1384"/>
      <c r="BV539" s="1384"/>
      <c r="BW539" s="1384"/>
      <c r="BX539" s="1384"/>
      <c r="BY539" s="1384"/>
      <c r="BZ539" s="1384"/>
      <c r="CA539" s="1384"/>
      <c r="CB539" s="1384"/>
      <c r="CC539" s="1384"/>
      <c r="CD539" s="1384"/>
      <c r="CE539" s="1384"/>
      <c r="CF539" s="1384"/>
      <c r="CG539" s="1384"/>
      <c r="CH539" s="1384"/>
      <c r="CI539" s="1384"/>
      <c r="CJ539" s="1384"/>
      <c r="CK539" s="1384"/>
      <c r="CL539" s="1384"/>
      <c r="CM539" s="1384"/>
      <c r="CN539" s="1384"/>
      <c r="CO539" s="1384"/>
      <c r="CP539" s="1384"/>
      <c r="CQ539" s="1384"/>
      <c r="CR539" s="1384"/>
      <c r="CS539" s="1384"/>
      <c r="CT539" s="1384"/>
      <c r="CU539" s="1384"/>
      <c r="CV539" s="1384"/>
      <c r="CW539" s="1384"/>
      <c r="CX539" s="1384"/>
      <c r="CY539" s="1384"/>
      <c r="CZ539" s="1384"/>
      <c r="DA539" s="1384"/>
      <c r="DB539" s="1384"/>
      <c r="DC539" s="1384"/>
      <c r="DD539" s="1384"/>
      <c r="DE539" s="1384"/>
      <c r="DF539" s="1384"/>
      <c r="DG539" s="1384"/>
      <c r="DH539" s="1384"/>
      <c r="DI539" s="1384"/>
      <c r="DJ539" s="1384"/>
      <c r="DK539" s="1384"/>
      <c r="DL539" s="1384"/>
      <c r="DM539" s="1384"/>
      <c r="DN539" s="1384"/>
      <c r="DO539" s="1384"/>
      <c r="DP539" s="1384"/>
      <c r="DQ539" s="1384"/>
      <c r="DR539" s="1384"/>
      <c r="DS539" s="1384"/>
      <c r="DT539" s="1384"/>
      <c r="DU539" s="1384"/>
      <c r="DV539" s="1384"/>
      <c r="DW539" s="1384"/>
      <c r="DX539" s="1384"/>
      <c r="DY539" s="1384"/>
      <c r="DZ539" s="1384"/>
      <c r="EA539" s="1384"/>
      <c r="EB539" s="1384"/>
      <c r="EC539" s="1384"/>
      <c r="ED539" s="1384"/>
      <c r="EE539" s="1384"/>
      <c r="EF539" s="1384"/>
      <c r="EG539" s="1384"/>
      <c r="EH539" s="1384"/>
      <c r="EI539" s="1384"/>
      <c r="EJ539" s="1384"/>
      <c r="EK539" s="1384"/>
      <c r="EL539" s="1384"/>
      <c r="EM539" s="1384"/>
      <c r="EN539" s="1384"/>
      <c r="EO539" s="1384"/>
      <c r="EP539" s="1384"/>
      <c r="EQ539" s="1384"/>
      <c r="ER539" s="1384"/>
      <c r="ES539" s="1384"/>
      <c r="ET539" s="1384"/>
      <c r="EU539" s="1384"/>
      <c r="EV539" s="1384"/>
      <c r="EW539" s="1384"/>
      <c r="EX539" s="1384"/>
      <c r="EY539" s="1384"/>
      <c r="EZ539" s="1384"/>
      <c r="FA539" s="1384"/>
      <c r="FB539" s="1384"/>
      <c r="FC539" s="1384"/>
      <c r="FD539" s="1384"/>
      <c r="FE539" s="1384"/>
      <c r="FF539" s="1384"/>
      <c r="FG539" s="1384"/>
      <c r="FH539" s="1384"/>
      <c r="FI539" s="1384"/>
      <c r="FJ539" s="1384"/>
      <c r="FK539" s="1384"/>
      <c r="FL539" s="1384"/>
      <c r="FM539" s="1384"/>
      <c r="FN539" s="1384"/>
      <c r="FO539" s="1384"/>
      <c r="FP539" s="1384"/>
      <c r="FQ539" s="1384"/>
      <c r="FR539" s="1384"/>
      <c r="FS539" s="1384"/>
      <c r="FT539" s="1384"/>
      <c r="FU539" s="1384"/>
      <c r="FV539" s="1384"/>
      <c r="FW539" s="1384"/>
      <c r="FX539" s="1384"/>
      <c r="FY539" s="1384"/>
      <c r="FZ539" s="1384"/>
      <c r="GA539" s="1384"/>
      <c r="GB539" s="1384"/>
      <c r="GC539" s="1384"/>
      <c r="GD539" s="1384"/>
      <c r="GE539" s="1384"/>
      <c r="GF539" s="1384"/>
      <c r="GG539" s="1384"/>
      <c r="GH539" s="1384"/>
      <c r="GI539" s="1384"/>
      <c r="GJ539" s="1384"/>
      <c r="GK539" s="1384"/>
      <c r="GL539" s="1384"/>
      <c r="GM539" s="1384"/>
      <c r="GN539" s="1384"/>
      <c r="GO539" s="1384"/>
      <c r="GP539" s="1384"/>
      <c r="GQ539" s="1384"/>
      <c r="GR539" s="1384"/>
      <c r="GS539" s="1384"/>
      <c r="GT539" s="1384"/>
      <c r="GU539" s="1384"/>
      <c r="GV539" s="1384"/>
      <c r="GW539" s="1384"/>
      <c r="GX539" s="1384"/>
      <c r="GY539" s="1384"/>
      <c r="GZ539" s="1384"/>
      <c r="HA539" s="1384"/>
      <c r="HB539" s="1384"/>
      <c r="HC539" s="1384"/>
      <c r="HD539" s="1384"/>
      <c r="HE539" s="1384"/>
      <c r="HF539" s="1384"/>
      <c r="HG539" s="1384"/>
      <c r="HH539" s="1384"/>
      <c r="HI539" s="1384"/>
      <c r="HJ539" s="1384"/>
      <c r="HK539" s="1384"/>
      <c r="HL539" s="1384"/>
      <c r="HM539" s="1384"/>
      <c r="HN539" s="1384"/>
      <c r="HO539" s="1384"/>
      <c r="HP539" s="1384"/>
      <c r="HQ539" s="1384"/>
      <c r="HR539" s="1384"/>
      <c r="HS539" s="1384"/>
      <c r="HT539" s="1384"/>
      <c r="HU539" s="1384"/>
      <c r="HV539" s="1384"/>
      <c r="HW539" s="1384"/>
      <c r="HX539" s="1384"/>
      <c r="HY539" s="1384"/>
      <c r="HZ539" s="1384"/>
      <c r="IA539" s="1384"/>
      <c r="IB539" s="1384"/>
      <c r="IC539" s="1384"/>
      <c r="ID539" s="1384"/>
      <c r="IE539" s="1384"/>
      <c r="IF539" s="1384"/>
      <c r="IG539" s="1384"/>
      <c r="IH539" s="1384"/>
      <c r="II539" s="1384"/>
      <c r="IJ539" s="1384"/>
      <c r="IK539" s="1384"/>
      <c r="IL539" s="1384"/>
      <c r="IM539" s="1384"/>
      <c r="IN539" s="1384"/>
      <c r="IO539" s="1384"/>
      <c r="IP539" s="1384"/>
      <c r="IQ539" s="1384"/>
      <c r="IR539" s="1384"/>
      <c r="IS539" s="1384"/>
      <c r="IT539" s="1384"/>
      <c r="IU539" s="1384"/>
      <c r="IV539" s="1384"/>
    </row>
    <row r="540" spans="1:256" ht="267.75">
      <c r="A540" s="1299" t="s">
        <v>1930</v>
      </c>
      <c r="B540" s="1343" t="s">
        <v>1851</v>
      </c>
      <c r="C540" s="1316"/>
      <c r="D540" s="1369"/>
      <c r="E540" s="1383"/>
      <c r="F540" s="1383">
        <f>E540*D540</f>
        <v>0</v>
      </c>
      <c r="G540" s="1398"/>
      <c r="H540" s="1398"/>
      <c r="I540" s="1398"/>
      <c r="J540" s="1398"/>
      <c r="K540" s="1398"/>
      <c r="L540" s="1398"/>
      <c r="M540" s="1398"/>
      <c r="N540" s="1398"/>
      <c r="O540" s="1398"/>
      <c r="P540" s="1398"/>
      <c r="Q540" s="1398"/>
      <c r="R540" s="1398"/>
      <c r="S540" s="1398"/>
      <c r="T540" s="1398"/>
      <c r="U540" s="1398"/>
      <c r="V540" s="1398"/>
      <c r="W540" s="1398"/>
      <c r="X540" s="1398"/>
      <c r="Y540" s="1398"/>
      <c r="Z540" s="1398"/>
      <c r="AA540" s="1398"/>
      <c r="AB540" s="1398"/>
      <c r="AC540" s="1398"/>
      <c r="AD540" s="1398"/>
      <c r="AE540" s="1398"/>
      <c r="AF540" s="1398"/>
      <c r="AG540" s="1398"/>
      <c r="AH540" s="1398"/>
      <c r="AI540" s="1398"/>
      <c r="AJ540" s="1398"/>
      <c r="AK540" s="1398"/>
      <c r="AL540" s="1398"/>
      <c r="AM540" s="1398"/>
      <c r="AN540" s="1398"/>
      <c r="AO540" s="1398"/>
      <c r="AP540" s="1398"/>
      <c r="AQ540" s="1398"/>
      <c r="AR540" s="1398"/>
      <c r="AS540" s="1398"/>
      <c r="AT540" s="1398"/>
      <c r="AU540" s="1398"/>
      <c r="AV540" s="1398"/>
      <c r="AW540" s="1398"/>
      <c r="AX540" s="1398"/>
      <c r="AY540" s="1398"/>
      <c r="AZ540" s="1398"/>
      <c r="BA540" s="1398"/>
      <c r="BB540" s="1398"/>
      <c r="BC540" s="1398"/>
      <c r="BD540" s="1398"/>
      <c r="BE540" s="1398"/>
      <c r="BF540" s="1398"/>
      <c r="BG540" s="1398"/>
      <c r="BH540" s="1398"/>
      <c r="BI540" s="1398"/>
      <c r="BJ540" s="1398"/>
      <c r="BK540" s="1398"/>
      <c r="BL540" s="1398"/>
      <c r="BM540" s="1398"/>
      <c r="BN540" s="1398"/>
      <c r="BO540" s="1398"/>
      <c r="BP540" s="1398"/>
      <c r="BQ540" s="1398"/>
      <c r="BR540" s="1398"/>
      <c r="BS540" s="1398"/>
      <c r="BT540" s="1398"/>
      <c r="BU540" s="1398"/>
      <c r="BV540" s="1398"/>
      <c r="BW540" s="1398"/>
      <c r="BX540" s="1398"/>
      <c r="BY540" s="1398"/>
      <c r="BZ540" s="1398"/>
      <c r="CA540" s="1398"/>
      <c r="CB540" s="1398"/>
      <c r="CC540" s="1398"/>
      <c r="CD540" s="1398"/>
      <c r="CE540" s="1398"/>
      <c r="CF540" s="1398"/>
      <c r="CG540" s="1398"/>
      <c r="CH540" s="1398"/>
      <c r="CI540" s="1398"/>
      <c r="CJ540" s="1398"/>
      <c r="CK540" s="1398"/>
      <c r="CL540" s="1398"/>
      <c r="CM540" s="1398"/>
      <c r="CN540" s="1398"/>
      <c r="CO540" s="1398"/>
      <c r="CP540" s="1398"/>
      <c r="CQ540" s="1398"/>
      <c r="CR540" s="1398"/>
      <c r="CS540" s="1398"/>
      <c r="CT540" s="1398"/>
      <c r="CU540" s="1398"/>
      <c r="CV540" s="1398"/>
      <c r="CW540" s="1398"/>
      <c r="CX540" s="1398"/>
      <c r="CY540" s="1398"/>
      <c r="CZ540" s="1398"/>
      <c r="DA540" s="1398"/>
      <c r="DB540" s="1398"/>
      <c r="DC540" s="1398"/>
      <c r="DD540" s="1398"/>
      <c r="DE540" s="1398"/>
      <c r="DF540" s="1398"/>
      <c r="DG540" s="1398"/>
      <c r="DH540" s="1398"/>
      <c r="DI540" s="1398"/>
      <c r="DJ540" s="1398"/>
      <c r="DK540" s="1398"/>
      <c r="DL540" s="1398"/>
      <c r="DM540" s="1398"/>
      <c r="DN540" s="1398"/>
      <c r="DO540" s="1398"/>
      <c r="DP540" s="1398"/>
      <c r="DQ540" s="1398"/>
      <c r="DR540" s="1398"/>
      <c r="DS540" s="1398"/>
      <c r="DT540" s="1398"/>
      <c r="DU540" s="1398"/>
      <c r="DV540" s="1398"/>
      <c r="DW540" s="1398"/>
      <c r="DX540" s="1398"/>
      <c r="DY540" s="1398"/>
      <c r="DZ540" s="1398"/>
      <c r="EA540" s="1398"/>
      <c r="EB540" s="1398"/>
      <c r="EC540" s="1398"/>
      <c r="ED540" s="1398"/>
      <c r="EE540" s="1398"/>
      <c r="EF540" s="1398"/>
      <c r="EG540" s="1398"/>
      <c r="EH540" s="1398"/>
      <c r="EI540" s="1398"/>
      <c r="EJ540" s="1398"/>
      <c r="EK540" s="1398"/>
      <c r="EL540" s="1398"/>
      <c r="EM540" s="1398"/>
      <c r="EN540" s="1398"/>
      <c r="EO540" s="1398"/>
      <c r="EP540" s="1398"/>
      <c r="EQ540" s="1398"/>
      <c r="ER540" s="1398"/>
      <c r="ES540" s="1398"/>
      <c r="ET540" s="1398"/>
      <c r="EU540" s="1398"/>
      <c r="EV540" s="1398"/>
      <c r="EW540" s="1398"/>
      <c r="EX540" s="1398"/>
      <c r="EY540" s="1398"/>
      <c r="EZ540" s="1398"/>
      <c r="FA540" s="1398"/>
      <c r="FB540" s="1398"/>
      <c r="FC540" s="1398"/>
      <c r="FD540" s="1398"/>
      <c r="FE540" s="1398"/>
      <c r="FF540" s="1398"/>
      <c r="FG540" s="1398"/>
      <c r="FH540" s="1398"/>
      <c r="FI540" s="1398"/>
      <c r="FJ540" s="1398"/>
      <c r="FK540" s="1398"/>
      <c r="FL540" s="1398"/>
      <c r="FM540" s="1398"/>
      <c r="FN540" s="1398"/>
      <c r="FO540" s="1398"/>
      <c r="FP540" s="1398"/>
      <c r="FQ540" s="1398"/>
      <c r="FR540" s="1398"/>
      <c r="FS540" s="1398"/>
      <c r="FT540" s="1398"/>
      <c r="FU540" s="1398"/>
      <c r="FV540" s="1398"/>
      <c r="FW540" s="1398"/>
      <c r="FX540" s="1398"/>
      <c r="FY540" s="1398"/>
      <c r="FZ540" s="1398"/>
      <c r="GA540" s="1398"/>
      <c r="GB540" s="1398"/>
      <c r="GC540" s="1398"/>
      <c r="GD540" s="1398"/>
      <c r="GE540" s="1398"/>
      <c r="GF540" s="1398"/>
      <c r="GG540" s="1398"/>
      <c r="GH540" s="1398"/>
      <c r="GI540" s="1398"/>
      <c r="GJ540" s="1398"/>
      <c r="GK540" s="1398"/>
      <c r="GL540" s="1398"/>
      <c r="GM540" s="1398"/>
      <c r="GN540" s="1398"/>
      <c r="GO540" s="1398"/>
      <c r="GP540" s="1398"/>
      <c r="GQ540" s="1398"/>
      <c r="GR540" s="1398"/>
      <c r="GS540" s="1398"/>
      <c r="GT540" s="1398"/>
      <c r="GU540" s="1398"/>
      <c r="GV540" s="1398"/>
      <c r="GW540" s="1398"/>
      <c r="GX540" s="1398"/>
      <c r="GY540" s="1398"/>
      <c r="GZ540" s="1398"/>
      <c r="HA540" s="1398"/>
      <c r="HB540" s="1398"/>
      <c r="HC540" s="1398"/>
      <c r="HD540" s="1398"/>
      <c r="HE540" s="1398"/>
      <c r="HF540" s="1398"/>
      <c r="HG540" s="1398"/>
      <c r="HH540" s="1398"/>
      <c r="HI540" s="1398"/>
      <c r="HJ540" s="1398"/>
      <c r="HK540" s="1398"/>
      <c r="HL540" s="1398"/>
      <c r="HM540" s="1398"/>
      <c r="HN540" s="1398"/>
      <c r="HO540" s="1398"/>
      <c r="HP540" s="1398"/>
      <c r="HQ540" s="1398"/>
      <c r="HR540" s="1398"/>
      <c r="HS540" s="1398"/>
      <c r="HT540" s="1398"/>
      <c r="HU540" s="1398"/>
      <c r="HV540" s="1398"/>
      <c r="HW540" s="1398"/>
      <c r="HX540" s="1398"/>
      <c r="HY540" s="1398"/>
      <c r="HZ540" s="1398"/>
      <c r="IA540" s="1398"/>
      <c r="IB540" s="1398"/>
      <c r="IC540" s="1398"/>
      <c r="ID540" s="1398"/>
      <c r="IE540" s="1398"/>
      <c r="IF540" s="1398"/>
      <c r="IG540" s="1398"/>
      <c r="IH540" s="1398"/>
      <c r="II540" s="1398"/>
      <c r="IJ540" s="1398"/>
      <c r="IK540" s="1398"/>
      <c r="IL540" s="1398"/>
      <c r="IM540" s="1398"/>
      <c r="IN540" s="1398"/>
      <c r="IO540" s="1398"/>
      <c r="IP540" s="1398"/>
      <c r="IQ540" s="1398"/>
      <c r="IR540" s="1398"/>
      <c r="IS540" s="1398"/>
      <c r="IT540" s="1398"/>
      <c r="IU540" s="1398"/>
      <c r="IV540" s="1398"/>
    </row>
    <row r="541" spans="1:256" ht="15.75" customHeight="1">
      <c r="A541" s="1417"/>
      <c r="B541" s="1418" t="s">
        <v>1931</v>
      </c>
      <c r="C541" s="1419" t="s">
        <v>1118</v>
      </c>
      <c r="D541" s="1420">
        <v>106</v>
      </c>
      <c r="E541" s="1602"/>
      <c r="F541" s="1422">
        <f>D541*E541</f>
        <v>0</v>
      </c>
      <c r="G541" s="1423"/>
      <c r="H541" s="1423"/>
      <c r="I541" s="1423"/>
      <c r="J541" s="1423"/>
      <c r="K541" s="1423"/>
      <c r="L541" s="1423"/>
      <c r="M541" s="1423"/>
      <c r="N541" s="1423"/>
      <c r="O541" s="1423"/>
      <c r="P541" s="1423"/>
      <c r="Q541" s="1423"/>
      <c r="R541" s="1423"/>
      <c r="S541" s="1423"/>
      <c r="T541" s="1423"/>
      <c r="U541" s="1423"/>
      <c r="V541" s="1423"/>
      <c r="W541" s="1423"/>
      <c r="X541" s="1423"/>
      <c r="Y541" s="1423"/>
      <c r="Z541" s="1423"/>
      <c r="AA541" s="1423"/>
      <c r="AB541" s="1423"/>
      <c r="AC541" s="1423"/>
      <c r="AD541" s="1423"/>
      <c r="AE541" s="1423"/>
      <c r="AF541" s="1423"/>
      <c r="AG541" s="1423"/>
      <c r="AH541" s="1423"/>
      <c r="AI541" s="1423"/>
      <c r="AJ541" s="1423"/>
      <c r="AK541" s="1423"/>
      <c r="AL541" s="1423"/>
      <c r="AM541" s="1423"/>
      <c r="AN541" s="1423"/>
      <c r="AO541" s="1423"/>
      <c r="AP541" s="1423"/>
      <c r="AQ541" s="1423"/>
      <c r="AR541" s="1423"/>
      <c r="AS541" s="1423"/>
      <c r="AT541" s="1423"/>
      <c r="AU541" s="1423"/>
      <c r="AV541" s="1423"/>
      <c r="AW541" s="1423"/>
      <c r="AX541" s="1423"/>
      <c r="AY541" s="1423"/>
      <c r="AZ541" s="1423"/>
      <c r="BA541" s="1423"/>
      <c r="BB541" s="1423"/>
      <c r="BC541" s="1423"/>
      <c r="BD541" s="1423"/>
      <c r="BE541" s="1423"/>
      <c r="BF541" s="1423"/>
      <c r="BG541" s="1423"/>
      <c r="BH541" s="1423"/>
      <c r="BI541" s="1423"/>
      <c r="BJ541" s="1423"/>
      <c r="BK541" s="1423"/>
      <c r="BL541" s="1423"/>
      <c r="BM541" s="1423"/>
      <c r="BN541" s="1423"/>
      <c r="BO541" s="1423"/>
      <c r="BP541" s="1423"/>
      <c r="BQ541" s="1423"/>
      <c r="BR541" s="1423"/>
      <c r="BS541" s="1423"/>
      <c r="BT541" s="1423"/>
      <c r="BU541" s="1423"/>
      <c r="BV541" s="1423"/>
      <c r="BW541" s="1423"/>
      <c r="BX541" s="1423"/>
      <c r="BY541" s="1423"/>
      <c r="BZ541" s="1423"/>
      <c r="CA541" s="1423"/>
      <c r="CB541" s="1423"/>
      <c r="CC541" s="1423"/>
      <c r="CD541" s="1423"/>
      <c r="CE541" s="1423"/>
      <c r="CF541" s="1423"/>
      <c r="CG541" s="1423"/>
      <c r="CH541" s="1423"/>
      <c r="CI541" s="1423"/>
      <c r="CJ541" s="1423"/>
      <c r="CK541" s="1423"/>
      <c r="CL541" s="1423"/>
      <c r="CM541" s="1423"/>
      <c r="CN541" s="1423"/>
      <c r="CO541" s="1423"/>
      <c r="CP541" s="1423"/>
      <c r="CQ541" s="1423"/>
      <c r="CR541" s="1423"/>
      <c r="CS541" s="1423"/>
      <c r="CT541" s="1423"/>
      <c r="CU541" s="1423"/>
      <c r="CV541" s="1423"/>
      <c r="CW541" s="1423"/>
      <c r="CX541" s="1423"/>
      <c r="CY541" s="1423"/>
      <c r="CZ541" s="1423"/>
      <c r="DA541" s="1423"/>
      <c r="DB541" s="1423"/>
      <c r="DC541" s="1423"/>
      <c r="DD541" s="1423"/>
      <c r="DE541" s="1423"/>
      <c r="DF541" s="1423"/>
      <c r="DG541" s="1423"/>
      <c r="DH541" s="1423"/>
      <c r="DI541" s="1423"/>
      <c r="DJ541" s="1423"/>
      <c r="DK541" s="1423"/>
      <c r="DL541" s="1423"/>
      <c r="DM541" s="1423"/>
      <c r="DN541" s="1423"/>
      <c r="DO541" s="1423"/>
      <c r="DP541" s="1423"/>
      <c r="DQ541" s="1423"/>
      <c r="DR541" s="1423"/>
      <c r="DS541" s="1423"/>
      <c r="DT541" s="1423"/>
      <c r="DU541" s="1423"/>
      <c r="DV541" s="1423"/>
      <c r="DW541" s="1423"/>
      <c r="DX541" s="1423"/>
      <c r="DY541" s="1423"/>
      <c r="DZ541" s="1423"/>
      <c r="EA541" s="1423"/>
      <c r="EB541" s="1423"/>
      <c r="EC541" s="1423"/>
      <c r="ED541" s="1423"/>
      <c r="EE541" s="1423"/>
      <c r="EF541" s="1423"/>
      <c r="EG541" s="1423"/>
      <c r="EH541" s="1423"/>
      <c r="EI541" s="1423"/>
      <c r="EJ541" s="1423"/>
      <c r="EK541" s="1423"/>
      <c r="EL541" s="1423"/>
      <c r="EM541" s="1423"/>
      <c r="EN541" s="1423"/>
      <c r="EO541" s="1423"/>
      <c r="EP541" s="1423"/>
      <c r="EQ541" s="1423"/>
      <c r="ER541" s="1423"/>
      <c r="ES541" s="1423"/>
      <c r="ET541" s="1423"/>
      <c r="EU541" s="1423"/>
      <c r="EV541" s="1423"/>
      <c r="EW541" s="1423"/>
      <c r="EX541" s="1423"/>
      <c r="EY541" s="1423"/>
      <c r="EZ541" s="1423"/>
      <c r="FA541" s="1423"/>
      <c r="FB541" s="1423"/>
      <c r="FC541" s="1423"/>
      <c r="FD541" s="1423"/>
      <c r="FE541" s="1423"/>
      <c r="FF541" s="1423"/>
      <c r="FG541" s="1423"/>
      <c r="FH541" s="1423"/>
      <c r="FI541" s="1423"/>
      <c r="FJ541" s="1423"/>
      <c r="FK541" s="1423"/>
      <c r="FL541" s="1423"/>
      <c r="FM541" s="1423"/>
      <c r="FN541" s="1423"/>
      <c r="FO541" s="1423"/>
      <c r="FP541" s="1423"/>
      <c r="FQ541" s="1423"/>
      <c r="FR541" s="1423"/>
      <c r="FS541" s="1423"/>
      <c r="FT541" s="1423"/>
      <c r="FU541" s="1423"/>
      <c r="FV541" s="1423"/>
      <c r="FW541" s="1423"/>
      <c r="FX541" s="1423"/>
      <c r="FY541" s="1423"/>
      <c r="FZ541" s="1423"/>
      <c r="GA541" s="1423"/>
      <c r="GB541" s="1423"/>
      <c r="GC541" s="1423"/>
      <c r="GD541" s="1423"/>
      <c r="GE541" s="1423"/>
      <c r="GF541" s="1423"/>
      <c r="GG541" s="1423"/>
      <c r="GH541" s="1423"/>
      <c r="GI541" s="1423"/>
      <c r="GJ541" s="1423"/>
      <c r="GK541" s="1423"/>
      <c r="GL541" s="1423"/>
      <c r="GM541" s="1423"/>
      <c r="GN541" s="1423"/>
      <c r="GO541" s="1423"/>
      <c r="GP541" s="1423"/>
      <c r="GQ541" s="1423"/>
      <c r="GR541" s="1423"/>
      <c r="GS541" s="1423"/>
      <c r="GT541" s="1423"/>
      <c r="GU541" s="1423"/>
      <c r="GV541" s="1423"/>
      <c r="GW541" s="1423"/>
      <c r="GX541" s="1423"/>
      <c r="GY541" s="1423"/>
      <c r="GZ541" s="1423"/>
      <c r="HA541" s="1423"/>
      <c r="HB541" s="1423"/>
      <c r="HC541" s="1423"/>
      <c r="HD541" s="1423"/>
      <c r="HE541" s="1423"/>
      <c r="HF541" s="1423"/>
      <c r="HG541" s="1423"/>
      <c r="HH541" s="1423"/>
      <c r="HI541" s="1423"/>
      <c r="HJ541" s="1423"/>
      <c r="HK541" s="1423"/>
      <c r="HL541" s="1423"/>
      <c r="HM541" s="1423"/>
      <c r="HN541" s="1423"/>
      <c r="HO541" s="1423"/>
      <c r="HP541" s="1423"/>
      <c r="HQ541" s="1423"/>
      <c r="HR541" s="1423"/>
      <c r="HS541" s="1423"/>
      <c r="HT541" s="1423"/>
      <c r="HU541" s="1423"/>
      <c r="HV541" s="1423"/>
      <c r="HW541" s="1423"/>
      <c r="HX541" s="1423"/>
      <c r="HY541" s="1423"/>
      <c r="HZ541" s="1423"/>
      <c r="IA541" s="1423"/>
      <c r="IB541" s="1423"/>
      <c r="IC541" s="1423"/>
      <c r="ID541" s="1423"/>
      <c r="IE541" s="1423"/>
      <c r="IF541" s="1423"/>
      <c r="IG541" s="1423"/>
      <c r="IH541" s="1423"/>
      <c r="II541" s="1423"/>
      <c r="IJ541" s="1423"/>
      <c r="IK541" s="1423"/>
      <c r="IL541" s="1423"/>
      <c r="IM541" s="1423"/>
      <c r="IN541" s="1423"/>
      <c r="IO541" s="1423"/>
      <c r="IP541" s="1423"/>
      <c r="IQ541" s="1423"/>
      <c r="IR541" s="1423"/>
      <c r="IS541" s="1423"/>
      <c r="IT541" s="1423"/>
      <c r="IU541" s="1423"/>
      <c r="IV541" s="1423"/>
    </row>
    <row r="542" spans="1:256" ht="15.75" customHeight="1">
      <c r="A542" s="1417"/>
      <c r="B542" s="1418"/>
      <c r="C542" s="1419"/>
      <c r="D542" s="1420"/>
      <c r="E542" s="1421"/>
      <c r="F542" s="1422"/>
      <c r="G542" s="1423"/>
      <c r="H542" s="1423"/>
      <c r="I542" s="1423"/>
      <c r="J542" s="1423"/>
      <c r="K542" s="1423"/>
      <c r="L542" s="1423"/>
      <c r="M542" s="1423"/>
      <c r="N542" s="1423"/>
      <c r="O542" s="1423"/>
      <c r="P542" s="1423"/>
      <c r="Q542" s="1423"/>
      <c r="R542" s="1423"/>
      <c r="S542" s="1423"/>
      <c r="T542" s="1423"/>
      <c r="U542" s="1423"/>
      <c r="V542" s="1423"/>
      <c r="W542" s="1423"/>
      <c r="X542" s="1423"/>
      <c r="Y542" s="1423"/>
      <c r="Z542" s="1423"/>
      <c r="AA542" s="1423"/>
      <c r="AB542" s="1423"/>
      <c r="AC542" s="1423"/>
      <c r="AD542" s="1423"/>
      <c r="AE542" s="1423"/>
      <c r="AF542" s="1423"/>
      <c r="AG542" s="1423"/>
      <c r="AH542" s="1423"/>
      <c r="AI542" s="1423"/>
      <c r="AJ542" s="1423"/>
      <c r="AK542" s="1423"/>
      <c r="AL542" s="1423"/>
      <c r="AM542" s="1423"/>
      <c r="AN542" s="1423"/>
      <c r="AO542" s="1423"/>
      <c r="AP542" s="1423"/>
      <c r="AQ542" s="1423"/>
      <c r="AR542" s="1423"/>
      <c r="AS542" s="1423"/>
      <c r="AT542" s="1423"/>
      <c r="AU542" s="1423"/>
      <c r="AV542" s="1423"/>
      <c r="AW542" s="1423"/>
      <c r="AX542" s="1423"/>
      <c r="AY542" s="1423"/>
      <c r="AZ542" s="1423"/>
      <c r="BA542" s="1423"/>
      <c r="BB542" s="1423"/>
      <c r="BC542" s="1423"/>
      <c r="BD542" s="1423"/>
      <c r="BE542" s="1423"/>
      <c r="BF542" s="1423"/>
      <c r="BG542" s="1423"/>
      <c r="BH542" s="1423"/>
      <c r="BI542" s="1423"/>
      <c r="BJ542" s="1423"/>
      <c r="BK542" s="1423"/>
      <c r="BL542" s="1423"/>
      <c r="BM542" s="1423"/>
      <c r="BN542" s="1423"/>
      <c r="BO542" s="1423"/>
      <c r="BP542" s="1423"/>
      <c r="BQ542" s="1423"/>
      <c r="BR542" s="1423"/>
      <c r="BS542" s="1423"/>
      <c r="BT542" s="1423"/>
      <c r="BU542" s="1423"/>
      <c r="BV542" s="1423"/>
      <c r="BW542" s="1423"/>
      <c r="BX542" s="1423"/>
      <c r="BY542" s="1423"/>
      <c r="BZ542" s="1423"/>
      <c r="CA542" s="1423"/>
      <c r="CB542" s="1423"/>
      <c r="CC542" s="1423"/>
      <c r="CD542" s="1423"/>
      <c r="CE542" s="1423"/>
      <c r="CF542" s="1423"/>
      <c r="CG542" s="1423"/>
      <c r="CH542" s="1423"/>
      <c r="CI542" s="1423"/>
      <c r="CJ542" s="1423"/>
      <c r="CK542" s="1423"/>
      <c r="CL542" s="1423"/>
      <c r="CM542" s="1423"/>
      <c r="CN542" s="1423"/>
      <c r="CO542" s="1423"/>
      <c r="CP542" s="1423"/>
      <c r="CQ542" s="1423"/>
      <c r="CR542" s="1423"/>
      <c r="CS542" s="1423"/>
      <c r="CT542" s="1423"/>
      <c r="CU542" s="1423"/>
      <c r="CV542" s="1423"/>
      <c r="CW542" s="1423"/>
      <c r="CX542" s="1423"/>
      <c r="CY542" s="1423"/>
      <c r="CZ542" s="1423"/>
      <c r="DA542" s="1423"/>
      <c r="DB542" s="1423"/>
      <c r="DC542" s="1423"/>
      <c r="DD542" s="1423"/>
      <c r="DE542" s="1423"/>
      <c r="DF542" s="1423"/>
      <c r="DG542" s="1423"/>
      <c r="DH542" s="1423"/>
      <c r="DI542" s="1423"/>
      <c r="DJ542" s="1423"/>
      <c r="DK542" s="1423"/>
      <c r="DL542" s="1423"/>
      <c r="DM542" s="1423"/>
      <c r="DN542" s="1423"/>
      <c r="DO542" s="1423"/>
      <c r="DP542" s="1423"/>
      <c r="DQ542" s="1423"/>
      <c r="DR542" s="1423"/>
      <c r="DS542" s="1423"/>
      <c r="DT542" s="1423"/>
      <c r="DU542" s="1423"/>
      <c r="DV542" s="1423"/>
      <c r="DW542" s="1423"/>
      <c r="DX542" s="1423"/>
      <c r="DY542" s="1423"/>
      <c r="DZ542" s="1423"/>
      <c r="EA542" s="1423"/>
      <c r="EB542" s="1423"/>
      <c r="EC542" s="1423"/>
      <c r="ED542" s="1423"/>
      <c r="EE542" s="1423"/>
      <c r="EF542" s="1423"/>
      <c r="EG542" s="1423"/>
      <c r="EH542" s="1423"/>
      <c r="EI542" s="1423"/>
      <c r="EJ542" s="1423"/>
      <c r="EK542" s="1423"/>
      <c r="EL542" s="1423"/>
      <c r="EM542" s="1423"/>
      <c r="EN542" s="1423"/>
      <c r="EO542" s="1423"/>
      <c r="EP542" s="1423"/>
      <c r="EQ542" s="1423"/>
      <c r="ER542" s="1423"/>
      <c r="ES542" s="1423"/>
      <c r="ET542" s="1423"/>
      <c r="EU542" s="1423"/>
      <c r="EV542" s="1423"/>
      <c r="EW542" s="1423"/>
      <c r="EX542" s="1423"/>
      <c r="EY542" s="1423"/>
      <c r="EZ542" s="1423"/>
      <c r="FA542" s="1423"/>
      <c r="FB542" s="1423"/>
      <c r="FC542" s="1423"/>
      <c r="FD542" s="1423"/>
      <c r="FE542" s="1423"/>
      <c r="FF542" s="1423"/>
      <c r="FG542" s="1423"/>
      <c r="FH542" s="1423"/>
      <c r="FI542" s="1423"/>
      <c r="FJ542" s="1423"/>
      <c r="FK542" s="1423"/>
      <c r="FL542" s="1423"/>
      <c r="FM542" s="1423"/>
      <c r="FN542" s="1423"/>
      <c r="FO542" s="1423"/>
      <c r="FP542" s="1423"/>
      <c r="FQ542" s="1423"/>
      <c r="FR542" s="1423"/>
      <c r="FS542" s="1423"/>
      <c r="FT542" s="1423"/>
      <c r="FU542" s="1423"/>
      <c r="FV542" s="1423"/>
      <c r="FW542" s="1423"/>
      <c r="FX542" s="1423"/>
      <c r="FY542" s="1423"/>
      <c r="FZ542" s="1423"/>
      <c r="GA542" s="1423"/>
      <c r="GB542" s="1423"/>
      <c r="GC542" s="1423"/>
      <c r="GD542" s="1423"/>
      <c r="GE542" s="1423"/>
      <c r="GF542" s="1423"/>
      <c r="GG542" s="1423"/>
      <c r="GH542" s="1423"/>
      <c r="GI542" s="1423"/>
      <c r="GJ542" s="1423"/>
      <c r="GK542" s="1423"/>
      <c r="GL542" s="1423"/>
      <c r="GM542" s="1423"/>
      <c r="GN542" s="1423"/>
      <c r="GO542" s="1423"/>
      <c r="GP542" s="1423"/>
      <c r="GQ542" s="1423"/>
      <c r="GR542" s="1423"/>
      <c r="GS542" s="1423"/>
      <c r="GT542" s="1423"/>
      <c r="GU542" s="1423"/>
      <c r="GV542" s="1423"/>
      <c r="GW542" s="1423"/>
      <c r="GX542" s="1423"/>
      <c r="GY542" s="1423"/>
      <c r="GZ542" s="1423"/>
      <c r="HA542" s="1423"/>
      <c r="HB542" s="1423"/>
      <c r="HC542" s="1423"/>
      <c r="HD542" s="1423"/>
      <c r="HE542" s="1423"/>
      <c r="HF542" s="1423"/>
      <c r="HG542" s="1423"/>
      <c r="HH542" s="1423"/>
      <c r="HI542" s="1423"/>
      <c r="HJ542" s="1423"/>
      <c r="HK542" s="1423"/>
      <c r="HL542" s="1423"/>
      <c r="HM542" s="1423"/>
      <c r="HN542" s="1423"/>
      <c r="HO542" s="1423"/>
      <c r="HP542" s="1423"/>
      <c r="HQ542" s="1423"/>
      <c r="HR542" s="1423"/>
      <c r="HS542" s="1423"/>
      <c r="HT542" s="1423"/>
      <c r="HU542" s="1423"/>
      <c r="HV542" s="1423"/>
      <c r="HW542" s="1423"/>
      <c r="HX542" s="1423"/>
      <c r="HY542" s="1423"/>
      <c r="HZ542" s="1423"/>
      <c r="IA542" s="1423"/>
      <c r="IB542" s="1423"/>
      <c r="IC542" s="1423"/>
      <c r="ID542" s="1423"/>
      <c r="IE542" s="1423"/>
      <c r="IF542" s="1423"/>
      <c r="IG542" s="1423"/>
      <c r="IH542" s="1423"/>
      <c r="II542" s="1423"/>
      <c r="IJ542" s="1423"/>
      <c r="IK542" s="1423"/>
      <c r="IL542" s="1423"/>
      <c r="IM542" s="1423"/>
      <c r="IN542" s="1423"/>
      <c r="IO542" s="1423"/>
      <c r="IP542" s="1423"/>
      <c r="IQ542" s="1423"/>
      <c r="IR542" s="1423"/>
      <c r="IS542" s="1423"/>
      <c r="IT542" s="1423"/>
      <c r="IU542" s="1423"/>
      <c r="IV542" s="1423"/>
    </row>
    <row r="543" spans="1:256" ht="16.5" customHeight="1">
      <c r="A543" s="1417"/>
      <c r="B543" s="1424"/>
      <c r="C543" s="1320"/>
      <c r="D543" s="1301"/>
      <c r="E543" s="1383"/>
      <c r="F543" s="1383">
        <f>E543*D543</f>
        <v>0</v>
      </c>
      <c r="G543" s="1423"/>
      <c r="H543" s="1423"/>
      <c r="I543" s="1423"/>
      <c r="J543" s="1423"/>
      <c r="K543" s="1423"/>
      <c r="L543" s="1423"/>
      <c r="M543" s="1423"/>
      <c r="N543" s="1423"/>
      <c r="O543" s="1423"/>
      <c r="P543" s="1423"/>
      <c r="Q543" s="1423"/>
      <c r="R543" s="1423"/>
      <c r="S543" s="1423"/>
      <c r="T543" s="1423"/>
      <c r="U543" s="1423"/>
      <c r="V543" s="1423"/>
      <c r="W543" s="1423"/>
      <c r="X543" s="1423"/>
      <c r="Y543" s="1423"/>
      <c r="Z543" s="1423"/>
      <c r="AA543" s="1423"/>
      <c r="AB543" s="1423"/>
      <c r="AC543" s="1423"/>
      <c r="AD543" s="1423"/>
      <c r="AE543" s="1423"/>
      <c r="AF543" s="1423"/>
      <c r="AG543" s="1423"/>
      <c r="AH543" s="1423"/>
      <c r="AI543" s="1423"/>
      <c r="AJ543" s="1423"/>
      <c r="AK543" s="1423"/>
      <c r="AL543" s="1423"/>
      <c r="AM543" s="1423"/>
      <c r="AN543" s="1423"/>
      <c r="AO543" s="1423"/>
      <c r="AP543" s="1423"/>
      <c r="AQ543" s="1423"/>
      <c r="AR543" s="1423"/>
      <c r="AS543" s="1423"/>
      <c r="AT543" s="1423"/>
      <c r="AU543" s="1423"/>
      <c r="AV543" s="1423"/>
      <c r="AW543" s="1423"/>
      <c r="AX543" s="1423"/>
      <c r="AY543" s="1423"/>
      <c r="AZ543" s="1423"/>
      <c r="BA543" s="1423"/>
      <c r="BB543" s="1423"/>
      <c r="BC543" s="1423"/>
      <c r="BD543" s="1423"/>
      <c r="BE543" s="1423"/>
      <c r="BF543" s="1423"/>
      <c r="BG543" s="1423"/>
      <c r="BH543" s="1423"/>
      <c r="BI543" s="1423"/>
      <c r="BJ543" s="1423"/>
      <c r="BK543" s="1423"/>
      <c r="BL543" s="1423"/>
      <c r="BM543" s="1423"/>
      <c r="BN543" s="1423"/>
      <c r="BO543" s="1423"/>
      <c r="BP543" s="1423"/>
      <c r="BQ543" s="1423"/>
      <c r="BR543" s="1423"/>
      <c r="BS543" s="1423"/>
      <c r="BT543" s="1423"/>
      <c r="BU543" s="1423"/>
      <c r="BV543" s="1423"/>
      <c r="BW543" s="1423"/>
      <c r="BX543" s="1423"/>
      <c r="BY543" s="1423"/>
      <c r="BZ543" s="1423"/>
      <c r="CA543" s="1423"/>
      <c r="CB543" s="1423"/>
      <c r="CC543" s="1423"/>
      <c r="CD543" s="1423"/>
      <c r="CE543" s="1423"/>
      <c r="CF543" s="1423"/>
      <c r="CG543" s="1423"/>
      <c r="CH543" s="1423"/>
      <c r="CI543" s="1423"/>
      <c r="CJ543" s="1423"/>
      <c r="CK543" s="1423"/>
      <c r="CL543" s="1423"/>
      <c r="CM543" s="1423"/>
      <c r="CN543" s="1423"/>
      <c r="CO543" s="1423"/>
      <c r="CP543" s="1423"/>
      <c r="CQ543" s="1423"/>
      <c r="CR543" s="1423"/>
      <c r="CS543" s="1423"/>
      <c r="CT543" s="1423"/>
      <c r="CU543" s="1423"/>
      <c r="CV543" s="1423"/>
      <c r="CW543" s="1423"/>
      <c r="CX543" s="1423"/>
      <c r="CY543" s="1423"/>
      <c r="CZ543" s="1423"/>
      <c r="DA543" s="1423"/>
      <c r="DB543" s="1423"/>
      <c r="DC543" s="1423"/>
      <c r="DD543" s="1423"/>
      <c r="DE543" s="1423"/>
      <c r="DF543" s="1423"/>
      <c r="DG543" s="1423"/>
      <c r="DH543" s="1423"/>
      <c r="DI543" s="1423"/>
      <c r="DJ543" s="1423"/>
      <c r="DK543" s="1423"/>
      <c r="DL543" s="1423"/>
      <c r="DM543" s="1423"/>
      <c r="DN543" s="1423"/>
      <c r="DO543" s="1423"/>
      <c r="DP543" s="1423"/>
      <c r="DQ543" s="1423"/>
      <c r="DR543" s="1423"/>
      <c r="DS543" s="1423"/>
      <c r="DT543" s="1423"/>
      <c r="DU543" s="1423"/>
      <c r="DV543" s="1423"/>
      <c r="DW543" s="1423"/>
      <c r="DX543" s="1423"/>
      <c r="DY543" s="1423"/>
      <c r="DZ543" s="1423"/>
      <c r="EA543" s="1423"/>
      <c r="EB543" s="1423"/>
      <c r="EC543" s="1423"/>
      <c r="ED543" s="1423"/>
      <c r="EE543" s="1423"/>
      <c r="EF543" s="1423"/>
      <c r="EG543" s="1423"/>
      <c r="EH543" s="1423"/>
      <c r="EI543" s="1423"/>
      <c r="EJ543" s="1423"/>
      <c r="EK543" s="1423"/>
      <c r="EL543" s="1423"/>
      <c r="EM543" s="1423"/>
      <c r="EN543" s="1423"/>
      <c r="EO543" s="1423"/>
      <c r="EP543" s="1423"/>
      <c r="EQ543" s="1423"/>
      <c r="ER543" s="1423"/>
      <c r="ES543" s="1423"/>
      <c r="ET543" s="1423"/>
      <c r="EU543" s="1423"/>
      <c r="EV543" s="1423"/>
      <c r="EW543" s="1423"/>
      <c r="EX543" s="1423"/>
      <c r="EY543" s="1423"/>
      <c r="EZ543" s="1423"/>
      <c r="FA543" s="1423"/>
      <c r="FB543" s="1423"/>
      <c r="FC543" s="1423"/>
      <c r="FD543" s="1423"/>
      <c r="FE543" s="1423"/>
      <c r="FF543" s="1423"/>
      <c r="FG543" s="1423"/>
      <c r="FH543" s="1423"/>
      <c r="FI543" s="1423"/>
      <c r="FJ543" s="1423"/>
      <c r="FK543" s="1423"/>
      <c r="FL543" s="1423"/>
      <c r="FM543" s="1423"/>
      <c r="FN543" s="1423"/>
      <c r="FO543" s="1423"/>
      <c r="FP543" s="1423"/>
      <c r="FQ543" s="1423"/>
      <c r="FR543" s="1423"/>
      <c r="FS543" s="1423"/>
      <c r="FT543" s="1423"/>
      <c r="FU543" s="1423"/>
      <c r="FV543" s="1423"/>
      <c r="FW543" s="1423"/>
      <c r="FX543" s="1423"/>
      <c r="FY543" s="1423"/>
      <c r="FZ543" s="1423"/>
      <c r="GA543" s="1423"/>
      <c r="GB543" s="1423"/>
      <c r="GC543" s="1423"/>
      <c r="GD543" s="1423"/>
      <c r="GE543" s="1423"/>
      <c r="GF543" s="1423"/>
      <c r="GG543" s="1423"/>
      <c r="GH543" s="1423"/>
      <c r="GI543" s="1423"/>
      <c r="GJ543" s="1423"/>
      <c r="GK543" s="1423"/>
      <c r="GL543" s="1423"/>
      <c r="GM543" s="1423"/>
      <c r="GN543" s="1423"/>
      <c r="GO543" s="1423"/>
      <c r="GP543" s="1423"/>
      <c r="GQ543" s="1423"/>
      <c r="GR543" s="1423"/>
      <c r="GS543" s="1423"/>
      <c r="GT543" s="1423"/>
      <c r="GU543" s="1423"/>
      <c r="GV543" s="1423"/>
      <c r="GW543" s="1423"/>
      <c r="GX543" s="1423"/>
      <c r="GY543" s="1423"/>
      <c r="GZ543" s="1423"/>
      <c r="HA543" s="1423"/>
      <c r="HB543" s="1423"/>
      <c r="HC543" s="1423"/>
      <c r="HD543" s="1423"/>
      <c r="HE543" s="1423"/>
      <c r="HF543" s="1423"/>
      <c r="HG543" s="1423"/>
      <c r="HH543" s="1423"/>
      <c r="HI543" s="1423"/>
      <c r="HJ543" s="1423"/>
      <c r="HK543" s="1423"/>
      <c r="HL543" s="1423"/>
      <c r="HM543" s="1423"/>
      <c r="HN543" s="1423"/>
      <c r="HO543" s="1423"/>
      <c r="HP543" s="1423"/>
      <c r="HQ543" s="1423"/>
      <c r="HR543" s="1423"/>
      <c r="HS543" s="1423"/>
      <c r="HT543" s="1423"/>
      <c r="HU543" s="1423"/>
      <c r="HV543" s="1423"/>
      <c r="HW543" s="1423"/>
      <c r="HX543" s="1423"/>
      <c r="HY543" s="1423"/>
      <c r="HZ543" s="1423"/>
      <c r="IA543" s="1423"/>
      <c r="IB543" s="1423"/>
      <c r="IC543" s="1423"/>
      <c r="ID543" s="1423"/>
      <c r="IE543" s="1423"/>
      <c r="IF543" s="1423"/>
      <c r="IG543" s="1423"/>
      <c r="IH543" s="1423"/>
      <c r="II543" s="1423"/>
      <c r="IJ543" s="1423"/>
      <c r="IK543" s="1423"/>
      <c r="IL543" s="1423"/>
      <c r="IM543" s="1423"/>
      <c r="IN543" s="1423"/>
      <c r="IO543" s="1423"/>
      <c r="IP543" s="1423"/>
      <c r="IQ543" s="1423"/>
      <c r="IR543" s="1423"/>
      <c r="IS543" s="1423"/>
      <c r="IT543" s="1423"/>
      <c r="IU543" s="1423"/>
      <c r="IV543" s="1423"/>
    </row>
    <row r="544" spans="1:256" ht="12.75" customHeight="1">
      <c r="A544" s="1425"/>
      <c r="B544" s="1318" t="s">
        <v>1932</v>
      </c>
      <c r="C544" s="1426"/>
      <c r="D544" s="1427"/>
      <c r="E544" s="1383"/>
      <c r="F544" s="1383">
        <f>E544*D544</f>
        <v>0</v>
      </c>
      <c r="G544" s="1428"/>
      <c r="H544" s="1428"/>
      <c r="I544" s="1428"/>
      <c r="J544" s="1428"/>
      <c r="K544" s="1428"/>
      <c r="L544" s="1428"/>
      <c r="M544" s="1428"/>
      <c r="N544" s="1428"/>
      <c r="O544" s="1428"/>
      <c r="P544" s="1428"/>
      <c r="Q544" s="1428"/>
      <c r="R544" s="1428"/>
      <c r="S544" s="1428"/>
      <c r="T544" s="1428"/>
      <c r="U544" s="1428"/>
      <c r="V544" s="1428"/>
      <c r="W544" s="1428"/>
      <c r="X544" s="1428"/>
      <c r="Y544" s="1428"/>
      <c r="Z544" s="1428"/>
      <c r="AA544" s="1428"/>
      <c r="AB544" s="1428"/>
      <c r="AC544" s="1428"/>
      <c r="AD544" s="1428"/>
      <c r="AE544" s="1428"/>
      <c r="AF544" s="1428"/>
      <c r="AG544" s="1428"/>
      <c r="AH544" s="1428"/>
      <c r="AI544" s="1428"/>
      <c r="AJ544" s="1428"/>
      <c r="AK544" s="1428"/>
      <c r="AL544" s="1428"/>
      <c r="AM544" s="1428"/>
      <c r="AN544" s="1428"/>
      <c r="AO544" s="1428"/>
      <c r="AP544" s="1428"/>
      <c r="AQ544" s="1428"/>
      <c r="AR544" s="1428"/>
      <c r="AS544" s="1428"/>
      <c r="AT544" s="1428"/>
      <c r="AU544" s="1428"/>
      <c r="AV544" s="1428"/>
      <c r="AW544" s="1428"/>
      <c r="AX544" s="1428"/>
      <c r="AY544" s="1428"/>
      <c r="AZ544" s="1428"/>
      <c r="BA544" s="1428"/>
      <c r="BB544" s="1428"/>
      <c r="BC544" s="1428"/>
      <c r="BD544" s="1428"/>
      <c r="BE544" s="1428"/>
      <c r="BF544" s="1428"/>
      <c r="BG544" s="1428"/>
      <c r="BH544" s="1428"/>
      <c r="BI544" s="1428"/>
      <c r="BJ544" s="1428"/>
      <c r="BK544" s="1428"/>
      <c r="BL544" s="1428"/>
      <c r="BM544" s="1428"/>
      <c r="BN544" s="1428"/>
      <c r="BO544" s="1428"/>
      <c r="BP544" s="1428"/>
      <c r="BQ544" s="1428"/>
      <c r="BR544" s="1428"/>
      <c r="BS544" s="1428"/>
      <c r="BT544" s="1428"/>
      <c r="BU544" s="1428"/>
      <c r="BV544" s="1428"/>
      <c r="BW544" s="1428"/>
      <c r="BX544" s="1428"/>
      <c r="BY544" s="1428"/>
      <c r="BZ544" s="1428"/>
      <c r="CA544" s="1428"/>
      <c r="CB544" s="1428"/>
      <c r="CC544" s="1428"/>
      <c r="CD544" s="1428"/>
      <c r="CE544" s="1428"/>
      <c r="CF544" s="1428"/>
      <c r="CG544" s="1428"/>
      <c r="CH544" s="1428"/>
      <c r="CI544" s="1428"/>
      <c r="CJ544" s="1428"/>
      <c r="CK544" s="1428"/>
      <c r="CL544" s="1428"/>
      <c r="CM544" s="1428"/>
      <c r="CN544" s="1428"/>
      <c r="CO544" s="1428"/>
      <c r="CP544" s="1428"/>
      <c r="CQ544" s="1428"/>
      <c r="CR544" s="1428"/>
      <c r="CS544" s="1428"/>
      <c r="CT544" s="1428"/>
      <c r="CU544" s="1428"/>
      <c r="CV544" s="1428"/>
      <c r="CW544" s="1428"/>
      <c r="CX544" s="1428"/>
      <c r="CY544" s="1428"/>
      <c r="CZ544" s="1428"/>
      <c r="DA544" s="1428"/>
      <c r="DB544" s="1428"/>
      <c r="DC544" s="1428"/>
      <c r="DD544" s="1428"/>
      <c r="DE544" s="1428"/>
      <c r="DF544" s="1428"/>
      <c r="DG544" s="1428"/>
      <c r="DH544" s="1428"/>
      <c r="DI544" s="1428"/>
      <c r="DJ544" s="1428"/>
      <c r="DK544" s="1428"/>
      <c r="DL544" s="1428"/>
      <c r="DM544" s="1428"/>
      <c r="DN544" s="1428"/>
      <c r="DO544" s="1428"/>
      <c r="DP544" s="1428"/>
      <c r="DQ544" s="1428"/>
      <c r="DR544" s="1428"/>
      <c r="DS544" s="1428"/>
      <c r="DT544" s="1428"/>
      <c r="DU544" s="1428"/>
      <c r="DV544" s="1428"/>
      <c r="DW544" s="1428"/>
      <c r="DX544" s="1428"/>
      <c r="DY544" s="1428"/>
      <c r="DZ544" s="1428"/>
      <c r="EA544" s="1428"/>
      <c r="EB544" s="1428"/>
      <c r="EC544" s="1428"/>
      <c r="ED544" s="1428"/>
      <c r="EE544" s="1428"/>
      <c r="EF544" s="1428"/>
      <c r="EG544" s="1428"/>
      <c r="EH544" s="1428"/>
      <c r="EI544" s="1428"/>
      <c r="EJ544" s="1428"/>
      <c r="EK544" s="1428"/>
      <c r="EL544" s="1428"/>
      <c r="EM544" s="1428"/>
      <c r="EN544" s="1428"/>
      <c r="EO544" s="1428"/>
      <c r="EP544" s="1428"/>
      <c r="EQ544" s="1428"/>
      <c r="ER544" s="1428"/>
      <c r="ES544" s="1428"/>
      <c r="ET544" s="1428"/>
      <c r="EU544" s="1428"/>
      <c r="EV544" s="1428"/>
      <c r="EW544" s="1428"/>
      <c r="EX544" s="1428"/>
      <c r="EY544" s="1428"/>
      <c r="EZ544" s="1428"/>
      <c r="FA544" s="1428"/>
      <c r="FB544" s="1428"/>
      <c r="FC544" s="1428"/>
      <c r="FD544" s="1428"/>
      <c r="FE544" s="1428"/>
      <c r="FF544" s="1428"/>
      <c r="FG544" s="1428"/>
      <c r="FH544" s="1428"/>
      <c r="FI544" s="1428"/>
      <c r="FJ544" s="1428"/>
      <c r="FK544" s="1428"/>
      <c r="FL544" s="1428"/>
      <c r="FM544" s="1428"/>
      <c r="FN544" s="1428"/>
      <c r="FO544" s="1428"/>
      <c r="FP544" s="1428"/>
      <c r="FQ544" s="1428"/>
      <c r="FR544" s="1428"/>
      <c r="FS544" s="1428"/>
      <c r="FT544" s="1428"/>
      <c r="FU544" s="1428"/>
      <c r="FV544" s="1428"/>
      <c r="FW544" s="1428"/>
      <c r="FX544" s="1428"/>
      <c r="FY544" s="1428"/>
      <c r="FZ544" s="1428"/>
      <c r="GA544" s="1428"/>
      <c r="GB544" s="1428"/>
      <c r="GC544" s="1428"/>
      <c r="GD544" s="1428"/>
      <c r="GE544" s="1428"/>
      <c r="GF544" s="1428"/>
      <c r="GG544" s="1428"/>
      <c r="GH544" s="1428"/>
      <c r="GI544" s="1428"/>
      <c r="GJ544" s="1428"/>
      <c r="GK544" s="1428"/>
      <c r="GL544" s="1428"/>
      <c r="GM544" s="1428"/>
      <c r="GN544" s="1428"/>
      <c r="GO544" s="1428"/>
      <c r="GP544" s="1428"/>
      <c r="GQ544" s="1428"/>
      <c r="GR544" s="1428"/>
      <c r="GS544" s="1428"/>
      <c r="GT544" s="1428"/>
      <c r="GU544" s="1428"/>
      <c r="GV544" s="1428"/>
      <c r="GW544" s="1428"/>
      <c r="GX544" s="1428"/>
      <c r="GY544" s="1428"/>
      <c r="GZ544" s="1428"/>
      <c r="HA544" s="1428"/>
      <c r="HB544" s="1428"/>
      <c r="HC544" s="1428"/>
      <c r="HD544" s="1428"/>
      <c r="HE544" s="1428"/>
      <c r="HF544" s="1428"/>
      <c r="HG544" s="1428"/>
      <c r="HH544" s="1428"/>
      <c r="HI544" s="1428"/>
      <c r="HJ544" s="1428"/>
      <c r="HK544" s="1428"/>
      <c r="HL544" s="1428"/>
      <c r="HM544" s="1428"/>
      <c r="HN544" s="1428"/>
      <c r="HO544" s="1428"/>
      <c r="HP544" s="1428"/>
      <c r="HQ544" s="1428"/>
      <c r="HR544" s="1428"/>
      <c r="HS544" s="1428"/>
      <c r="HT544" s="1428"/>
      <c r="HU544" s="1428"/>
      <c r="HV544" s="1428"/>
      <c r="HW544" s="1428"/>
      <c r="HX544" s="1428"/>
      <c r="HY544" s="1428"/>
      <c r="HZ544" s="1428"/>
      <c r="IA544" s="1428"/>
      <c r="IB544" s="1428"/>
      <c r="IC544" s="1428"/>
      <c r="ID544" s="1428"/>
      <c r="IE544" s="1428"/>
      <c r="IF544" s="1428"/>
      <c r="IG544" s="1428"/>
      <c r="IH544" s="1428"/>
      <c r="II544" s="1428"/>
      <c r="IJ544" s="1428"/>
      <c r="IK544" s="1428"/>
      <c r="IL544" s="1428"/>
      <c r="IM544" s="1428"/>
      <c r="IN544" s="1428"/>
      <c r="IO544" s="1428"/>
      <c r="IP544" s="1428"/>
      <c r="IQ544" s="1428"/>
      <c r="IR544" s="1428"/>
      <c r="IS544" s="1428"/>
      <c r="IT544" s="1428"/>
      <c r="IU544" s="1428"/>
      <c r="IV544" s="1428"/>
    </row>
    <row r="545" spans="1:256">
      <c r="A545" s="1367"/>
      <c r="B545" s="1343"/>
      <c r="C545" s="1390"/>
      <c r="D545" s="1369"/>
      <c r="E545" s="1429"/>
      <c r="F545" s="1429"/>
      <c r="G545" s="1430"/>
      <c r="H545" s="1431"/>
      <c r="I545" s="1431"/>
      <c r="J545" s="1431"/>
      <c r="K545" s="1431"/>
      <c r="L545" s="1431"/>
      <c r="M545" s="1431"/>
      <c r="N545" s="1431"/>
      <c r="O545" s="1431"/>
      <c r="P545" s="1431"/>
      <c r="Q545" s="1431"/>
      <c r="R545" s="1431"/>
      <c r="S545" s="1431"/>
      <c r="T545" s="1431"/>
      <c r="U545" s="1431"/>
      <c r="V545" s="1431"/>
      <c r="W545" s="1431"/>
      <c r="X545" s="1431"/>
      <c r="Y545" s="1431"/>
      <c r="Z545" s="1431"/>
      <c r="AA545" s="1431"/>
      <c r="AB545" s="1431"/>
      <c r="AC545" s="1431"/>
      <c r="AD545" s="1431"/>
      <c r="AE545" s="1431"/>
      <c r="AF545" s="1431"/>
      <c r="AG545" s="1431"/>
      <c r="AH545" s="1431"/>
      <c r="AI545" s="1431"/>
      <c r="AJ545" s="1431"/>
      <c r="AK545" s="1431"/>
      <c r="AL545" s="1431"/>
      <c r="AM545" s="1431"/>
      <c r="AN545" s="1431"/>
      <c r="AO545" s="1431"/>
      <c r="AP545" s="1431"/>
      <c r="AQ545" s="1431"/>
      <c r="AR545" s="1431"/>
      <c r="AS545" s="1431"/>
      <c r="AT545" s="1431"/>
      <c r="AU545" s="1431"/>
      <c r="AV545" s="1431"/>
      <c r="AW545" s="1431"/>
      <c r="AX545" s="1431"/>
      <c r="AY545" s="1431"/>
      <c r="AZ545" s="1431"/>
      <c r="BA545" s="1431"/>
      <c r="BB545" s="1431"/>
      <c r="BC545" s="1431"/>
      <c r="BD545" s="1431"/>
      <c r="BE545" s="1431"/>
      <c r="BF545" s="1431"/>
      <c r="BG545" s="1431"/>
      <c r="BH545" s="1431"/>
      <c r="BI545" s="1431"/>
      <c r="BJ545" s="1431"/>
      <c r="BK545" s="1431"/>
      <c r="BL545" s="1431"/>
      <c r="BM545" s="1431"/>
      <c r="BN545" s="1431"/>
      <c r="BO545" s="1431"/>
      <c r="BP545" s="1431"/>
      <c r="BQ545" s="1431"/>
      <c r="BR545" s="1431"/>
      <c r="BS545" s="1431"/>
      <c r="BT545" s="1431"/>
      <c r="BU545" s="1431"/>
      <c r="BV545" s="1431"/>
      <c r="BW545" s="1431"/>
      <c r="BX545" s="1431"/>
      <c r="BY545" s="1431"/>
      <c r="BZ545" s="1431"/>
      <c r="CA545" s="1431"/>
      <c r="CB545" s="1431"/>
      <c r="CC545" s="1431"/>
      <c r="CD545" s="1431"/>
      <c r="CE545" s="1431"/>
      <c r="CF545" s="1431"/>
      <c r="CG545" s="1431"/>
      <c r="CH545" s="1431"/>
      <c r="CI545" s="1431"/>
      <c r="CJ545" s="1431"/>
      <c r="CK545" s="1431"/>
      <c r="CL545" s="1431"/>
      <c r="CM545" s="1431"/>
      <c r="CN545" s="1431"/>
      <c r="CO545" s="1431"/>
      <c r="CP545" s="1431"/>
      <c r="CQ545" s="1431"/>
      <c r="CR545" s="1431"/>
      <c r="CS545" s="1431"/>
      <c r="CT545" s="1431"/>
      <c r="CU545" s="1431"/>
      <c r="CV545" s="1431"/>
      <c r="CW545" s="1431"/>
      <c r="CX545" s="1431"/>
      <c r="CY545" s="1431"/>
      <c r="CZ545" s="1431"/>
      <c r="DA545" s="1431"/>
      <c r="DB545" s="1431"/>
      <c r="DC545" s="1431"/>
      <c r="DD545" s="1431"/>
      <c r="DE545" s="1431"/>
      <c r="DF545" s="1431"/>
      <c r="DG545" s="1431"/>
      <c r="DH545" s="1431"/>
      <c r="DI545" s="1431"/>
      <c r="DJ545" s="1431"/>
      <c r="DK545" s="1431"/>
      <c r="DL545" s="1431"/>
      <c r="DM545" s="1431"/>
      <c r="DN545" s="1431"/>
      <c r="DO545" s="1431"/>
      <c r="DP545" s="1431"/>
      <c r="DQ545" s="1431"/>
      <c r="DR545" s="1431"/>
      <c r="DS545" s="1431"/>
      <c r="DT545" s="1431"/>
      <c r="DU545" s="1431"/>
      <c r="DV545" s="1431"/>
      <c r="DW545" s="1431"/>
      <c r="DX545" s="1431"/>
      <c r="DY545" s="1431"/>
      <c r="DZ545" s="1431"/>
      <c r="EA545" s="1431"/>
      <c r="EB545" s="1431"/>
      <c r="EC545" s="1431"/>
      <c r="ED545" s="1431"/>
      <c r="EE545" s="1431"/>
      <c r="EF545" s="1431"/>
      <c r="EG545" s="1431"/>
      <c r="EH545" s="1431"/>
      <c r="EI545" s="1431"/>
      <c r="EJ545" s="1431"/>
      <c r="EK545" s="1431"/>
      <c r="EL545" s="1431"/>
      <c r="EM545" s="1431"/>
      <c r="EN545" s="1431"/>
      <c r="EO545" s="1431"/>
      <c r="EP545" s="1431"/>
      <c r="EQ545" s="1431"/>
      <c r="ER545" s="1431"/>
      <c r="ES545" s="1431"/>
      <c r="ET545" s="1431"/>
      <c r="EU545" s="1431"/>
      <c r="EV545" s="1431"/>
      <c r="EW545" s="1431"/>
      <c r="EX545" s="1431"/>
      <c r="EY545" s="1431"/>
      <c r="EZ545" s="1431"/>
      <c r="FA545" s="1431"/>
      <c r="FB545" s="1431"/>
      <c r="FC545" s="1431"/>
      <c r="FD545" s="1431"/>
      <c r="FE545" s="1431"/>
      <c r="FF545" s="1431"/>
      <c r="FG545" s="1431"/>
      <c r="FH545" s="1431"/>
      <c r="FI545" s="1431"/>
      <c r="FJ545" s="1431"/>
      <c r="FK545" s="1431"/>
      <c r="FL545" s="1431"/>
      <c r="FM545" s="1431"/>
      <c r="FN545" s="1431"/>
      <c r="FO545" s="1431"/>
      <c r="FP545" s="1431"/>
      <c r="FQ545" s="1431"/>
      <c r="FR545" s="1431"/>
      <c r="FS545" s="1431"/>
      <c r="FT545" s="1431"/>
      <c r="FU545" s="1431"/>
      <c r="FV545" s="1431"/>
      <c r="FW545" s="1431"/>
      <c r="FX545" s="1431"/>
      <c r="FY545" s="1431"/>
      <c r="FZ545" s="1431"/>
      <c r="GA545" s="1431"/>
      <c r="GB545" s="1431"/>
      <c r="GC545" s="1431"/>
      <c r="GD545" s="1431"/>
      <c r="GE545" s="1431"/>
      <c r="GF545" s="1431"/>
      <c r="GG545" s="1431"/>
      <c r="GH545" s="1431"/>
      <c r="GI545" s="1431"/>
      <c r="GJ545" s="1431"/>
      <c r="GK545" s="1431"/>
      <c r="GL545" s="1431"/>
      <c r="GM545" s="1431"/>
      <c r="GN545" s="1431"/>
      <c r="GO545" s="1431"/>
      <c r="GP545" s="1431"/>
      <c r="GQ545" s="1431"/>
      <c r="GR545" s="1431"/>
      <c r="GS545" s="1431"/>
      <c r="GT545" s="1431"/>
      <c r="GU545" s="1431"/>
      <c r="GV545" s="1431"/>
      <c r="GW545" s="1431"/>
      <c r="GX545" s="1431"/>
      <c r="GY545" s="1431"/>
      <c r="GZ545" s="1431"/>
      <c r="HA545" s="1431"/>
      <c r="HB545" s="1431"/>
      <c r="HC545" s="1431"/>
      <c r="HD545" s="1431"/>
      <c r="HE545" s="1431"/>
      <c r="HF545" s="1431"/>
      <c r="HG545" s="1431"/>
      <c r="HH545" s="1431"/>
      <c r="HI545" s="1431"/>
      <c r="HJ545" s="1431"/>
      <c r="HK545" s="1431"/>
      <c r="HL545" s="1431"/>
      <c r="HM545" s="1431"/>
      <c r="HN545" s="1431"/>
      <c r="HO545" s="1431"/>
      <c r="HP545" s="1431"/>
      <c r="HQ545" s="1431"/>
      <c r="HR545" s="1431"/>
      <c r="HS545" s="1431"/>
      <c r="HT545" s="1431"/>
      <c r="HU545" s="1431"/>
      <c r="HV545" s="1431"/>
      <c r="HW545" s="1431"/>
      <c r="HX545" s="1431"/>
      <c r="HY545" s="1431"/>
      <c r="HZ545" s="1431"/>
      <c r="IA545" s="1431"/>
      <c r="IB545" s="1431"/>
      <c r="IC545" s="1431"/>
      <c r="ID545" s="1431"/>
      <c r="IE545" s="1431"/>
      <c r="IF545" s="1431"/>
      <c r="IG545" s="1431"/>
      <c r="IH545" s="1431"/>
      <c r="II545" s="1431"/>
      <c r="IJ545" s="1431"/>
      <c r="IK545" s="1431"/>
      <c r="IL545" s="1431"/>
      <c r="IM545" s="1431"/>
      <c r="IN545" s="1431"/>
      <c r="IO545" s="1431"/>
      <c r="IP545" s="1431"/>
      <c r="IQ545" s="1431"/>
      <c r="IR545" s="1431"/>
      <c r="IS545" s="1431"/>
      <c r="IT545" s="1431"/>
      <c r="IU545" s="1431"/>
      <c r="IV545" s="1431"/>
    </row>
    <row r="546" spans="1:256" s="1263" customFormat="1" ht="51">
      <c r="A546" s="1367" t="s">
        <v>1933</v>
      </c>
      <c r="B546" s="1259" t="s">
        <v>1934</v>
      </c>
      <c r="C546" s="1390"/>
      <c r="D546" s="1369"/>
      <c r="E546" s="1429"/>
      <c r="F546" s="1429"/>
      <c r="G546" s="1432"/>
      <c r="H546" s="1432"/>
      <c r="I546" s="1432"/>
      <c r="J546" s="1432"/>
      <c r="K546" s="1432"/>
      <c r="L546" s="1432"/>
      <c r="M546" s="1432"/>
      <c r="N546" s="1432"/>
      <c r="O546" s="1432"/>
      <c r="P546" s="1432"/>
      <c r="Q546" s="1432"/>
      <c r="R546" s="1432"/>
      <c r="S546" s="1432"/>
      <c r="T546" s="1432"/>
      <c r="U546" s="1432"/>
      <c r="V546" s="1432"/>
      <c r="W546" s="1432"/>
      <c r="X546" s="1432"/>
      <c r="Y546" s="1432"/>
      <c r="Z546" s="1432"/>
      <c r="AA546" s="1432"/>
      <c r="AB546" s="1432"/>
      <c r="AC546" s="1432"/>
      <c r="AD546" s="1432"/>
      <c r="AE546" s="1432"/>
      <c r="AF546" s="1432"/>
      <c r="AG546" s="1432"/>
      <c r="AH546" s="1432"/>
      <c r="AI546" s="1432"/>
      <c r="AJ546" s="1432"/>
      <c r="AK546" s="1432"/>
      <c r="AL546" s="1432"/>
      <c r="AM546" s="1432"/>
      <c r="AN546" s="1432"/>
      <c r="AO546" s="1432"/>
      <c r="AP546" s="1432"/>
      <c r="AQ546" s="1432"/>
      <c r="AR546" s="1432"/>
      <c r="AS546" s="1432"/>
      <c r="AT546" s="1432"/>
      <c r="AU546" s="1432"/>
      <c r="AV546" s="1432"/>
      <c r="AW546" s="1432"/>
      <c r="AX546" s="1432"/>
      <c r="AY546" s="1432"/>
      <c r="AZ546" s="1432"/>
      <c r="BA546" s="1432"/>
      <c r="BB546" s="1432"/>
      <c r="BC546" s="1432"/>
      <c r="BD546" s="1432"/>
      <c r="BE546" s="1432"/>
      <c r="BF546" s="1432"/>
      <c r="BG546" s="1432"/>
      <c r="BH546" s="1432"/>
      <c r="BI546" s="1432"/>
      <c r="BJ546" s="1432"/>
      <c r="BK546" s="1432"/>
      <c r="BL546" s="1432"/>
      <c r="BM546" s="1432"/>
      <c r="BN546" s="1432"/>
      <c r="BO546" s="1432"/>
      <c r="BP546" s="1432"/>
      <c r="BQ546" s="1432"/>
      <c r="BR546" s="1432"/>
      <c r="BS546" s="1432"/>
      <c r="BT546" s="1432"/>
      <c r="BU546" s="1432"/>
      <c r="BV546" s="1432"/>
      <c r="BW546" s="1432"/>
      <c r="BX546" s="1432"/>
      <c r="BY546" s="1432"/>
      <c r="BZ546" s="1432"/>
      <c r="CA546" s="1432"/>
      <c r="CB546" s="1432"/>
      <c r="CC546" s="1432"/>
      <c r="CD546" s="1432"/>
      <c r="CE546" s="1432"/>
      <c r="CF546" s="1432"/>
      <c r="CG546" s="1432"/>
      <c r="CH546" s="1432"/>
      <c r="CI546" s="1432"/>
      <c r="CJ546" s="1432"/>
      <c r="CK546" s="1432"/>
      <c r="CL546" s="1432"/>
      <c r="CM546" s="1432"/>
      <c r="CN546" s="1432"/>
      <c r="CO546" s="1432"/>
      <c r="CP546" s="1432"/>
      <c r="CQ546" s="1432"/>
      <c r="CR546" s="1432"/>
      <c r="CS546" s="1432"/>
      <c r="CT546" s="1432"/>
      <c r="CU546" s="1432"/>
      <c r="CV546" s="1432"/>
      <c r="CW546" s="1432"/>
      <c r="CX546" s="1432"/>
      <c r="CY546" s="1432"/>
      <c r="CZ546" s="1432"/>
      <c r="DA546" s="1432"/>
      <c r="DB546" s="1432"/>
      <c r="DC546" s="1432"/>
      <c r="DD546" s="1432"/>
      <c r="DE546" s="1432"/>
      <c r="DF546" s="1432"/>
      <c r="DG546" s="1432"/>
      <c r="DH546" s="1432"/>
      <c r="DI546" s="1432"/>
      <c r="DJ546" s="1432"/>
      <c r="DK546" s="1432"/>
      <c r="DL546" s="1432"/>
      <c r="DM546" s="1432"/>
      <c r="DN546" s="1432"/>
      <c r="DO546" s="1432"/>
      <c r="DP546" s="1432"/>
      <c r="DQ546" s="1432"/>
      <c r="DR546" s="1432"/>
      <c r="DS546" s="1432"/>
      <c r="DT546" s="1432"/>
      <c r="DU546" s="1432"/>
      <c r="DV546" s="1432"/>
      <c r="DW546" s="1432"/>
      <c r="DX546" s="1432"/>
      <c r="DY546" s="1432"/>
      <c r="DZ546" s="1432"/>
      <c r="EA546" s="1432"/>
      <c r="EB546" s="1432"/>
      <c r="EC546" s="1432"/>
      <c r="ED546" s="1432"/>
      <c r="EE546" s="1432"/>
      <c r="EF546" s="1432"/>
      <c r="EG546" s="1432"/>
      <c r="EH546" s="1432"/>
      <c r="EI546" s="1432"/>
      <c r="EJ546" s="1432"/>
      <c r="EK546" s="1432"/>
      <c r="EL546" s="1432"/>
      <c r="EM546" s="1432"/>
      <c r="EN546" s="1432"/>
      <c r="EO546" s="1432"/>
      <c r="EP546" s="1432"/>
      <c r="EQ546" s="1432"/>
      <c r="ER546" s="1432"/>
      <c r="ES546" s="1432"/>
      <c r="ET546" s="1432"/>
      <c r="EU546" s="1432"/>
      <c r="EV546" s="1432"/>
      <c r="EW546" s="1432"/>
      <c r="EX546" s="1432"/>
      <c r="EY546" s="1432"/>
      <c r="EZ546" s="1432"/>
      <c r="FA546" s="1432"/>
      <c r="FB546" s="1432"/>
      <c r="FC546" s="1432"/>
      <c r="FD546" s="1432"/>
      <c r="FE546" s="1432"/>
      <c r="FF546" s="1432"/>
      <c r="FG546" s="1432"/>
      <c r="FH546" s="1432"/>
      <c r="FI546" s="1432"/>
      <c r="FJ546" s="1432"/>
      <c r="FK546" s="1432"/>
      <c r="FL546" s="1432"/>
      <c r="FM546" s="1432"/>
      <c r="FN546" s="1432"/>
      <c r="FO546" s="1432"/>
      <c r="FP546" s="1432"/>
      <c r="FQ546" s="1432"/>
      <c r="FR546" s="1432"/>
      <c r="FS546" s="1432"/>
      <c r="FT546" s="1432"/>
      <c r="FU546" s="1432"/>
      <c r="FV546" s="1432"/>
      <c r="FW546" s="1432"/>
      <c r="FX546" s="1432"/>
      <c r="FY546" s="1432"/>
      <c r="FZ546" s="1432"/>
      <c r="GA546" s="1432"/>
      <c r="GB546" s="1432"/>
      <c r="GC546" s="1432"/>
      <c r="GD546" s="1432"/>
      <c r="GE546" s="1432"/>
      <c r="GF546" s="1432"/>
      <c r="GG546" s="1432"/>
      <c r="GH546" s="1432"/>
      <c r="GI546" s="1432"/>
      <c r="GJ546" s="1432"/>
      <c r="GK546" s="1432"/>
      <c r="GL546" s="1432"/>
      <c r="GM546" s="1432"/>
      <c r="GN546" s="1432"/>
      <c r="GO546" s="1432"/>
      <c r="GP546" s="1432"/>
      <c r="GQ546" s="1432"/>
      <c r="GR546" s="1432"/>
      <c r="GS546" s="1432"/>
      <c r="GT546" s="1432"/>
      <c r="GU546" s="1432"/>
      <c r="GV546" s="1432"/>
      <c r="GW546" s="1432"/>
      <c r="GX546" s="1432"/>
      <c r="GY546" s="1432"/>
      <c r="GZ546" s="1432"/>
      <c r="HA546" s="1432"/>
      <c r="HB546" s="1432"/>
      <c r="HC546" s="1432"/>
      <c r="HD546" s="1432"/>
      <c r="HE546" s="1432"/>
      <c r="HF546" s="1432"/>
      <c r="HG546" s="1432"/>
      <c r="HH546" s="1432"/>
      <c r="HI546" s="1432"/>
      <c r="HJ546" s="1432"/>
      <c r="HK546" s="1432"/>
      <c r="HL546" s="1432"/>
      <c r="HM546" s="1432"/>
      <c r="HN546" s="1432"/>
      <c r="HO546" s="1432"/>
      <c r="HP546" s="1432"/>
      <c r="HQ546" s="1432"/>
      <c r="HR546" s="1432"/>
      <c r="HS546" s="1432"/>
      <c r="HT546" s="1432"/>
      <c r="HU546" s="1432"/>
      <c r="HV546" s="1432"/>
      <c r="HW546" s="1432"/>
      <c r="HX546" s="1432"/>
      <c r="HY546" s="1432"/>
      <c r="HZ546" s="1432"/>
      <c r="IA546" s="1432"/>
      <c r="IB546" s="1432"/>
      <c r="IC546" s="1432"/>
      <c r="ID546" s="1432"/>
      <c r="IE546" s="1432"/>
      <c r="IF546" s="1432"/>
      <c r="IG546" s="1432"/>
      <c r="IH546" s="1432"/>
      <c r="II546" s="1432"/>
      <c r="IJ546" s="1432"/>
      <c r="IK546" s="1432"/>
      <c r="IL546" s="1432"/>
      <c r="IM546" s="1432"/>
      <c r="IN546" s="1432"/>
      <c r="IO546" s="1432"/>
      <c r="IP546" s="1432"/>
      <c r="IQ546" s="1432"/>
      <c r="IR546" s="1432"/>
      <c r="IS546" s="1432"/>
      <c r="IT546" s="1432"/>
      <c r="IU546" s="1432"/>
      <c r="IV546" s="1432"/>
    </row>
    <row r="547" spans="1:256" s="1263" customFormat="1">
      <c r="A547" s="1367"/>
      <c r="B547" s="1259" t="s">
        <v>1186</v>
      </c>
      <c r="C547" s="1390"/>
      <c r="D547" s="1369"/>
      <c r="E547" s="1302"/>
      <c r="F547" s="1303"/>
      <c r="G547" s="1432"/>
      <c r="H547" s="1432"/>
      <c r="I547" s="1432"/>
      <c r="J547" s="1432"/>
      <c r="K547" s="1432"/>
      <c r="L547" s="1432"/>
      <c r="M547" s="1432"/>
      <c r="N547" s="1432"/>
      <c r="O547" s="1432"/>
      <c r="P547" s="1432"/>
      <c r="Q547" s="1432"/>
      <c r="R547" s="1432"/>
      <c r="S547" s="1432"/>
      <c r="T547" s="1432"/>
      <c r="U547" s="1432"/>
      <c r="V547" s="1432"/>
      <c r="W547" s="1432"/>
      <c r="X547" s="1432"/>
      <c r="Y547" s="1432"/>
      <c r="Z547" s="1432"/>
      <c r="AA547" s="1432"/>
      <c r="AB547" s="1432"/>
      <c r="AC547" s="1432"/>
      <c r="AD547" s="1432"/>
      <c r="AE547" s="1432"/>
      <c r="AF547" s="1432"/>
      <c r="AG547" s="1432"/>
      <c r="AH547" s="1432"/>
      <c r="AI547" s="1432"/>
      <c r="AJ547" s="1432"/>
      <c r="AK547" s="1432"/>
      <c r="AL547" s="1432"/>
      <c r="AM547" s="1432"/>
      <c r="AN547" s="1432"/>
      <c r="AO547" s="1432"/>
      <c r="AP547" s="1432"/>
      <c r="AQ547" s="1432"/>
      <c r="AR547" s="1432"/>
      <c r="AS547" s="1432"/>
      <c r="AT547" s="1432"/>
      <c r="AU547" s="1432"/>
      <c r="AV547" s="1432"/>
      <c r="AW547" s="1432"/>
      <c r="AX547" s="1432"/>
      <c r="AY547" s="1432"/>
      <c r="AZ547" s="1432"/>
      <c r="BA547" s="1432"/>
      <c r="BB547" s="1432"/>
      <c r="BC547" s="1432"/>
      <c r="BD547" s="1432"/>
      <c r="BE547" s="1432"/>
      <c r="BF547" s="1432"/>
      <c r="BG547" s="1432"/>
      <c r="BH547" s="1432"/>
      <c r="BI547" s="1432"/>
      <c r="BJ547" s="1432"/>
      <c r="BK547" s="1432"/>
      <c r="BL547" s="1432"/>
      <c r="BM547" s="1432"/>
      <c r="BN547" s="1432"/>
      <c r="BO547" s="1432"/>
      <c r="BP547" s="1432"/>
      <c r="BQ547" s="1432"/>
      <c r="BR547" s="1432"/>
      <c r="BS547" s="1432"/>
      <c r="BT547" s="1432"/>
      <c r="BU547" s="1432"/>
      <c r="BV547" s="1432"/>
      <c r="BW547" s="1432"/>
      <c r="BX547" s="1432"/>
      <c r="BY547" s="1432"/>
      <c r="BZ547" s="1432"/>
      <c r="CA547" s="1432"/>
      <c r="CB547" s="1432"/>
      <c r="CC547" s="1432"/>
      <c r="CD547" s="1432"/>
      <c r="CE547" s="1432"/>
      <c r="CF547" s="1432"/>
      <c r="CG547" s="1432"/>
      <c r="CH547" s="1432"/>
      <c r="CI547" s="1432"/>
      <c r="CJ547" s="1432"/>
      <c r="CK547" s="1432"/>
      <c r="CL547" s="1432"/>
      <c r="CM547" s="1432"/>
      <c r="CN547" s="1432"/>
      <c r="CO547" s="1432"/>
      <c r="CP547" s="1432"/>
      <c r="CQ547" s="1432"/>
      <c r="CR547" s="1432"/>
      <c r="CS547" s="1432"/>
      <c r="CT547" s="1432"/>
      <c r="CU547" s="1432"/>
      <c r="CV547" s="1432"/>
      <c r="CW547" s="1432"/>
      <c r="CX547" s="1432"/>
      <c r="CY547" s="1432"/>
      <c r="CZ547" s="1432"/>
      <c r="DA547" s="1432"/>
      <c r="DB547" s="1432"/>
      <c r="DC547" s="1432"/>
      <c r="DD547" s="1432"/>
      <c r="DE547" s="1432"/>
      <c r="DF547" s="1432"/>
      <c r="DG547" s="1432"/>
      <c r="DH547" s="1432"/>
      <c r="DI547" s="1432"/>
      <c r="DJ547" s="1432"/>
      <c r="DK547" s="1432"/>
      <c r="DL547" s="1432"/>
      <c r="DM547" s="1432"/>
      <c r="DN547" s="1432"/>
      <c r="DO547" s="1432"/>
      <c r="DP547" s="1432"/>
      <c r="DQ547" s="1432"/>
      <c r="DR547" s="1432"/>
      <c r="DS547" s="1432"/>
      <c r="DT547" s="1432"/>
      <c r="DU547" s="1432"/>
      <c r="DV547" s="1432"/>
      <c r="DW547" s="1432"/>
      <c r="DX547" s="1432"/>
      <c r="DY547" s="1432"/>
      <c r="DZ547" s="1432"/>
      <c r="EA547" s="1432"/>
      <c r="EB547" s="1432"/>
      <c r="EC547" s="1432"/>
      <c r="ED547" s="1432"/>
      <c r="EE547" s="1432"/>
      <c r="EF547" s="1432"/>
      <c r="EG547" s="1432"/>
      <c r="EH547" s="1432"/>
      <c r="EI547" s="1432"/>
      <c r="EJ547" s="1432"/>
      <c r="EK547" s="1432"/>
      <c r="EL547" s="1432"/>
      <c r="EM547" s="1432"/>
      <c r="EN547" s="1432"/>
      <c r="EO547" s="1432"/>
      <c r="EP547" s="1432"/>
      <c r="EQ547" s="1432"/>
      <c r="ER547" s="1432"/>
      <c r="ES547" s="1432"/>
      <c r="ET547" s="1432"/>
      <c r="EU547" s="1432"/>
      <c r="EV547" s="1432"/>
      <c r="EW547" s="1432"/>
      <c r="EX547" s="1432"/>
      <c r="EY547" s="1432"/>
      <c r="EZ547" s="1432"/>
      <c r="FA547" s="1432"/>
      <c r="FB547" s="1432"/>
      <c r="FC547" s="1432"/>
      <c r="FD547" s="1432"/>
      <c r="FE547" s="1432"/>
      <c r="FF547" s="1432"/>
      <c r="FG547" s="1432"/>
      <c r="FH547" s="1432"/>
      <c r="FI547" s="1432"/>
      <c r="FJ547" s="1432"/>
      <c r="FK547" s="1432"/>
      <c r="FL547" s="1432"/>
      <c r="FM547" s="1432"/>
      <c r="FN547" s="1432"/>
      <c r="FO547" s="1432"/>
      <c r="FP547" s="1432"/>
      <c r="FQ547" s="1432"/>
      <c r="FR547" s="1432"/>
      <c r="FS547" s="1432"/>
      <c r="FT547" s="1432"/>
      <c r="FU547" s="1432"/>
      <c r="FV547" s="1432"/>
      <c r="FW547" s="1432"/>
      <c r="FX547" s="1432"/>
      <c r="FY547" s="1432"/>
      <c r="FZ547" s="1432"/>
      <c r="GA547" s="1432"/>
      <c r="GB547" s="1432"/>
      <c r="GC547" s="1432"/>
      <c r="GD547" s="1432"/>
      <c r="GE547" s="1432"/>
      <c r="GF547" s="1432"/>
      <c r="GG547" s="1432"/>
      <c r="GH547" s="1432"/>
      <c r="GI547" s="1432"/>
      <c r="GJ547" s="1432"/>
      <c r="GK547" s="1432"/>
      <c r="GL547" s="1432"/>
      <c r="GM547" s="1432"/>
      <c r="GN547" s="1432"/>
      <c r="GO547" s="1432"/>
      <c r="GP547" s="1432"/>
      <c r="GQ547" s="1432"/>
      <c r="GR547" s="1432"/>
      <c r="GS547" s="1432"/>
      <c r="GT547" s="1432"/>
      <c r="GU547" s="1432"/>
      <c r="GV547" s="1432"/>
      <c r="GW547" s="1432"/>
      <c r="GX547" s="1432"/>
      <c r="GY547" s="1432"/>
      <c r="GZ547" s="1432"/>
      <c r="HA547" s="1432"/>
      <c r="HB547" s="1432"/>
      <c r="HC547" s="1432"/>
      <c r="HD547" s="1432"/>
      <c r="HE547" s="1432"/>
      <c r="HF547" s="1432"/>
      <c r="HG547" s="1432"/>
      <c r="HH547" s="1432"/>
      <c r="HI547" s="1432"/>
      <c r="HJ547" s="1432"/>
      <c r="HK547" s="1432"/>
      <c r="HL547" s="1432"/>
      <c r="HM547" s="1432"/>
      <c r="HN547" s="1432"/>
      <c r="HO547" s="1432"/>
      <c r="HP547" s="1432"/>
      <c r="HQ547" s="1432"/>
      <c r="HR547" s="1432"/>
      <c r="HS547" s="1432"/>
      <c r="HT547" s="1432"/>
      <c r="HU547" s="1432"/>
      <c r="HV547" s="1432"/>
      <c r="HW547" s="1432"/>
      <c r="HX547" s="1432"/>
      <c r="HY547" s="1432"/>
      <c r="HZ547" s="1432"/>
      <c r="IA547" s="1432"/>
      <c r="IB547" s="1432"/>
      <c r="IC547" s="1432"/>
      <c r="ID547" s="1432"/>
      <c r="IE547" s="1432"/>
      <c r="IF547" s="1432"/>
      <c r="IG547" s="1432"/>
      <c r="IH547" s="1432"/>
      <c r="II547" s="1432"/>
      <c r="IJ547" s="1432"/>
      <c r="IK547" s="1432"/>
      <c r="IL547" s="1432"/>
      <c r="IM547" s="1432"/>
      <c r="IN547" s="1432"/>
      <c r="IO547" s="1432"/>
      <c r="IP547" s="1432"/>
      <c r="IQ547" s="1432"/>
      <c r="IR547" s="1432"/>
      <c r="IS547" s="1432"/>
      <c r="IT547" s="1432"/>
      <c r="IU547" s="1432"/>
      <c r="IV547" s="1432"/>
    </row>
    <row r="548" spans="1:256" s="1263" customFormat="1">
      <c r="A548" s="1367"/>
      <c r="B548" s="1259" t="s">
        <v>1935</v>
      </c>
      <c r="C548" s="1390"/>
      <c r="D548" s="1369"/>
      <c r="E548" s="1302"/>
      <c r="F548" s="1303"/>
      <c r="G548" s="1432"/>
      <c r="H548" s="1432"/>
      <c r="I548" s="1432"/>
      <c r="J548" s="1432"/>
      <c r="K548" s="1432"/>
      <c r="L548" s="1432"/>
      <c r="M548" s="1432"/>
      <c r="N548" s="1432"/>
      <c r="O548" s="1432"/>
      <c r="P548" s="1432"/>
      <c r="Q548" s="1432"/>
      <c r="R548" s="1432"/>
      <c r="S548" s="1432"/>
      <c r="T548" s="1432"/>
      <c r="U548" s="1432"/>
      <c r="V548" s="1432"/>
      <c r="W548" s="1432"/>
      <c r="X548" s="1432"/>
      <c r="Y548" s="1432"/>
      <c r="Z548" s="1432"/>
      <c r="AA548" s="1432"/>
      <c r="AB548" s="1432"/>
      <c r="AC548" s="1432"/>
      <c r="AD548" s="1432"/>
      <c r="AE548" s="1432"/>
      <c r="AF548" s="1432"/>
      <c r="AG548" s="1432"/>
      <c r="AH548" s="1432"/>
      <c r="AI548" s="1432"/>
      <c r="AJ548" s="1432"/>
      <c r="AK548" s="1432"/>
      <c r="AL548" s="1432"/>
      <c r="AM548" s="1432"/>
      <c r="AN548" s="1432"/>
      <c r="AO548" s="1432"/>
      <c r="AP548" s="1432"/>
      <c r="AQ548" s="1432"/>
      <c r="AR548" s="1432"/>
      <c r="AS548" s="1432"/>
      <c r="AT548" s="1432"/>
      <c r="AU548" s="1432"/>
      <c r="AV548" s="1432"/>
      <c r="AW548" s="1432"/>
      <c r="AX548" s="1432"/>
      <c r="AY548" s="1432"/>
      <c r="AZ548" s="1432"/>
      <c r="BA548" s="1432"/>
      <c r="BB548" s="1432"/>
      <c r="BC548" s="1432"/>
      <c r="BD548" s="1432"/>
      <c r="BE548" s="1432"/>
      <c r="BF548" s="1432"/>
      <c r="BG548" s="1432"/>
      <c r="BH548" s="1432"/>
      <c r="BI548" s="1432"/>
      <c r="BJ548" s="1432"/>
      <c r="BK548" s="1432"/>
      <c r="BL548" s="1432"/>
      <c r="BM548" s="1432"/>
      <c r="BN548" s="1432"/>
      <c r="BO548" s="1432"/>
      <c r="BP548" s="1432"/>
      <c r="BQ548" s="1432"/>
      <c r="BR548" s="1432"/>
      <c r="BS548" s="1432"/>
      <c r="BT548" s="1432"/>
      <c r="BU548" s="1432"/>
      <c r="BV548" s="1432"/>
      <c r="BW548" s="1432"/>
      <c r="BX548" s="1432"/>
      <c r="BY548" s="1432"/>
      <c r="BZ548" s="1432"/>
      <c r="CA548" s="1432"/>
      <c r="CB548" s="1432"/>
      <c r="CC548" s="1432"/>
      <c r="CD548" s="1432"/>
      <c r="CE548" s="1432"/>
      <c r="CF548" s="1432"/>
      <c r="CG548" s="1432"/>
      <c r="CH548" s="1432"/>
      <c r="CI548" s="1432"/>
      <c r="CJ548" s="1432"/>
      <c r="CK548" s="1432"/>
      <c r="CL548" s="1432"/>
      <c r="CM548" s="1432"/>
      <c r="CN548" s="1432"/>
      <c r="CO548" s="1432"/>
      <c r="CP548" s="1432"/>
      <c r="CQ548" s="1432"/>
      <c r="CR548" s="1432"/>
      <c r="CS548" s="1432"/>
      <c r="CT548" s="1432"/>
      <c r="CU548" s="1432"/>
      <c r="CV548" s="1432"/>
      <c r="CW548" s="1432"/>
      <c r="CX548" s="1432"/>
      <c r="CY548" s="1432"/>
      <c r="CZ548" s="1432"/>
      <c r="DA548" s="1432"/>
      <c r="DB548" s="1432"/>
      <c r="DC548" s="1432"/>
      <c r="DD548" s="1432"/>
      <c r="DE548" s="1432"/>
      <c r="DF548" s="1432"/>
      <c r="DG548" s="1432"/>
      <c r="DH548" s="1432"/>
      <c r="DI548" s="1432"/>
      <c r="DJ548" s="1432"/>
      <c r="DK548" s="1432"/>
      <c r="DL548" s="1432"/>
      <c r="DM548" s="1432"/>
      <c r="DN548" s="1432"/>
      <c r="DO548" s="1432"/>
      <c r="DP548" s="1432"/>
      <c r="DQ548" s="1432"/>
      <c r="DR548" s="1432"/>
      <c r="DS548" s="1432"/>
      <c r="DT548" s="1432"/>
      <c r="DU548" s="1432"/>
      <c r="DV548" s="1432"/>
      <c r="DW548" s="1432"/>
      <c r="DX548" s="1432"/>
      <c r="DY548" s="1432"/>
      <c r="DZ548" s="1432"/>
      <c r="EA548" s="1432"/>
      <c r="EB548" s="1432"/>
      <c r="EC548" s="1432"/>
      <c r="ED548" s="1432"/>
      <c r="EE548" s="1432"/>
      <c r="EF548" s="1432"/>
      <c r="EG548" s="1432"/>
      <c r="EH548" s="1432"/>
      <c r="EI548" s="1432"/>
      <c r="EJ548" s="1432"/>
      <c r="EK548" s="1432"/>
      <c r="EL548" s="1432"/>
      <c r="EM548" s="1432"/>
      <c r="EN548" s="1432"/>
      <c r="EO548" s="1432"/>
      <c r="EP548" s="1432"/>
      <c r="EQ548" s="1432"/>
      <c r="ER548" s="1432"/>
      <c r="ES548" s="1432"/>
      <c r="ET548" s="1432"/>
      <c r="EU548" s="1432"/>
      <c r="EV548" s="1432"/>
      <c r="EW548" s="1432"/>
      <c r="EX548" s="1432"/>
      <c r="EY548" s="1432"/>
      <c r="EZ548" s="1432"/>
      <c r="FA548" s="1432"/>
      <c r="FB548" s="1432"/>
      <c r="FC548" s="1432"/>
      <c r="FD548" s="1432"/>
      <c r="FE548" s="1432"/>
      <c r="FF548" s="1432"/>
      <c r="FG548" s="1432"/>
      <c r="FH548" s="1432"/>
      <c r="FI548" s="1432"/>
      <c r="FJ548" s="1432"/>
      <c r="FK548" s="1432"/>
      <c r="FL548" s="1432"/>
      <c r="FM548" s="1432"/>
      <c r="FN548" s="1432"/>
      <c r="FO548" s="1432"/>
      <c r="FP548" s="1432"/>
      <c r="FQ548" s="1432"/>
      <c r="FR548" s="1432"/>
      <c r="FS548" s="1432"/>
      <c r="FT548" s="1432"/>
      <c r="FU548" s="1432"/>
      <c r="FV548" s="1432"/>
      <c r="FW548" s="1432"/>
      <c r="FX548" s="1432"/>
      <c r="FY548" s="1432"/>
      <c r="FZ548" s="1432"/>
      <c r="GA548" s="1432"/>
      <c r="GB548" s="1432"/>
      <c r="GC548" s="1432"/>
      <c r="GD548" s="1432"/>
      <c r="GE548" s="1432"/>
      <c r="GF548" s="1432"/>
      <c r="GG548" s="1432"/>
      <c r="GH548" s="1432"/>
      <c r="GI548" s="1432"/>
      <c r="GJ548" s="1432"/>
      <c r="GK548" s="1432"/>
      <c r="GL548" s="1432"/>
      <c r="GM548" s="1432"/>
      <c r="GN548" s="1432"/>
      <c r="GO548" s="1432"/>
      <c r="GP548" s="1432"/>
      <c r="GQ548" s="1432"/>
      <c r="GR548" s="1432"/>
      <c r="GS548" s="1432"/>
      <c r="GT548" s="1432"/>
      <c r="GU548" s="1432"/>
      <c r="GV548" s="1432"/>
      <c r="GW548" s="1432"/>
      <c r="GX548" s="1432"/>
      <c r="GY548" s="1432"/>
      <c r="GZ548" s="1432"/>
      <c r="HA548" s="1432"/>
      <c r="HB548" s="1432"/>
      <c r="HC548" s="1432"/>
      <c r="HD548" s="1432"/>
      <c r="HE548" s="1432"/>
      <c r="HF548" s="1432"/>
      <c r="HG548" s="1432"/>
      <c r="HH548" s="1432"/>
      <c r="HI548" s="1432"/>
      <c r="HJ548" s="1432"/>
      <c r="HK548" s="1432"/>
      <c r="HL548" s="1432"/>
      <c r="HM548" s="1432"/>
      <c r="HN548" s="1432"/>
      <c r="HO548" s="1432"/>
      <c r="HP548" s="1432"/>
      <c r="HQ548" s="1432"/>
      <c r="HR548" s="1432"/>
      <c r="HS548" s="1432"/>
      <c r="HT548" s="1432"/>
      <c r="HU548" s="1432"/>
      <c r="HV548" s="1432"/>
      <c r="HW548" s="1432"/>
      <c r="HX548" s="1432"/>
      <c r="HY548" s="1432"/>
      <c r="HZ548" s="1432"/>
      <c r="IA548" s="1432"/>
      <c r="IB548" s="1432"/>
      <c r="IC548" s="1432"/>
      <c r="ID548" s="1432"/>
      <c r="IE548" s="1432"/>
      <c r="IF548" s="1432"/>
      <c r="IG548" s="1432"/>
      <c r="IH548" s="1432"/>
      <c r="II548" s="1432"/>
      <c r="IJ548" s="1432"/>
      <c r="IK548" s="1432"/>
      <c r="IL548" s="1432"/>
      <c r="IM548" s="1432"/>
      <c r="IN548" s="1432"/>
      <c r="IO548" s="1432"/>
      <c r="IP548" s="1432"/>
      <c r="IQ548" s="1432"/>
      <c r="IR548" s="1432"/>
      <c r="IS548" s="1432"/>
      <c r="IT548" s="1432"/>
      <c r="IU548" s="1432"/>
      <c r="IV548" s="1432"/>
    </row>
    <row r="549" spans="1:256" s="1263" customFormat="1">
      <c r="A549" s="1367"/>
      <c r="B549" s="1259" t="s">
        <v>1936</v>
      </c>
      <c r="C549" s="1390"/>
      <c r="D549" s="1369"/>
      <c r="E549" s="1302"/>
      <c r="F549" s="1303"/>
      <c r="G549" s="1432"/>
      <c r="H549" s="1432"/>
      <c r="I549" s="1432"/>
      <c r="J549" s="1432"/>
      <c r="K549" s="1432"/>
      <c r="L549" s="1432"/>
      <c r="M549" s="1432"/>
      <c r="N549" s="1432"/>
      <c r="O549" s="1432"/>
      <c r="P549" s="1432"/>
      <c r="Q549" s="1432"/>
      <c r="R549" s="1432"/>
      <c r="S549" s="1432"/>
      <c r="T549" s="1432"/>
      <c r="U549" s="1432"/>
      <c r="V549" s="1432"/>
      <c r="W549" s="1432"/>
      <c r="X549" s="1432"/>
      <c r="Y549" s="1432"/>
      <c r="Z549" s="1432"/>
      <c r="AA549" s="1432"/>
      <c r="AB549" s="1432"/>
      <c r="AC549" s="1432"/>
      <c r="AD549" s="1432"/>
      <c r="AE549" s="1432"/>
      <c r="AF549" s="1432"/>
      <c r="AG549" s="1432"/>
      <c r="AH549" s="1432"/>
      <c r="AI549" s="1432"/>
      <c r="AJ549" s="1432"/>
      <c r="AK549" s="1432"/>
      <c r="AL549" s="1432"/>
      <c r="AM549" s="1432"/>
      <c r="AN549" s="1432"/>
      <c r="AO549" s="1432"/>
      <c r="AP549" s="1432"/>
      <c r="AQ549" s="1432"/>
      <c r="AR549" s="1432"/>
      <c r="AS549" s="1432"/>
      <c r="AT549" s="1432"/>
      <c r="AU549" s="1432"/>
      <c r="AV549" s="1432"/>
      <c r="AW549" s="1432"/>
      <c r="AX549" s="1432"/>
      <c r="AY549" s="1432"/>
      <c r="AZ549" s="1432"/>
      <c r="BA549" s="1432"/>
      <c r="BB549" s="1432"/>
      <c r="BC549" s="1432"/>
      <c r="BD549" s="1432"/>
      <c r="BE549" s="1432"/>
      <c r="BF549" s="1432"/>
      <c r="BG549" s="1432"/>
      <c r="BH549" s="1432"/>
      <c r="BI549" s="1432"/>
      <c r="BJ549" s="1432"/>
      <c r="BK549" s="1432"/>
      <c r="BL549" s="1432"/>
      <c r="BM549" s="1432"/>
      <c r="BN549" s="1432"/>
      <c r="BO549" s="1432"/>
      <c r="BP549" s="1432"/>
      <c r="BQ549" s="1432"/>
      <c r="BR549" s="1432"/>
      <c r="BS549" s="1432"/>
      <c r="BT549" s="1432"/>
      <c r="BU549" s="1432"/>
      <c r="BV549" s="1432"/>
      <c r="BW549" s="1432"/>
      <c r="BX549" s="1432"/>
      <c r="BY549" s="1432"/>
      <c r="BZ549" s="1432"/>
      <c r="CA549" s="1432"/>
      <c r="CB549" s="1432"/>
      <c r="CC549" s="1432"/>
      <c r="CD549" s="1432"/>
      <c r="CE549" s="1432"/>
      <c r="CF549" s="1432"/>
      <c r="CG549" s="1432"/>
      <c r="CH549" s="1432"/>
      <c r="CI549" s="1432"/>
      <c r="CJ549" s="1432"/>
      <c r="CK549" s="1432"/>
      <c r="CL549" s="1432"/>
      <c r="CM549" s="1432"/>
      <c r="CN549" s="1432"/>
      <c r="CO549" s="1432"/>
      <c r="CP549" s="1432"/>
      <c r="CQ549" s="1432"/>
      <c r="CR549" s="1432"/>
      <c r="CS549" s="1432"/>
      <c r="CT549" s="1432"/>
      <c r="CU549" s="1432"/>
      <c r="CV549" s="1432"/>
      <c r="CW549" s="1432"/>
      <c r="CX549" s="1432"/>
      <c r="CY549" s="1432"/>
      <c r="CZ549" s="1432"/>
      <c r="DA549" s="1432"/>
      <c r="DB549" s="1432"/>
      <c r="DC549" s="1432"/>
      <c r="DD549" s="1432"/>
      <c r="DE549" s="1432"/>
      <c r="DF549" s="1432"/>
      <c r="DG549" s="1432"/>
      <c r="DH549" s="1432"/>
      <c r="DI549" s="1432"/>
      <c r="DJ549" s="1432"/>
      <c r="DK549" s="1432"/>
      <c r="DL549" s="1432"/>
      <c r="DM549" s="1432"/>
      <c r="DN549" s="1432"/>
      <c r="DO549" s="1432"/>
      <c r="DP549" s="1432"/>
      <c r="DQ549" s="1432"/>
      <c r="DR549" s="1432"/>
      <c r="DS549" s="1432"/>
      <c r="DT549" s="1432"/>
      <c r="DU549" s="1432"/>
      <c r="DV549" s="1432"/>
      <c r="DW549" s="1432"/>
      <c r="DX549" s="1432"/>
      <c r="DY549" s="1432"/>
      <c r="DZ549" s="1432"/>
      <c r="EA549" s="1432"/>
      <c r="EB549" s="1432"/>
      <c r="EC549" s="1432"/>
      <c r="ED549" s="1432"/>
      <c r="EE549" s="1432"/>
      <c r="EF549" s="1432"/>
      <c r="EG549" s="1432"/>
      <c r="EH549" s="1432"/>
      <c r="EI549" s="1432"/>
      <c r="EJ549" s="1432"/>
      <c r="EK549" s="1432"/>
      <c r="EL549" s="1432"/>
      <c r="EM549" s="1432"/>
      <c r="EN549" s="1432"/>
      <c r="EO549" s="1432"/>
      <c r="EP549" s="1432"/>
      <c r="EQ549" s="1432"/>
      <c r="ER549" s="1432"/>
      <c r="ES549" s="1432"/>
      <c r="ET549" s="1432"/>
      <c r="EU549" s="1432"/>
      <c r="EV549" s="1432"/>
      <c r="EW549" s="1432"/>
      <c r="EX549" s="1432"/>
      <c r="EY549" s="1432"/>
      <c r="EZ549" s="1432"/>
      <c r="FA549" s="1432"/>
      <c r="FB549" s="1432"/>
      <c r="FC549" s="1432"/>
      <c r="FD549" s="1432"/>
      <c r="FE549" s="1432"/>
      <c r="FF549" s="1432"/>
      <c r="FG549" s="1432"/>
      <c r="FH549" s="1432"/>
      <c r="FI549" s="1432"/>
      <c r="FJ549" s="1432"/>
      <c r="FK549" s="1432"/>
      <c r="FL549" s="1432"/>
      <c r="FM549" s="1432"/>
      <c r="FN549" s="1432"/>
      <c r="FO549" s="1432"/>
      <c r="FP549" s="1432"/>
      <c r="FQ549" s="1432"/>
      <c r="FR549" s="1432"/>
      <c r="FS549" s="1432"/>
      <c r="FT549" s="1432"/>
      <c r="FU549" s="1432"/>
      <c r="FV549" s="1432"/>
      <c r="FW549" s="1432"/>
      <c r="FX549" s="1432"/>
      <c r="FY549" s="1432"/>
      <c r="FZ549" s="1432"/>
      <c r="GA549" s="1432"/>
      <c r="GB549" s="1432"/>
      <c r="GC549" s="1432"/>
      <c r="GD549" s="1432"/>
      <c r="GE549" s="1432"/>
      <c r="GF549" s="1432"/>
      <c r="GG549" s="1432"/>
      <c r="GH549" s="1432"/>
      <c r="GI549" s="1432"/>
      <c r="GJ549" s="1432"/>
      <c r="GK549" s="1432"/>
      <c r="GL549" s="1432"/>
      <c r="GM549" s="1432"/>
      <c r="GN549" s="1432"/>
      <c r="GO549" s="1432"/>
      <c r="GP549" s="1432"/>
      <c r="GQ549" s="1432"/>
      <c r="GR549" s="1432"/>
      <c r="GS549" s="1432"/>
      <c r="GT549" s="1432"/>
      <c r="GU549" s="1432"/>
      <c r="GV549" s="1432"/>
      <c r="GW549" s="1432"/>
      <c r="GX549" s="1432"/>
      <c r="GY549" s="1432"/>
      <c r="GZ549" s="1432"/>
      <c r="HA549" s="1432"/>
      <c r="HB549" s="1432"/>
      <c r="HC549" s="1432"/>
      <c r="HD549" s="1432"/>
      <c r="HE549" s="1432"/>
      <c r="HF549" s="1432"/>
      <c r="HG549" s="1432"/>
      <c r="HH549" s="1432"/>
      <c r="HI549" s="1432"/>
      <c r="HJ549" s="1432"/>
      <c r="HK549" s="1432"/>
      <c r="HL549" s="1432"/>
      <c r="HM549" s="1432"/>
      <c r="HN549" s="1432"/>
      <c r="HO549" s="1432"/>
      <c r="HP549" s="1432"/>
      <c r="HQ549" s="1432"/>
      <c r="HR549" s="1432"/>
      <c r="HS549" s="1432"/>
      <c r="HT549" s="1432"/>
      <c r="HU549" s="1432"/>
      <c r="HV549" s="1432"/>
      <c r="HW549" s="1432"/>
      <c r="HX549" s="1432"/>
      <c r="HY549" s="1432"/>
      <c r="HZ549" s="1432"/>
      <c r="IA549" s="1432"/>
      <c r="IB549" s="1432"/>
      <c r="IC549" s="1432"/>
      <c r="ID549" s="1432"/>
      <c r="IE549" s="1432"/>
      <c r="IF549" s="1432"/>
      <c r="IG549" s="1432"/>
      <c r="IH549" s="1432"/>
      <c r="II549" s="1432"/>
      <c r="IJ549" s="1432"/>
      <c r="IK549" s="1432"/>
      <c r="IL549" s="1432"/>
      <c r="IM549" s="1432"/>
      <c r="IN549" s="1432"/>
      <c r="IO549" s="1432"/>
      <c r="IP549" s="1432"/>
      <c r="IQ549" s="1432"/>
      <c r="IR549" s="1432"/>
      <c r="IS549" s="1432"/>
      <c r="IT549" s="1432"/>
      <c r="IU549" s="1432"/>
      <c r="IV549" s="1432"/>
    </row>
    <row r="550" spans="1:256" s="1263" customFormat="1">
      <c r="A550" s="1367"/>
      <c r="B550" s="1259" t="s">
        <v>1937</v>
      </c>
      <c r="C550" s="1390"/>
      <c r="D550" s="1369"/>
      <c r="E550" s="1302"/>
      <c r="F550" s="1303"/>
      <c r="G550" s="1432"/>
      <c r="H550" s="1432"/>
      <c r="I550" s="1432"/>
      <c r="J550" s="1432"/>
      <c r="K550" s="1432"/>
      <c r="L550" s="1432"/>
      <c r="M550" s="1432"/>
      <c r="N550" s="1432"/>
      <c r="O550" s="1432"/>
      <c r="P550" s="1432"/>
      <c r="Q550" s="1432"/>
      <c r="R550" s="1432"/>
      <c r="S550" s="1432"/>
      <c r="T550" s="1432"/>
      <c r="U550" s="1432"/>
      <c r="V550" s="1432"/>
      <c r="W550" s="1432"/>
      <c r="X550" s="1432"/>
      <c r="Y550" s="1432"/>
      <c r="Z550" s="1432"/>
      <c r="AA550" s="1432"/>
      <c r="AB550" s="1432"/>
      <c r="AC550" s="1432"/>
      <c r="AD550" s="1432"/>
      <c r="AE550" s="1432"/>
      <c r="AF550" s="1432"/>
      <c r="AG550" s="1432"/>
      <c r="AH550" s="1432"/>
      <c r="AI550" s="1432"/>
      <c r="AJ550" s="1432"/>
      <c r="AK550" s="1432"/>
      <c r="AL550" s="1432"/>
      <c r="AM550" s="1432"/>
      <c r="AN550" s="1432"/>
      <c r="AO550" s="1432"/>
      <c r="AP550" s="1432"/>
      <c r="AQ550" s="1432"/>
      <c r="AR550" s="1432"/>
      <c r="AS550" s="1432"/>
      <c r="AT550" s="1432"/>
      <c r="AU550" s="1432"/>
      <c r="AV550" s="1432"/>
      <c r="AW550" s="1432"/>
      <c r="AX550" s="1432"/>
      <c r="AY550" s="1432"/>
      <c r="AZ550" s="1432"/>
      <c r="BA550" s="1432"/>
      <c r="BB550" s="1432"/>
      <c r="BC550" s="1432"/>
      <c r="BD550" s="1432"/>
      <c r="BE550" s="1432"/>
      <c r="BF550" s="1432"/>
      <c r="BG550" s="1432"/>
      <c r="BH550" s="1432"/>
      <c r="BI550" s="1432"/>
      <c r="BJ550" s="1432"/>
      <c r="BK550" s="1432"/>
      <c r="BL550" s="1432"/>
      <c r="BM550" s="1432"/>
      <c r="BN550" s="1432"/>
      <c r="BO550" s="1432"/>
      <c r="BP550" s="1432"/>
      <c r="BQ550" s="1432"/>
      <c r="BR550" s="1432"/>
      <c r="BS550" s="1432"/>
      <c r="BT550" s="1432"/>
      <c r="BU550" s="1432"/>
      <c r="BV550" s="1432"/>
      <c r="BW550" s="1432"/>
      <c r="BX550" s="1432"/>
      <c r="BY550" s="1432"/>
      <c r="BZ550" s="1432"/>
      <c r="CA550" s="1432"/>
      <c r="CB550" s="1432"/>
      <c r="CC550" s="1432"/>
      <c r="CD550" s="1432"/>
      <c r="CE550" s="1432"/>
      <c r="CF550" s="1432"/>
      <c r="CG550" s="1432"/>
      <c r="CH550" s="1432"/>
      <c r="CI550" s="1432"/>
      <c r="CJ550" s="1432"/>
      <c r="CK550" s="1432"/>
      <c r="CL550" s="1432"/>
      <c r="CM550" s="1432"/>
      <c r="CN550" s="1432"/>
      <c r="CO550" s="1432"/>
      <c r="CP550" s="1432"/>
      <c r="CQ550" s="1432"/>
      <c r="CR550" s="1432"/>
      <c r="CS550" s="1432"/>
      <c r="CT550" s="1432"/>
      <c r="CU550" s="1432"/>
      <c r="CV550" s="1432"/>
      <c r="CW550" s="1432"/>
      <c r="CX550" s="1432"/>
      <c r="CY550" s="1432"/>
      <c r="CZ550" s="1432"/>
      <c r="DA550" s="1432"/>
      <c r="DB550" s="1432"/>
      <c r="DC550" s="1432"/>
      <c r="DD550" s="1432"/>
      <c r="DE550" s="1432"/>
      <c r="DF550" s="1432"/>
      <c r="DG550" s="1432"/>
      <c r="DH550" s="1432"/>
      <c r="DI550" s="1432"/>
      <c r="DJ550" s="1432"/>
      <c r="DK550" s="1432"/>
      <c r="DL550" s="1432"/>
      <c r="DM550" s="1432"/>
      <c r="DN550" s="1432"/>
      <c r="DO550" s="1432"/>
      <c r="DP550" s="1432"/>
      <c r="DQ550" s="1432"/>
      <c r="DR550" s="1432"/>
      <c r="DS550" s="1432"/>
      <c r="DT550" s="1432"/>
      <c r="DU550" s="1432"/>
      <c r="DV550" s="1432"/>
      <c r="DW550" s="1432"/>
      <c r="DX550" s="1432"/>
      <c r="DY550" s="1432"/>
      <c r="DZ550" s="1432"/>
      <c r="EA550" s="1432"/>
      <c r="EB550" s="1432"/>
      <c r="EC550" s="1432"/>
      <c r="ED550" s="1432"/>
      <c r="EE550" s="1432"/>
      <c r="EF550" s="1432"/>
      <c r="EG550" s="1432"/>
      <c r="EH550" s="1432"/>
      <c r="EI550" s="1432"/>
      <c r="EJ550" s="1432"/>
      <c r="EK550" s="1432"/>
      <c r="EL550" s="1432"/>
      <c r="EM550" s="1432"/>
      <c r="EN550" s="1432"/>
      <c r="EO550" s="1432"/>
      <c r="EP550" s="1432"/>
      <c r="EQ550" s="1432"/>
      <c r="ER550" s="1432"/>
      <c r="ES550" s="1432"/>
      <c r="ET550" s="1432"/>
      <c r="EU550" s="1432"/>
      <c r="EV550" s="1432"/>
      <c r="EW550" s="1432"/>
      <c r="EX550" s="1432"/>
      <c r="EY550" s="1432"/>
      <c r="EZ550" s="1432"/>
      <c r="FA550" s="1432"/>
      <c r="FB550" s="1432"/>
      <c r="FC550" s="1432"/>
      <c r="FD550" s="1432"/>
      <c r="FE550" s="1432"/>
      <c r="FF550" s="1432"/>
      <c r="FG550" s="1432"/>
      <c r="FH550" s="1432"/>
      <c r="FI550" s="1432"/>
      <c r="FJ550" s="1432"/>
      <c r="FK550" s="1432"/>
      <c r="FL550" s="1432"/>
      <c r="FM550" s="1432"/>
      <c r="FN550" s="1432"/>
      <c r="FO550" s="1432"/>
      <c r="FP550" s="1432"/>
      <c r="FQ550" s="1432"/>
      <c r="FR550" s="1432"/>
      <c r="FS550" s="1432"/>
      <c r="FT550" s="1432"/>
      <c r="FU550" s="1432"/>
      <c r="FV550" s="1432"/>
      <c r="FW550" s="1432"/>
      <c r="FX550" s="1432"/>
      <c r="FY550" s="1432"/>
      <c r="FZ550" s="1432"/>
      <c r="GA550" s="1432"/>
      <c r="GB550" s="1432"/>
      <c r="GC550" s="1432"/>
      <c r="GD550" s="1432"/>
      <c r="GE550" s="1432"/>
      <c r="GF550" s="1432"/>
      <c r="GG550" s="1432"/>
      <c r="GH550" s="1432"/>
      <c r="GI550" s="1432"/>
      <c r="GJ550" s="1432"/>
      <c r="GK550" s="1432"/>
      <c r="GL550" s="1432"/>
      <c r="GM550" s="1432"/>
      <c r="GN550" s="1432"/>
      <c r="GO550" s="1432"/>
      <c r="GP550" s="1432"/>
      <c r="GQ550" s="1432"/>
      <c r="GR550" s="1432"/>
      <c r="GS550" s="1432"/>
      <c r="GT550" s="1432"/>
      <c r="GU550" s="1432"/>
      <c r="GV550" s="1432"/>
      <c r="GW550" s="1432"/>
      <c r="GX550" s="1432"/>
      <c r="GY550" s="1432"/>
      <c r="GZ550" s="1432"/>
      <c r="HA550" s="1432"/>
      <c r="HB550" s="1432"/>
      <c r="HC550" s="1432"/>
      <c r="HD550" s="1432"/>
      <c r="HE550" s="1432"/>
      <c r="HF550" s="1432"/>
      <c r="HG550" s="1432"/>
      <c r="HH550" s="1432"/>
      <c r="HI550" s="1432"/>
      <c r="HJ550" s="1432"/>
      <c r="HK550" s="1432"/>
      <c r="HL550" s="1432"/>
      <c r="HM550" s="1432"/>
      <c r="HN550" s="1432"/>
      <c r="HO550" s="1432"/>
      <c r="HP550" s="1432"/>
      <c r="HQ550" s="1432"/>
      <c r="HR550" s="1432"/>
      <c r="HS550" s="1432"/>
      <c r="HT550" s="1432"/>
      <c r="HU550" s="1432"/>
      <c r="HV550" s="1432"/>
      <c r="HW550" s="1432"/>
      <c r="HX550" s="1432"/>
      <c r="HY550" s="1432"/>
      <c r="HZ550" s="1432"/>
      <c r="IA550" s="1432"/>
      <c r="IB550" s="1432"/>
      <c r="IC550" s="1432"/>
      <c r="ID550" s="1432"/>
      <c r="IE550" s="1432"/>
      <c r="IF550" s="1432"/>
      <c r="IG550" s="1432"/>
      <c r="IH550" s="1432"/>
      <c r="II550" s="1432"/>
      <c r="IJ550" s="1432"/>
      <c r="IK550" s="1432"/>
      <c r="IL550" s="1432"/>
      <c r="IM550" s="1432"/>
      <c r="IN550" s="1432"/>
      <c r="IO550" s="1432"/>
      <c r="IP550" s="1432"/>
      <c r="IQ550" s="1432"/>
      <c r="IR550" s="1432"/>
      <c r="IS550" s="1432"/>
      <c r="IT550" s="1432"/>
      <c r="IU550" s="1432"/>
      <c r="IV550" s="1432"/>
    </row>
    <row r="551" spans="1:256" s="1263" customFormat="1">
      <c r="A551" s="1367"/>
      <c r="B551" s="1259" t="s">
        <v>1938</v>
      </c>
      <c r="C551" s="1390"/>
      <c r="D551" s="1369"/>
      <c r="E551" s="1302"/>
      <c r="F551" s="1303"/>
      <c r="G551" s="1432"/>
      <c r="H551" s="1432"/>
      <c r="I551" s="1432"/>
      <c r="J551" s="1432"/>
      <c r="K551" s="1432"/>
      <c r="L551" s="1432"/>
      <c r="M551" s="1432"/>
      <c r="N551" s="1432"/>
      <c r="O551" s="1432"/>
      <c r="P551" s="1432"/>
      <c r="Q551" s="1432"/>
      <c r="R551" s="1432"/>
      <c r="S551" s="1432"/>
      <c r="T551" s="1432"/>
      <c r="U551" s="1432"/>
      <c r="V551" s="1432"/>
      <c r="W551" s="1432"/>
      <c r="X551" s="1432"/>
      <c r="Y551" s="1432"/>
      <c r="Z551" s="1432"/>
      <c r="AA551" s="1432"/>
      <c r="AB551" s="1432"/>
      <c r="AC551" s="1432"/>
      <c r="AD551" s="1432"/>
      <c r="AE551" s="1432"/>
      <c r="AF551" s="1432"/>
      <c r="AG551" s="1432"/>
      <c r="AH551" s="1432"/>
      <c r="AI551" s="1432"/>
      <c r="AJ551" s="1432"/>
      <c r="AK551" s="1432"/>
      <c r="AL551" s="1432"/>
      <c r="AM551" s="1432"/>
      <c r="AN551" s="1432"/>
      <c r="AO551" s="1432"/>
      <c r="AP551" s="1432"/>
      <c r="AQ551" s="1432"/>
      <c r="AR551" s="1432"/>
      <c r="AS551" s="1432"/>
      <c r="AT551" s="1432"/>
      <c r="AU551" s="1432"/>
      <c r="AV551" s="1432"/>
      <c r="AW551" s="1432"/>
      <c r="AX551" s="1432"/>
      <c r="AY551" s="1432"/>
      <c r="AZ551" s="1432"/>
      <c r="BA551" s="1432"/>
      <c r="BB551" s="1432"/>
      <c r="BC551" s="1432"/>
      <c r="BD551" s="1432"/>
      <c r="BE551" s="1432"/>
      <c r="BF551" s="1432"/>
      <c r="BG551" s="1432"/>
      <c r="BH551" s="1432"/>
      <c r="BI551" s="1432"/>
      <c r="BJ551" s="1432"/>
      <c r="BK551" s="1432"/>
      <c r="BL551" s="1432"/>
      <c r="BM551" s="1432"/>
      <c r="BN551" s="1432"/>
      <c r="BO551" s="1432"/>
      <c r="BP551" s="1432"/>
      <c r="BQ551" s="1432"/>
      <c r="BR551" s="1432"/>
      <c r="BS551" s="1432"/>
      <c r="BT551" s="1432"/>
      <c r="BU551" s="1432"/>
      <c r="BV551" s="1432"/>
      <c r="BW551" s="1432"/>
      <c r="BX551" s="1432"/>
      <c r="BY551" s="1432"/>
      <c r="BZ551" s="1432"/>
      <c r="CA551" s="1432"/>
      <c r="CB551" s="1432"/>
      <c r="CC551" s="1432"/>
      <c r="CD551" s="1432"/>
      <c r="CE551" s="1432"/>
      <c r="CF551" s="1432"/>
      <c r="CG551" s="1432"/>
      <c r="CH551" s="1432"/>
      <c r="CI551" s="1432"/>
      <c r="CJ551" s="1432"/>
      <c r="CK551" s="1432"/>
      <c r="CL551" s="1432"/>
      <c r="CM551" s="1432"/>
      <c r="CN551" s="1432"/>
      <c r="CO551" s="1432"/>
      <c r="CP551" s="1432"/>
      <c r="CQ551" s="1432"/>
      <c r="CR551" s="1432"/>
      <c r="CS551" s="1432"/>
      <c r="CT551" s="1432"/>
      <c r="CU551" s="1432"/>
      <c r="CV551" s="1432"/>
      <c r="CW551" s="1432"/>
      <c r="CX551" s="1432"/>
      <c r="CY551" s="1432"/>
      <c r="CZ551" s="1432"/>
      <c r="DA551" s="1432"/>
      <c r="DB551" s="1432"/>
      <c r="DC551" s="1432"/>
      <c r="DD551" s="1432"/>
      <c r="DE551" s="1432"/>
      <c r="DF551" s="1432"/>
      <c r="DG551" s="1432"/>
      <c r="DH551" s="1432"/>
      <c r="DI551" s="1432"/>
      <c r="DJ551" s="1432"/>
      <c r="DK551" s="1432"/>
      <c r="DL551" s="1432"/>
      <c r="DM551" s="1432"/>
      <c r="DN551" s="1432"/>
      <c r="DO551" s="1432"/>
      <c r="DP551" s="1432"/>
      <c r="DQ551" s="1432"/>
      <c r="DR551" s="1432"/>
      <c r="DS551" s="1432"/>
      <c r="DT551" s="1432"/>
      <c r="DU551" s="1432"/>
      <c r="DV551" s="1432"/>
      <c r="DW551" s="1432"/>
      <c r="DX551" s="1432"/>
      <c r="DY551" s="1432"/>
      <c r="DZ551" s="1432"/>
      <c r="EA551" s="1432"/>
      <c r="EB551" s="1432"/>
      <c r="EC551" s="1432"/>
      <c r="ED551" s="1432"/>
      <c r="EE551" s="1432"/>
      <c r="EF551" s="1432"/>
      <c r="EG551" s="1432"/>
      <c r="EH551" s="1432"/>
      <c r="EI551" s="1432"/>
      <c r="EJ551" s="1432"/>
      <c r="EK551" s="1432"/>
      <c r="EL551" s="1432"/>
      <c r="EM551" s="1432"/>
      <c r="EN551" s="1432"/>
      <c r="EO551" s="1432"/>
      <c r="EP551" s="1432"/>
      <c r="EQ551" s="1432"/>
      <c r="ER551" s="1432"/>
      <c r="ES551" s="1432"/>
      <c r="ET551" s="1432"/>
      <c r="EU551" s="1432"/>
      <c r="EV551" s="1432"/>
      <c r="EW551" s="1432"/>
      <c r="EX551" s="1432"/>
      <c r="EY551" s="1432"/>
      <c r="EZ551" s="1432"/>
      <c r="FA551" s="1432"/>
      <c r="FB551" s="1432"/>
      <c r="FC551" s="1432"/>
      <c r="FD551" s="1432"/>
      <c r="FE551" s="1432"/>
      <c r="FF551" s="1432"/>
      <c r="FG551" s="1432"/>
      <c r="FH551" s="1432"/>
      <c r="FI551" s="1432"/>
      <c r="FJ551" s="1432"/>
      <c r="FK551" s="1432"/>
      <c r="FL551" s="1432"/>
      <c r="FM551" s="1432"/>
      <c r="FN551" s="1432"/>
      <c r="FO551" s="1432"/>
      <c r="FP551" s="1432"/>
      <c r="FQ551" s="1432"/>
      <c r="FR551" s="1432"/>
      <c r="FS551" s="1432"/>
      <c r="FT551" s="1432"/>
      <c r="FU551" s="1432"/>
      <c r="FV551" s="1432"/>
      <c r="FW551" s="1432"/>
      <c r="FX551" s="1432"/>
      <c r="FY551" s="1432"/>
      <c r="FZ551" s="1432"/>
      <c r="GA551" s="1432"/>
      <c r="GB551" s="1432"/>
      <c r="GC551" s="1432"/>
      <c r="GD551" s="1432"/>
      <c r="GE551" s="1432"/>
      <c r="GF551" s="1432"/>
      <c r="GG551" s="1432"/>
      <c r="GH551" s="1432"/>
      <c r="GI551" s="1432"/>
      <c r="GJ551" s="1432"/>
      <c r="GK551" s="1432"/>
      <c r="GL551" s="1432"/>
      <c r="GM551" s="1432"/>
      <c r="GN551" s="1432"/>
      <c r="GO551" s="1432"/>
      <c r="GP551" s="1432"/>
      <c r="GQ551" s="1432"/>
      <c r="GR551" s="1432"/>
      <c r="GS551" s="1432"/>
      <c r="GT551" s="1432"/>
      <c r="GU551" s="1432"/>
      <c r="GV551" s="1432"/>
      <c r="GW551" s="1432"/>
      <c r="GX551" s="1432"/>
      <c r="GY551" s="1432"/>
      <c r="GZ551" s="1432"/>
      <c r="HA551" s="1432"/>
      <c r="HB551" s="1432"/>
      <c r="HC551" s="1432"/>
      <c r="HD551" s="1432"/>
      <c r="HE551" s="1432"/>
      <c r="HF551" s="1432"/>
      <c r="HG551" s="1432"/>
      <c r="HH551" s="1432"/>
      <c r="HI551" s="1432"/>
      <c r="HJ551" s="1432"/>
      <c r="HK551" s="1432"/>
      <c r="HL551" s="1432"/>
      <c r="HM551" s="1432"/>
      <c r="HN551" s="1432"/>
      <c r="HO551" s="1432"/>
      <c r="HP551" s="1432"/>
      <c r="HQ551" s="1432"/>
      <c r="HR551" s="1432"/>
      <c r="HS551" s="1432"/>
      <c r="HT551" s="1432"/>
      <c r="HU551" s="1432"/>
      <c r="HV551" s="1432"/>
      <c r="HW551" s="1432"/>
      <c r="HX551" s="1432"/>
      <c r="HY551" s="1432"/>
      <c r="HZ551" s="1432"/>
      <c r="IA551" s="1432"/>
      <c r="IB551" s="1432"/>
      <c r="IC551" s="1432"/>
      <c r="ID551" s="1432"/>
      <c r="IE551" s="1432"/>
      <c r="IF551" s="1432"/>
      <c r="IG551" s="1432"/>
      <c r="IH551" s="1432"/>
      <c r="II551" s="1432"/>
      <c r="IJ551" s="1432"/>
      <c r="IK551" s="1432"/>
      <c r="IL551" s="1432"/>
      <c r="IM551" s="1432"/>
      <c r="IN551" s="1432"/>
      <c r="IO551" s="1432"/>
      <c r="IP551" s="1432"/>
      <c r="IQ551" s="1432"/>
      <c r="IR551" s="1432"/>
      <c r="IS551" s="1432"/>
      <c r="IT551" s="1432"/>
      <c r="IU551" s="1432"/>
      <c r="IV551" s="1432"/>
    </row>
    <row r="552" spans="1:256" s="1263" customFormat="1">
      <c r="A552" s="1367"/>
      <c r="B552" s="1259" t="s">
        <v>1939</v>
      </c>
      <c r="C552" s="1390"/>
      <c r="D552" s="1369"/>
      <c r="E552" s="1302"/>
      <c r="F552" s="1303"/>
      <c r="G552" s="1432"/>
      <c r="H552" s="1432"/>
      <c r="I552" s="1432"/>
      <c r="J552" s="1432"/>
      <c r="K552" s="1432"/>
      <c r="L552" s="1432"/>
      <c r="M552" s="1432"/>
      <c r="N552" s="1432"/>
      <c r="O552" s="1432"/>
      <c r="P552" s="1432"/>
      <c r="Q552" s="1432"/>
      <c r="R552" s="1432"/>
      <c r="S552" s="1432"/>
      <c r="T552" s="1432"/>
      <c r="U552" s="1432"/>
      <c r="V552" s="1432"/>
      <c r="W552" s="1432"/>
      <c r="X552" s="1432"/>
      <c r="Y552" s="1432"/>
      <c r="Z552" s="1432"/>
      <c r="AA552" s="1432"/>
      <c r="AB552" s="1432"/>
      <c r="AC552" s="1432"/>
      <c r="AD552" s="1432"/>
      <c r="AE552" s="1432"/>
      <c r="AF552" s="1432"/>
      <c r="AG552" s="1432"/>
      <c r="AH552" s="1432"/>
      <c r="AI552" s="1432"/>
      <c r="AJ552" s="1432"/>
      <c r="AK552" s="1432"/>
      <c r="AL552" s="1432"/>
      <c r="AM552" s="1432"/>
      <c r="AN552" s="1432"/>
      <c r="AO552" s="1432"/>
      <c r="AP552" s="1432"/>
      <c r="AQ552" s="1432"/>
      <c r="AR552" s="1432"/>
      <c r="AS552" s="1432"/>
      <c r="AT552" s="1432"/>
      <c r="AU552" s="1432"/>
      <c r="AV552" s="1432"/>
      <c r="AW552" s="1432"/>
      <c r="AX552" s="1432"/>
      <c r="AY552" s="1432"/>
      <c r="AZ552" s="1432"/>
      <c r="BA552" s="1432"/>
      <c r="BB552" s="1432"/>
      <c r="BC552" s="1432"/>
      <c r="BD552" s="1432"/>
      <c r="BE552" s="1432"/>
      <c r="BF552" s="1432"/>
      <c r="BG552" s="1432"/>
      <c r="BH552" s="1432"/>
      <c r="BI552" s="1432"/>
      <c r="BJ552" s="1432"/>
      <c r="BK552" s="1432"/>
      <c r="BL552" s="1432"/>
      <c r="BM552" s="1432"/>
      <c r="BN552" s="1432"/>
      <c r="BO552" s="1432"/>
      <c r="BP552" s="1432"/>
      <c r="BQ552" s="1432"/>
      <c r="BR552" s="1432"/>
      <c r="BS552" s="1432"/>
      <c r="BT552" s="1432"/>
      <c r="BU552" s="1432"/>
      <c r="BV552" s="1432"/>
      <c r="BW552" s="1432"/>
      <c r="BX552" s="1432"/>
      <c r="BY552" s="1432"/>
      <c r="BZ552" s="1432"/>
      <c r="CA552" s="1432"/>
      <c r="CB552" s="1432"/>
      <c r="CC552" s="1432"/>
      <c r="CD552" s="1432"/>
      <c r="CE552" s="1432"/>
      <c r="CF552" s="1432"/>
      <c r="CG552" s="1432"/>
      <c r="CH552" s="1432"/>
      <c r="CI552" s="1432"/>
      <c r="CJ552" s="1432"/>
      <c r="CK552" s="1432"/>
      <c r="CL552" s="1432"/>
      <c r="CM552" s="1432"/>
      <c r="CN552" s="1432"/>
      <c r="CO552" s="1432"/>
      <c r="CP552" s="1432"/>
      <c r="CQ552" s="1432"/>
      <c r="CR552" s="1432"/>
      <c r="CS552" s="1432"/>
      <c r="CT552" s="1432"/>
      <c r="CU552" s="1432"/>
      <c r="CV552" s="1432"/>
      <c r="CW552" s="1432"/>
      <c r="CX552" s="1432"/>
      <c r="CY552" s="1432"/>
      <c r="CZ552" s="1432"/>
      <c r="DA552" s="1432"/>
      <c r="DB552" s="1432"/>
      <c r="DC552" s="1432"/>
      <c r="DD552" s="1432"/>
      <c r="DE552" s="1432"/>
      <c r="DF552" s="1432"/>
      <c r="DG552" s="1432"/>
      <c r="DH552" s="1432"/>
      <c r="DI552" s="1432"/>
      <c r="DJ552" s="1432"/>
      <c r="DK552" s="1432"/>
      <c r="DL552" s="1432"/>
      <c r="DM552" s="1432"/>
      <c r="DN552" s="1432"/>
      <c r="DO552" s="1432"/>
      <c r="DP552" s="1432"/>
      <c r="DQ552" s="1432"/>
      <c r="DR552" s="1432"/>
      <c r="DS552" s="1432"/>
      <c r="DT552" s="1432"/>
      <c r="DU552" s="1432"/>
      <c r="DV552" s="1432"/>
      <c r="DW552" s="1432"/>
      <c r="DX552" s="1432"/>
      <c r="DY552" s="1432"/>
      <c r="DZ552" s="1432"/>
      <c r="EA552" s="1432"/>
      <c r="EB552" s="1432"/>
      <c r="EC552" s="1432"/>
      <c r="ED552" s="1432"/>
      <c r="EE552" s="1432"/>
      <c r="EF552" s="1432"/>
      <c r="EG552" s="1432"/>
      <c r="EH552" s="1432"/>
      <c r="EI552" s="1432"/>
      <c r="EJ552" s="1432"/>
      <c r="EK552" s="1432"/>
      <c r="EL552" s="1432"/>
      <c r="EM552" s="1432"/>
      <c r="EN552" s="1432"/>
      <c r="EO552" s="1432"/>
      <c r="EP552" s="1432"/>
      <c r="EQ552" s="1432"/>
      <c r="ER552" s="1432"/>
      <c r="ES552" s="1432"/>
      <c r="ET552" s="1432"/>
      <c r="EU552" s="1432"/>
      <c r="EV552" s="1432"/>
      <c r="EW552" s="1432"/>
      <c r="EX552" s="1432"/>
      <c r="EY552" s="1432"/>
      <c r="EZ552" s="1432"/>
      <c r="FA552" s="1432"/>
      <c r="FB552" s="1432"/>
      <c r="FC552" s="1432"/>
      <c r="FD552" s="1432"/>
      <c r="FE552" s="1432"/>
      <c r="FF552" s="1432"/>
      <c r="FG552" s="1432"/>
      <c r="FH552" s="1432"/>
      <c r="FI552" s="1432"/>
      <c r="FJ552" s="1432"/>
      <c r="FK552" s="1432"/>
      <c r="FL552" s="1432"/>
      <c r="FM552" s="1432"/>
      <c r="FN552" s="1432"/>
      <c r="FO552" s="1432"/>
      <c r="FP552" s="1432"/>
      <c r="FQ552" s="1432"/>
      <c r="FR552" s="1432"/>
      <c r="FS552" s="1432"/>
      <c r="FT552" s="1432"/>
      <c r="FU552" s="1432"/>
      <c r="FV552" s="1432"/>
      <c r="FW552" s="1432"/>
      <c r="FX552" s="1432"/>
      <c r="FY552" s="1432"/>
      <c r="FZ552" s="1432"/>
      <c r="GA552" s="1432"/>
      <c r="GB552" s="1432"/>
      <c r="GC552" s="1432"/>
      <c r="GD552" s="1432"/>
      <c r="GE552" s="1432"/>
      <c r="GF552" s="1432"/>
      <c r="GG552" s="1432"/>
      <c r="GH552" s="1432"/>
      <c r="GI552" s="1432"/>
      <c r="GJ552" s="1432"/>
      <c r="GK552" s="1432"/>
      <c r="GL552" s="1432"/>
      <c r="GM552" s="1432"/>
      <c r="GN552" s="1432"/>
      <c r="GO552" s="1432"/>
      <c r="GP552" s="1432"/>
      <c r="GQ552" s="1432"/>
      <c r="GR552" s="1432"/>
      <c r="GS552" s="1432"/>
      <c r="GT552" s="1432"/>
      <c r="GU552" s="1432"/>
      <c r="GV552" s="1432"/>
      <c r="GW552" s="1432"/>
      <c r="GX552" s="1432"/>
      <c r="GY552" s="1432"/>
      <c r="GZ552" s="1432"/>
      <c r="HA552" s="1432"/>
      <c r="HB552" s="1432"/>
      <c r="HC552" s="1432"/>
      <c r="HD552" s="1432"/>
      <c r="HE552" s="1432"/>
      <c r="HF552" s="1432"/>
      <c r="HG552" s="1432"/>
      <c r="HH552" s="1432"/>
      <c r="HI552" s="1432"/>
      <c r="HJ552" s="1432"/>
      <c r="HK552" s="1432"/>
      <c r="HL552" s="1432"/>
      <c r="HM552" s="1432"/>
      <c r="HN552" s="1432"/>
      <c r="HO552" s="1432"/>
      <c r="HP552" s="1432"/>
      <c r="HQ552" s="1432"/>
      <c r="HR552" s="1432"/>
      <c r="HS552" s="1432"/>
      <c r="HT552" s="1432"/>
      <c r="HU552" s="1432"/>
      <c r="HV552" s="1432"/>
      <c r="HW552" s="1432"/>
      <c r="HX552" s="1432"/>
      <c r="HY552" s="1432"/>
      <c r="HZ552" s="1432"/>
      <c r="IA552" s="1432"/>
      <c r="IB552" s="1432"/>
      <c r="IC552" s="1432"/>
      <c r="ID552" s="1432"/>
      <c r="IE552" s="1432"/>
      <c r="IF552" s="1432"/>
      <c r="IG552" s="1432"/>
      <c r="IH552" s="1432"/>
      <c r="II552" s="1432"/>
      <c r="IJ552" s="1432"/>
      <c r="IK552" s="1432"/>
      <c r="IL552" s="1432"/>
      <c r="IM552" s="1432"/>
      <c r="IN552" s="1432"/>
      <c r="IO552" s="1432"/>
      <c r="IP552" s="1432"/>
      <c r="IQ552" s="1432"/>
      <c r="IR552" s="1432"/>
      <c r="IS552" s="1432"/>
      <c r="IT552" s="1432"/>
      <c r="IU552" s="1432"/>
      <c r="IV552" s="1432"/>
    </row>
    <row r="553" spans="1:256" s="1263" customFormat="1">
      <c r="A553" s="1367"/>
      <c r="B553" s="1259" t="s">
        <v>1940</v>
      </c>
      <c r="C553" s="1390"/>
      <c r="D553" s="1369"/>
      <c r="E553" s="1302"/>
      <c r="F553" s="1303"/>
      <c r="G553" s="1432"/>
      <c r="H553" s="1432"/>
      <c r="I553" s="1432"/>
      <c r="J553" s="1432"/>
      <c r="K553" s="1432"/>
      <c r="L553" s="1432"/>
      <c r="M553" s="1432"/>
      <c r="N553" s="1432"/>
      <c r="O553" s="1432"/>
      <c r="P553" s="1432"/>
      <c r="Q553" s="1432"/>
      <c r="R553" s="1432"/>
      <c r="S553" s="1432"/>
      <c r="T553" s="1432"/>
      <c r="U553" s="1432"/>
      <c r="V553" s="1432"/>
      <c r="W553" s="1432"/>
      <c r="X553" s="1432"/>
      <c r="Y553" s="1432"/>
      <c r="Z553" s="1432"/>
      <c r="AA553" s="1432"/>
      <c r="AB553" s="1432"/>
      <c r="AC553" s="1432"/>
      <c r="AD553" s="1432"/>
      <c r="AE553" s="1432"/>
      <c r="AF553" s="1432"/>
      <c r="AG553" s="1432"/>
      <c r="AH553" s="1432"/>
      <c r="AI553" s="1432"/>
      <c r="AJ553" s="1432"/>
      <c r="AK553" s="1432"/>
      <c r="AL553" s="1432"/>
      <c r="AM553" s="1432"/>
      <c r="AN553" s="1432"/>
      <c r="AO553" s="1432"/>
      <c r="AP553" s="1432"/>
      <c r="AQ553" s="1432"/>
      <c r="AR553" s="1432"/>
      <c r="AS553" s="1432"/>
      <c r="AT553" s="1432"/>
      <c r="AU553" s="1432"/>
      <c r="AV553" s="1432"/>
      <c r="AW553" s="1432"/>
      <c r="AX553" s="1432"/>
      <c r="AY553" s="1432"/>
      <c r="AZ553" s="1432"/>
      <c r="BA553" s="1432"/>
      <c r="BB553" s="1432"/>
      <c r="BC553" s="1432"/>
      <c r="BD553" s="1432"/>
      <c r="BE553" s="1432"/>
      <c r="BF553" s="1432"/>
      <c r="BG553" s="1432"/>
      <c r="BH553" s="1432"/>
      <c r="BI553" s="1432"/>
      <c r="BJ553" s="1432"/>
      <c r="BK553" s="1432"/>
      <c r="BL553" s="1432"/>
      <c r="BM553" s="1432"/>
      <c r="BN553" s="1432"/>
      <c r="BO553" s="1432"/>
      <c r="BP553" s="1432"/>
      <c r="BQ553" s="1432"/>
      <c r="BR553" s="1432"/>
      <c r="BS553" s="1432"/>
      <c r="BT553" s="1432"/>
      <c r="BU553" s="1432"/>
      <c r="BV553" s="1432"/>
      <c r="BW553" s="1432"/>
      <c r="BX553" s="1432"/>
      <c r="BY553" s="1432"/>
      <c r="BZ553" s="1432"/>
      <c r="CA553" s="1432"/>
      <c r="CB553" s="1432"/>
      <c r="CC553" s="1432"/>
      <c r="CD553" s="1432"/>
      <c r="CE553" s="1432"/>
      <c r="CF553" s="1432"/>
      <c r="CG553" s="1432"/>
      <c r="CH553" s="1432"/>
      <c r="CI553" s="1432"/>
      <c r="CJ553" s="1432"/>
      <c r="CK553" s="1432"/>
      <c r="CL553" s="1432"/>
      <c r="CM553" s="1432"/>
      <c r="CN553" s="1432"/>
      <c r="CO553" s="1432"/>
      <c r="CP553" s="1432"/>
      <c r="CQ553" s="1432"/>
      <c r="CR553" s="1432"/>
      <c r="CS553" s="1432"/>
      <c r="CT553" s="1432"/>
      <c r="CU553" s="1432"/>
      <c r="CV553" s="1432"/>
      <c r="CW553" s="1432"/>
      <c r="CX553" s="1432"/>
      <c r="CY553" s="1432"/>
      <c r="CZ553" s="1432"/>
      <c r="DA553" s="1432"/>
      <c r="DB553" s="1432"/>
      <c r="DC553" s="1432"/>
      <c r="DD553" s="1432"/>
      <c r="DE553" s="1432"/>
      <c r="DF553" s="1432"/>
      <c r="DG553" s="1432"/>
      <c r="DH553" s="1432"/>
      <c r="DI553" s="1432"/>
      <c r="DJ553" s="1432"/>
      <c r="DK553" s="1432"/>
      <c r="DL553" s="1432"/>
      <c r="DM553" s="1432"/>
      <c r="DN553" s="1432"/>
      <c r="DO553" s="1432"/>
      <c r="DP553" s="1432"/>
      <c r="DQ553" s="1432"/>
      <c r="DR553" s="1432"/>
      <c r="DS553" s="1432"/>
      <c r="DT553" s="1432"/>
      <c r="DU553" s="1432"/>
      <c r="DV553" s="1432"/>
      <c r="DW553" s="1432"/>
      <c r="DX553" s="1432"/>
      <c r="DY553" s="1432"/>
      <c r="DZ553" s="1432"/>
      <c r="EA553" s="1432"/>
      <c r="EB553" s="1432"/>
      <c r="EC553" s="1432"/>
      <c r="ED553" s="1432"/>
      <c r="EE553" s="1432"/>
      <c r="EF553" s="1432"/>
      <c r="EG553" s="1432"/>
      <c r="EH553" s="1432"/>
      <c r="EI553" s="1432"/>
      <c r="EJ553" s="1432"/>
      <c r="EK553" s="1432"/>
      <c r="EL553" s="1432"/>
      <c r="EM553" s="1432"/>
      <c r="EN553" s="1432"/>
      <c r="EO553" s="1432"/>
      <c r="EP553" s="1432"/>
      <c r="EQ553" s="1432"/>
      <c r="ER553" s="1432"/>
      <c r="ES553" s="1432"/>
      <c r="ET553" s="1432"/>
      <c r="EU553" s="1432"/>
      <c r="EV553" s="1432"/>
      <c r="EW553" s="1432"/>
      <c r="EX553" s="1432"/>
      <c r="EY553" s="1432"/>
      <c r="EZ553" s="1432"/>
      <c r="FA553" s="1432"/>
      <c r="FB553" s="1432"/>
      <c r="FC553" s="1432"/>
      <c r="FD553" s="1432"/>
      <c r="FE553" s="1432"/>
      <c r="FF553" s="1432"/>
      <c r="FG553" s="1432"/>
      <c r="FH553" s="1432"/>
      <c r="FI553" s="1432"/>
      <c r="FJ553" s="1432"/>
      <c r="FK553" s="1432"/>
      <c r="FL553" s="1432"/>
      <c r="FM553" s="1432"/>
      <c r="FN553" s="1432"/>
      <c r="FO553" s="1432"/>
      <c r="FP553" s="1432"/>
      <c r="FQ553" s="1432"/>
      <c r="FR553" s="1432"/>
      <c r="FS553" s="1432"/>
      <c r="FT553" s="1432"/>
      <c r="FU553" s="1432"/>
      <c r="FV553" s="1432"/>
      <c r="FW553" s="1432"/>
      <c r="FX553" s="1432"/>
      <c r="FY553" s="1432"/>
      <c r="FZ553" s="1432"/>
      <c r="GA553" s="1432"/>
      <c r="GB553" s="1432"/>
      <c r="GC553" s="1432"/>
      <c r="GD553" s="1432"/>
      <c r="GE553" s="1432"/>
      <c r="GF553" s="1432"/>
      <c r="GG553" s="1432"/>
      <c r="GH553" s="1432"/>
      <c r="GI553" s="1432"/>
      <c r="GJ553" s="1432"/>
      <c r="GK553" s="1432"/>
      <c r="GL553" s="1432"/>
      <c r="GM553" s="1432"/>
      <c r="GN553" s="1432"/>
      <c r="GO553" s="1432"/>
      <c r="GP553" s="1432"/>
      <c r="GQ553" s="1432"/>
      <c r="GR553" s="1432"/>
      <c r="GS553" s="1432"/>
      <c r="GT553" s="1432"/>
      <c r="GU553" s="1432"/>
      <c r="GV553" s="1432"/>
      <c r="GW553" s="1432"/>
      <c r="GX553" s="1432"/>
      <c r="GY553" s="1432"/>
      <c r="GZ553" s="1432"/>
      <c r="HA553" s="1432"/>
      <c r="HB553" s="1432"/>
      <c r="HC553" s="1432"/>
      <c r="HD553" s="1432"/>
      <c r="HE553" s="1432"/>
      <c r="HF553" s="1432"/>
      <c r="HG553" s="1432"/>
      <c r="HH553" s="1432"/>
      <c r="HI553" s="1432"/>
      <c r="HJ553" s="1432"/>
      <c r="HK553" s="1432"/>
      <c r="HL553" s="1432"/>
      <c r="HM553" s="1432"/>
      <c r="HN553" s="1432"/>
      <c r="HO553" s="1432"/>
      <c r="HP553" s="1432"/>
      <c r="HQ553" s="1432"/>
      <c r="HR553" s="1432"/>
      <c r="HS553" s="1432"/>
      <c r="HT553" s="1432"/>
      <c r="HU553" s="1432"/>
      <c r="HV553" s="1432"/>
      <c r="HW553" s="1432"/>
      <c r="HX553" s="1432"/>
      <c r="HY553" s="1432"/>
      <c r="HZ553" s="1432"/>
      <c r="IA553" s="1432"/>
      <c r="IB553" s="1432"/>
      <c r="IC553" s="1432"/>
      <c r="ID553" s="1432"/>
      <c r="IE553" s="1432"/>
      <c r="IF553" s="1432"/>
      <c r="IG553" s="1432"/>
      <c r="IH553" s="1432"/>
      <c r="II553" s="1432"/>
      <c r="IJ553" s="1432"/>
      <c r="IK553" s="1432"/>
      <c r="IL553" s="1432"/>
      <c r="IM553" s="1432"/>
      <c r="IN553" s="1432"/>
      <c r="IO553" s="1432"/>
      <c r="IP553" s="1432"/>
      <c r="IQ553" s="1432"/>
      <c r="IR553" s="1432"/>
      <c r="IS553" s="1432"/>
      <c r="IT553" s="1432"/>
      <c r="IU553" s="1432"/>
      <c r="IV553" s="1432"/>
    </row>
    <row r="554" spans="1:256" s="1263" customFormat="1">
      <c r="A554" s="1367"/>
      <c r="B554" s="1259" t="s">
        <v>1941</v>
      </c>
      <c r="C554" s="1390"/>
      <c r="D554" s="1369"/>
      <c r="E554" s="1302"/>
      <c r="F554" s="1303"/>
      <c r="G554" s="1432"/>
      <c r="H554" s="1432"/>
      <c r="I554" s="1432"/>
      <c r="J554" s="1432"/>
      <c r="K554" s="1432"/>
      <c r="L554" s="1432"/>
      <c r="M554" s="1432"/>
      <c r="N554" s="1432"/>
      <c r="O554" s="1432"/>
      <c r="P554" s="1432"/>
      <c r="Q554" s="1432"/>
      <c r="R554" s="1432"/>
      <c r="S554" s="1432"/>
      <c r="T554" s="1432"/>
      <c r="U554" s="1432"/>
      <c r="V554" s="1432"/>
      <c r="W554" s="1432"/>
      <c r="X554" s="1432"/>
      <c r="Y554" s="1432"/>
      <c r="Z554" s="1432"/>
      <c r="AA554" s="1432"/>
      <c r="AB554" s="1432"/>
      <c r="AC554" s="1432"/>
      <c r="AD554" s="1432"/>
      <c r="AE554" s="1432"/>
      <c r="AF554" s="1432"/>
      <c r="AG554" s="1432"/>
      <c r="AH554" s="1432"/>
      <c r="AI554" s="1432"/>
      <c r="AJ554" s="1432"/>
      <c r="AK554" s="1432"/>
      <c r="AL554" s="1432"/>
      <c r="AM554" s="1432"/>
      <c r="AN554" s="1432"/>
      <c r="AO554" s="1432"/>
      <c r="AP554" s="1432"/>
      <c r="AQ554" s="1432"/>
      <c r="AR554" s="1432"/>
      <c r="AS554" s="1432"/>
      <c r="AT554" s="1432"/>
      <c r="AU554" s="1432"/>
      <c r="AV554" s="1432"/>
      <c r="AW554" s="1432"/>
      <c r="AX554" s="1432"/>
      <c r="AY554" s="1432"/>
      <c r="AZ554" s="1432"/>
      <c r="BA554" s="1432"/>
      <c r="BB554" s="1432"/>
      <c r="BC554" s="1432"/>
      <c r="BD554" s="1432"/>
      <c r="BE554" s="1432"/>
      <c r="BF554" s="1432"/>
      <c r="BG554" s="1432"/>
      <c r="BH554" s="1432"/>
      <c r="BI554" s="1432"/>
      <c r="BJ554" s="1432"/>
      <c r="BK554" s="1432"/>
      <c r="BL554" s="1432"/>
      <c r="BM554" s="1432"/>
      <c r="BN554" s="1432"/>
      <c r="BO554" s="1432"/>
      <c r="BP554" s="1432"/>
      <c r="BQ554" s="1432"/>
      <c r="BR554" s="1432"/>
      <c r="BS554" s="1432"/>
      <c r="BT554" s="1432"/>
      <c r="BU554" s="1432"/>
      <c r="BV554" s="1432"/>
      <c r="BW554" s="1432"/>
      <c r="BX554" s="1432"/>
      <c r="BY554" s="1432"/>
      <c r="BZ554" s="1432"/>
      <c r="CA554" s="1432"/>
      <c r="CB554" s="1432"/>
      <c r="CC554" s="1432"/>
      <c r="CD554" s="1432"/>
      <c r="CE554" s="1432"/>
      <c r="CF554" s="1432"/>
      <c r="CG554" s="1432"/>
      <c r="CH554" s="1432"/>
      <c r="CI554" s="1432"/>
      <c r="CJ554" s="1432"/>
      <c r="CK554" s="1432"/>
      <c r="CL554" s="1432"/>
      <c r="CM554" s="1432"/>
      <c r="CN554" s="1432"/>
      <c r="CO554" s="1432"/>
      <c r="CP554" s="1432"/>
      <c r="CQ554" s="1432"/>
      <c r="CR554" s="1432"/>
      <c r="CS554" s="1432"/>
      <c r="CT554" s="1432"/>
      <c r="CU554" s="1432"/>
      <c r="CV554" s="1432"/>
      <c r="CW554" s="1432"/>
      <c r="CX554" s="1432"/>
      <c r="CY554" s="1432"/>
      <c r="CZ554" s="1432"/>
      <c r="DA554" s="1432"/>
      <c r="DB554" s="1432"/>
      <c r="DC554" s="1432"/>
      <c r="DD554" s="1432"/>
      <c r="DE554" s="1432"/>
      <c r="DF554" s="1432"/>
      <c r="DG554" s="1432"/>
      <c r="DH554" s="1432"/>
      <c r="DI554" s="1432"/>
      <c r="DJ554" s="1432"/>
      <c r="DK554" s="1432"/>
      <c r="DL554" s="1432"/>
      <c r="DM554" s="1432"/>
      <c r="DN554" s="1432"/>
      <c r="DO554" s="1432"/>
      <c r="DP554" s="1432"/>
      <c r="DQ554" s="1432"/>
      <c r="DR554" s="1432"/>
      <c r="DS554" s="1432"/>
      <c r="DT554" s="1432"/>
      <c r="DU554" s="1432"/>
      <c r="DV554" s="1432"/>
      <c r="DW554" s="1432"/>
      <c r="DX554" s="1432"/>
      <c r="DY554" s="1432"/>
      <c r="DZ554" s="1432"/>
      <c r="EA554" s="1432"/>
      <c r="EB554" s="1432"/>
      <c r="EC554" s="1432"/>
      <c r="ED554" s="1432"/>
      <c r="EE554" s="1432"/>
      <c r="EF554" s="1432"/>
      <c r="EG554" s="1432"/>
      <c r="EH554" s="1432"/>
      <c r="EI554" s="1432"/>
      <c r="EJ554" s="1432"/>
      <c r="EK554" s="1432"/>
      <c r="EL554" s="1432"/>
      <c r="EM554" s="1432"/>
      <c r="EN554" s="1432"/>
      <c r="EO554" s="1432"/>
      <c r="EP554" s="1432"/>
      <c r="EQ554" s="1432"/>
      <c r="ER554" s="1432"/>
      <c r="ES554" s="1432"/>
      <c r="ET554" s="1432"/>
      <c r="EU554" s="1432"/>
      <c r="EV554" s="1432"/>
      <c r="EW554" s="1432"/>
      <c r="EX554" s="1432"/>
      <c r="EY554" s="1432"/>
      <c r="EZ554" s="1432"/>
      <c r="FA554" s="1432"/>
      <c r="FB554" s="1432"/>
      <c r="FC554" s="1432"/>
      <c r="FD554" s="1432"/>
      <c r="FE554" s="1432"/>
      <c r="FF554" s="1432"/>
      <c r="FG554" s="1432"/>
      <c r="FH554" s="1432"/>
      <c r="FI554" s="1432"/>
      <c r="FJ554" s="1432"/>
      <c r="FK554" s="1432"/>
      <c r="FL554" s="1432"/>
      <c r="FM554" s="1432"/>
      <c r="FN554" s="1432"/>
      <c r="FO554" s="1432"/>
      <c r="FP554" s="1432"/>
      <c r="FQ554" s="1432"/>
      <c r="FR554" s="1432"/>
      <c r="FS554" s="1432"/>
      <c r="FT554" s="1432"/>
      <c r="FU554" s="1432"/>
      <c r="FV554" s="1432"/>
      <c r="FW554" s="1432"/>
      <c r="FX554" s="1432"/>
      <c r="FY554" s="1432"/>
      <c r="FZ554" s="1432"/>
      <c r="GA554" s="1432"/>
      <c r="GB554" s="1432"/>
      <c r="GC554" s="1432"/>
      <c r="GD554" s="1432"/>
      <c r="GE554" s="1432"/>
      <c r="GF554" s="1432"/>
      <c r="GG554" s="1432"/>
      <c r="GH554" s="1432"/>
      <c r="GI554" s="1432"/>
      <c r="GJ554" s="1432"/>
      <c r="GK554" s="1432"/>
      <c r="GL554" s="1432"/>
      <c r="GM554" s="1432"/>
      <c r="GN554" s="1432"/>
      <c r="GO554" s="1432"/>
      <c r="GP554" s="1432"/>
      <c r="GQ554" s="1432"/>
      <c r="GR554" s="1432"/>
      <c r="GS554" s="1432"/>
      <c r="GT554" s="1432"/>
      <c r="GU554" s="1432"/>
      <c r="GV554" s="1432"/>
      <c r="GW554" s="1432"/>
      <c r="GX554" s="1432"/>
      <c r="GY554" s="1432"/>
      <c r="GZ554" s="1432"/>
      <c r="HA554" s="1432"/>
      <c r="HB554" s="1432"/>
      <c r="HC554" s="1432"/>
      <c r="HD554" s="1432"/>
      <c r="HE554" s="1432"/>
      <c r="HF554" s="1432"/>
      <c r="HG554" s="1432"/>
      <c r="HH554" s="1432"/>
      <c r="HI554" s="1432"/>
      <c r="HJ554" s="1432"/>
      <c r="HK554" s="1432"/>
      <c r="HL554" s="1432"/>
      <c r="HM554" s="1432"/>
      <c r="HN554" s="1432"/>
      <c r="HO554" s="1432"/>
      <c r="HP554" s="1432"/>
      <c r="HQ554" s="1432"/>
      <c r="HR554" s="1432"/>
      <c r="HS554" s="1432"/>
      <c r="HT554" s="1432"/>
      <c r="HU554" s="1432"/>
      <c r="HV554" s="1432"/>
      <c r="HW554" s="1432"/>
      <c r="HX554" s="1432"/>
      <c r="HY554" s="1432"/>
      <c r="HZ554" s="1432"/>
      <c r="IA554" s="1432"/>
      <c r="IB554" s="1432"/>
      <c r="IC554" s="1432"/>
      <c r="ID554" s="1432"/>
      <c r="IE554" s="1432"/>
      <c r="IF554" s="1432"/>
      <c r="IG554" s="1432"/>
      <c r="IH554" s="1432"/>
      <c r="II554" s="1432"/>
      <c r="IJ554" s="1432"/>
      <c r="IK554" s="1432"/>
      <c r="IL554" s="1432"/>
      <c r="IM554" s="1432"/>
      <c r="IN554" s="1432"/>
      <c r="IO554" s="1432"/>
      <c r="IP554" s="1432"/>
      <c r="IQ554" s="1432"/>
      <c r="IR554" s="1432"/>
      <c r="IS554" s="1432"/>
      <c r="IT554" s="1432"/>
      <c r="IU554" s="1432"/>
      <c r="IV554" s="1432"/>
    </row>
    <row r="555" spans="1:256" s="1263" customFormat="1">
      <c r="A555" s="1367"/>
      <c r="B555" s="1259" t="s">
        <v>1942</v>
      </c>
      <c r="C555" s="1390"/>
      <c r="D555" s="1369"/>
      <c r="E555" s="1302"/>
      <c r="F555" s="1303"/>
      <c r="G555" s="1432"/>
      <c r="H555" s="1432"/>
      <c r="I555" s="1432"/>
      <c r="J555" s="1432"/>
      <c r="K555" s="1432"/>
      <c r="L555" s="1432"/>
      <c r="M555" s="1432"/>
      <c r="N555" s="1432"/>
      <c r="O555" s="1432"/>
      <c r="P555" s="1432"/>
      <c r="Q555" s="1432"/>
      <c r="R555" s="1432"/>
      <c r="S555" s="1432"/>
      <c r="T555" s="1432"/>
      <c r="U555" s="1432"/>
      <c r="V555" s="1432"/>
      <c r="W555" s="1432"/>
      <c r="X555" s="1432"/>
      <c r="Y555" s="1432"/>
      <c r="Z555" s="1432"/>
      <c r="AA555" s="1432"/>
      <c r="AB555" s="1432"/>
      <c r="AC555" s="1432"/>
      <c r="AD555" s="1432"/>
      <c r="AE555" s="1432"/>
      <c r="AF555" s="1432"/>
      <c r="AG555" s="1432"/>
      <c r="AH555" s="1432"/>
      <c r="AI555" s="1432"/>
      <c r="AJ555" s="1432"/>
      <c r="AK555" s="1432"/>
      <c r="AL555" s="1432"/>
      <c r="AM555" s="1432"/>
      <c r="AN555" s="1432"/>
      <c r="AO555" s="1432"/>
      <c r="AP555" s="1432"/>
      <c r="AQ555" s="1432"/>
      <c r="AR555" s="1432"/>
      <c r="AS555" s="1432"/>
      <c r="AT555" s="1432"/>
      <c r="AU555" s="1432"/>
      <c r="AV555" s="1432"/>
      <c r="AW555" s="1432"/>
      <c r="AX555" s="1432"/>
      <c r="AY555" s="1432"/>
      <c r="AZ555" s="1432"/>
      <c r="BA555" s="1432"/>
      <c r="BB555" s="1432"/>
      <c r="BC555" s="1432"/>
      <c r="BD555" s="1432"/>
      <c r="BE555" s="1432"/>
      <c r="BF555" s="1432"/>
      <c r="BG555" s="1432"/>
      <c r="BH555" s="1432"/>
      <c r="BI555" s="1432"/>
      <c r="BJ555" s="1432"/>
      <c r="BK555" s="1432"/>
      <c r="BL555" s="1432"/>
      <c r="BM555" s="1432"/>
      <c r="BN555" s="1432"/>
      <c r="BO555" s="1432"/>
      <c r="BP555" s="1432"/>
      <c r="BQ555" s="1432"/>
      <c r="BR555" s="1432"/>
      <c r="BS555" s="1432"/>
      <c r="BT555" s="1432"/>
      <c r="BU555" s="1432"/>
      <c r="BV555" s="1432"/>
      <c r="BW555" s="1432"/>
      <c r="BX555" s="1432"/>
      <c r="BY555" s="1432"/>
      <c r="BZ555" s="1432"/>
      <c r="CA555" s="1432"/>
      <c r="CB555" s="1432"/>
      <c r="CC555" s="1432"/>
      <c r="CD555" s="1432"/>
      <c r="CE555" s="1432"/>
      <c r="CF555" s="1432"/>
      <c r="CG555" s="1432"/>
      <c r="CH555" s="1432"/>
      <c r="CI555" s="1432"/>
      <c r="CJ555" s="1432"/>
      <c r="CK555" s="1432"/>
      <c r="CL555" s="1432"/>
      <c r="CM555" s="1432"/>
      <c r="CN555" s="1432"/>
      <c r="CO555" s="1432"/>
      <c r="CP555" s="1432"/>
      <c r="CQ555" s="1432"/>
      <c r="CR555" s="1432"/>
      <c r="CS555" s="1432"/>
      <c r="CT555" s="1432"/>
      <c r="CU555" s="1432"/>
      <c r="CV555" s="1432"/>
      <c r="CW555" s="1432"/>
      <c r="CX555" s="1432"/>
      <c r="CY555" s="1432"/>
      <c r="CZ555" s="1432"/>
      <c r="DA555" s="1432"/>
      <c r="DB555" s="1432"/>
      <c r="DC555" s="1432"/>
      <c r="DD555" s="1432"/>
      <c r="DE555" s="1432"/>
      <c r="DF555" s="1432"/>
      <c r="DG555" s="1432"/>
      <c r="DH555" s="1432"/>
      <c r="DI555" s="1432"/>
      <c r="DJ555" s="1432"/>
      <c r="DK555" s="1432"/>
      <c r="DL555" s="1432"/>
      <c r="DM555" s="1432"/>
      <c r="DN555" s="1432"/>
      <c r="DO555" s="1432"/>
      <c r="DP555" s="1432"/>
      <c r="DQ555" s="1432"/>
      <c r="DR555" s="1432"/>
      <c r="DS555" s="1432"/>
      <c r="DT555" s="1432"/>
      <c r="DU555" s="1432"/>
      <c r="DV555" s="1432"/>
      <c r="DW555" s="1432"/>
      <c r="DX555" s="1432"/>
      <c r="DY555" s="1432"/>
      <c r="DZ555" s="1432"/>
      <c r="EA555" s="1432"/>
      <c r="EB555" s="1432"/>
      <c r="EC555" s="1432"/>
      <c r="ED555" s="1432"/>
      <c r="EE555" s="1432"/>
      <c r="EF555" s="1432"/>
      <c r="EG555" s="1432"/>
      <c r="EH555" s="1432"/>
      <c r="EI555" s="1432"/>
      <c r="EJ555" s="1432"/>
      <c r="EK555" s="1432"/>
      <c r="EL555" s="1432"/>
      <c r="EM555" s="1432"/>
      <c r="EN555" s="1432"/>
      <c r="EO555" s="1432"/>
      <c r="EP555" s="1432"/>
      <c r="EQ555" s="1432"/>
      <c r="ER555" s="1432"/>
      <c r="ES555" s="1432"/>
      <c r="ET555" s="1432"/>
      <c r="EU555" s="1432"/>
      <c r="EV555" s="1432"/>
      <c r="EW555" s="1432"/>
      <c r="EX555" s="1432"/>
      <c r="EY555" s="1432"/>
      <c r="EZ555" s="1432"/>
      <c r="FA555" s="1432"/>
      <c r="FB555" s="1432"/>
      <c r="FC555" s="1432"/>
      <c r="FD555" s="1432"/>
      <c r="FE555" s="1432"/>
      <c r="FF555" s="1432"/>
      <c r="FG555" s="1432"/>
      <c r="FH555" s="1432"/>
      <c r="FI555" s="1432"/>
      <c r="FJ555" s="1432"/>
      <c r="FK555" s="1432"/>
      <c r="FL555" s="1432"/>
      <c r="FM555" s="1432"/>
      <c r="FN555" s="1432"/>
      <c r="FO555" s="1432"/>
      <c r="FP555" s="1432"/>
      <c r="FQ555" s="1432"/>
      <c r="FR555" s="1432"/>
      <c r="FS555" s="1432"/>
      <c r="FT555" s="1432"/>
      <c r="FU555" s="1432"/>
      <c r="FV555" s="1432"/>
      <c r="FW555" s="1432"/>
      <c r="FX555" s="1432"/>
      <c r="FY555" s="1432"/>
      <c r="FZ555" s="1432"/>
      <c r="GA555" s="1432"/>
      <c r="GB555" s="1432"/>
      <c r="GC555" s="1432"/>
      <c r="GD555" s="1432"/>
      <c r="GE555" s="1432"/>
      <c r="GF555" s="1432"/>
      <c r="GG555" s="1432"/>
      <c r="GH555" s="1432"/>
      <c r="GI555" s="1432"/>
      <c r="GJ555" s="1432"/>
      <c r="GK555" s="1432"/>
      <c r="GL555" s="1432"/>
      <c r="GM555" s="1432"/>
      <c r="GN555" s="1432"/>
      <c r="GO555" s="1432"/>
      <c r="GP555" s="1432"/>
      <c r="GQ555" s="1432"/>
      <c r="GR555" s="1432"/>
      <c r="GS555" s="1432"/>
      <c r="GT555" s="1432"/>
      <c r="GU555" s="1432"/>
      <c r="GV555" s="1432"/>
      <c r="GW555" s="1432"/>
      <c r="GX555" s="1432"/>
      <c r="GY555" s="1432"/>
      <c r="GZ555" s="1432"/>
      <c r="HA555" s="1432"/>
      <c r="HB555" s="1432"/>
      <c r="HC555" s="1432"/>
      <c r="HD555" s="1432"/>
      <c r="HE555" s="1432"/>
      <c r="HF555" s="1432"/>
      <c r="HG555" s="1432"/>
      <c r="HH555" s="1432"/>
      <c r="HI555" s="1432"/>
      <c r="HJ555" s="1432"/>
      <c r="HK555" s="1432"/>
      <c r="HL555" s="1432"/>
      <c r="HM555" s="1432"/>
      <c r="HN555" s="1432"/>
      <c r="HO555" s="1432"/>
      <c r="HP555" s="1432"/>
      <c r="HQ555" s="1432"/>
      <c r="HR555" s="1432"/>
      <c r="HS555" s="1432"/>
      <c r="HT555" s="1432"/>
      <c r="HU555" s="1432"/>
      <c r="HV555" s="1432"/>
      <c r="HW555" s="1432"/>
      <c r="HX555" s="1432"/>
      <c r="HY555" s="1432"/>
      <c r="HZ555" s="1432"/>
      <c r="IA555" s="1432"/>
      <c r="IB555" s="1432"/>
      <c r="IC555" s="1432"/>
      <c r="ID555" s="1432"/>
      <c r="IE555" s="1432"/>
      <c r="IF555" s="1432"/>
      <c r="IG555" s="1432"/>
      <c r="IH555" s="1432"/>
      <c r="II555" s="1432"/>
      <c r="IJ555" s="1432"/>
      <c r="IK555" s="1432"/>
      <c r="IL555" s="1432"/>
      <c r="IM555" s="1432"/>
      <c r="IN555" s="1432"/>
      <c r="IO555" s="1432"/>
      <c r="IP555" s="1432"/>
      <c r="IQ555" s="1432"/>
      <c r="IR555" s="1432"/>
      <c r="IS555" s="1432"/>
      <c r="IT555" s="1432"/>
      <c r="IU555" s="1432"/>
      <c r="IV555" s="1432"/>
    </row>
    <row r="556" spans="1:256" s="1263" customFormat="1">
      <c r="A556" s="1367"/>
      <c r="B556" s="1259" t="s">
        <v>1943</v>
      </c>
      <c r="C556" s="1390"/>
      <c r="D556" s="1369"/>
      <c r="E556" s="1302"/>
      <c r="F556" s="1303"/>
      <c r="G556" s="1432"/>
      <c r="H556" s="1432"/>
      <c r="I556" s="1432"/>
      <c r="J556" s="1432"/>
      <c r="K556" s="1432"/>
      <c r="L556" s="1432"/>
      <c r="M556" s="1432"/>
      <c r="N556" s="1432"/>
      <c r="O556" s="1432"/>
      <c r="P556" s="1432"/>
      <c r="Q556" s="1432"/>
      <c r="R556" s="1432"/>
      <c r="S556" s="1432"/>
      <c r="T556" s="1432"/>
      <c r="U556" s="1432"/>
      <c r="V556" s="1432"/>
      <c r="W556" s="1432"/>
      <c r="X556" s="1432"/>
      <c r="Y556" s="1432"/>
      <c r="Z556" s="1432"/>
      <c r="AA556" s="1432"/>
      <c r="AB556" s="1432"/>
      <c r="AC556" s="1432"/>
      <c r="AD556" s="1432"/>
      <c r="AE556" s="1432"/>
      <c r="AF556" s="1432"/>
      <c r="AG556" s="1432"/>
      <c r="AH556" s="1432"/>
      <c r="AI556" s="1432"/>
      <c r="AJ556" s="1432"/>
      <c r="AK556" s="1432"/>
      <c r="AL556" s="1432"/>
      <c r="AM556" s="1432"/>
      <c r="AN556" s="1432"/>
      <c r="AO556" s="1432"/>
      <c r="AP556" s="1432"/>
      <c r="AQ556" s="1432"/>
      <c r="AR556" s="1432"/>
      <c r="AS556" s="1432"/>
      <c r="AT556" s="1432"/>
      <c r="AU556" s="1432"/>
      <c r="AV556" s="1432"/>
      <c r="AW556" s="1432"/>
      <c r="AX556" s="1432"/>
      <c r="AY556" s="1432"/>
      <c r="AZ556" s="1432"/>
      <c r="BA556" s="1432"/>
      <c r="BB556" s="1432"/>
      <c r="BC556" s="1432"/>
      <c r="BD556" s="1432"/>
      <c r="BE556" s="1432"/>
      <c r="BF556" s="1432"/>
      <c r="BG556" s="1432"/>
      <c r="BH556" s="1432"/>
      <c r="BI556" s="1432"/>
      <c r="BJ556" s="1432"/>
      <c r="BK556" s="1432"/>
      <c r="BL556" s="1432"/>
      <c r="BM556" s="1432"/>
      <c r="BN556" s="1432"/>
      <c r="BO556" s="1432"/>
      <c r="BP556" s="1432"/>
      <c r="BQ556" s="1432"/>
      <c r="BR556" s="1432"/>
      <c r="BS556" s="1432"/>
      <c r="BT556" s="1432"/>
      <c r="BU556" s="1432"/>
      <c r="BV556" s="1432"/>
      <c r="BW556" s="1432"/>
      <c r="BX556" s="1432"/>
      <c r="BY556" s="1432"/>
      <c r="BZ556" s="1432"/>
      <c r="CA556" s="1432"/>
      <c r="CB556" s="1432"/>
      <c r="CC556" s="1432"/>
      <c r="CD556" s="1432"/>
      <c r="CE556" s="1432"/>
      <c r="CF556" s="1432"/>
      <c r="CG556" s="1432"/>
      <c r="CH556" s="1432"/>
      <c r="CI556" s="1432"/>
      <c r="CJ556" s="1432"/>
      <c r="CK556" s="1432"/>
      <c r="CL556" s="1432"/>
      <c r="CM556" s="1432"/>
      <c r="CN556" s="1432"/>
      <c r="CO556" s="1432"/>
      <c r="CP556" s="1432"/>
      <c r="CQ556" s="1432"/>
      <c r="CR556" s="1432"/>
      <c r="CS556" s="1432"/>
      <c r="CT556" s="1432"/>
      <c r="CU556" s="1432"/>
      <c r="CV556" s="1432"/>
      <c r="CW556" s="1432"/>
      <c r="CX556" s="1432"/>
      <c r="CY556" s="1432"/>
      <c r="CZ556" s="1432"/>
      <c r="DA556" s="1432"/>
      <c r="DB556" s="1432"/>
      <c r="DC556" s="1432"/>
      <c r="DD556" s="1432"/>
      <c r="DE556" s="1432"/>
      <c r="DF556" s="1432"/>
      <c r="DG556" s="1432"/>
      <c r="DH556" s="1432"/>
      <c r="DI556" s="1432"/>
      <c r="DJ556" s="1432"/>
      <c r="DK556" s="1432"/>
      <c r="DL556" s="1432"/>
      <c r="DM556" s="1432"/>
      <c r="DN556" s="1432"/>
      <c r="DO556" s="1432"/>
      <c r="DP556" s="1432"/>
      <c r="DQ556" s="1432"/>
      <c r="DR556" s="1432"/>
      <c r="DS556" s="1432"/>
      <c r="DT556" s="1432"/>
      <c r="DU556" s="1432"/>
      <c r="DV556" s="1432"/>
      <c r="DW556" s="1432"/>
      <c r="DX556" s="1432"/>
      <c r="DY556" s="1432"/>
      <c r="DZ556" s="1432"/>
      <c r="EA556" s="1432"/>
      <c r="EB556" s="1432"/>
      <c r="EC556" s="1432"/>
      <c r="ED556" s="1432"/>
      <c r="EE556" s="1432"/>
      <c r="EF556" s="1432"/>
      <c r="EG556" s="1432"/>
      <c r="EH556" s="1432"/>
      <c r="EI556" s="1432"/>
      <c r="EJ556" s="1432"/>
      <c r="EK556" s="1432"/>
      <c r="EL556" s="1432"/>
      <c r="EM556" s="1432"/>
      <c r="EN556" s="1432"/>
      <c r="EO556" s="1432"/>
      <c r="EP556" s="1432"/>
      <c r="EQ556" s="1432"/>
      <c r="ER556" s="1432"/>
      <c r="ES556" s="1432"/>
      <c r="ET556" s="1432"/>
      <c r="EU556" s="1432"/>
      <c r="EV556" s="1432"/>
      <c r="EW556" s="1432"/>
      <c r="EX556" s="1432"/>
      <c r="EY556" s="1432"/>
      <c r="EZ556" s="1432"/>
      <c r="FA556" s="1432"/>
      <c r="FB556" s="1432"/>
      <c r="FC556" s="1432"/>
      <c r="FD556" s="1432"/>
      <c r="FE556" s="1432"/>
      <c r="FF556" s="1432"/>
      <c r="FG556" s="1432"/>
      <c r="FH556" s="1432"/>
      <c r="FI556" s="1432"/>
      <c r="FJ556" s="1432"/>
      <c r="FK556" s="1432"/>
      <c r="FL556" s="1432"/>
      <c r="FM556" s="1432"/>
      <c r="FN556" s="1432"/>
      <c r="FO556" s="1432"/>
      <c r="FP556" s="1432"/>
      <c r="FQ556" s="1432"/>
      <c r="FR556" s="1432"/>
      <c r="FS556" s="1432"/>
      <c r="FT556" s="1432"/>
      <c r="FU556" s="1432"/>
      <c r="FV556" s="1432"/>
      <c r="FW556" s="1432"/>
      <c r="FX556" s="1432"/>
      <c r="FY556" s="1432"/>
      <c r="FZ556" s="1432"/>
      <c r="GA556" s="1432"/>
      <c r="GB556" s="1432"/>
      <c r="GC556" s="1432"/>
      <c r="GD556" s="1432"/>
      <c r="GE556" s="1432"/>
      <c r="GF556" s="1432"/>
      <c r="GG556" s="1432"/>
      <c r="GH556" s="1432"/>
      <c r="GI556" s="1432"/>
      <c r="GJ556" s="1432"/>
      <c r="GK556" s="1432"/>
      <c r="GL556" s="1432"/>
      <c r="GM556" s="1432"/>
      <c r="GN556" s="1432"/>
      <c r="GO556" s="1432"/>
      <c r="GP556" s="1432"/>
      <c r="GQ556" s="1432"/>
      <c r="GR556" s="1432"/>
      <c r="GS556" s="1432"/>
      <c r="GT556" s="1432"/>
      <c r="GU556" s="1432"/>
      <c r="GV556" s="1432"/>
      <c r="GW556" s="1432"/>
      <c r="GX556" s="1432"/>
      <c r="GY556" s="1432"/>
      <c r="GZ556" s="1432"/>
      <c r="HA556" s="1432"/>
      <c r="HB556" s="1432"/>
      <c r="HC556" s="1432"/>
      <c r="HD556" s="1432"/>
      <c r="HE556" s="1432"/>
      <c r="HF556" s="1432"/>
      <c r="HG556" s="1432"/>
      <c r="HH556" s="1432"/>
      <c r="HI556" s="1432"/>
      <c r="HJ556" s="1432"/>
      <c r="HK556" s="1432"/>
      <c r="HL556" s="1432"/>
      <c r="HM556" s="1432"/>
      <c r="HN556" s="1432"/>
      <c r="HO556" s="1432"/>
      <c r="HP556" s="1432"/>
      <c r="HQ556" s="1432"/>
      <c r="HR556" s="1432"/>
      <c r="HS556" s="1432"/>
      <c r="HT556" s="1432"/>
      <c r="HU556" s="1432"/>
      <c r="HV556" s="1432"/>
      <c r="HW556" s="1432"/>
      <c r="HX556" s="1432"/>
      <c r="HY556" s="1432"/>
      <c r="HZ556" s="1432"/>
      <c r="IA556" s="1432"/>
      <c r="IB556" s="1432"/>
      <c r="IC556" s="1432"/>
      <c r="ID556" s="1432"/>
      <c r="IE556" s="1432"/>
      <c r="IF556" s="1432"/>
      <c r="IG556" s="1432"/>
      <c r="IH556" s="1432"/>
      <c r="II556" s="1432"/>
      <c r="IJ556" s="1432"/>
      <c r="IK556" s="1432"/>
      <c r="IL556" s="1432"/>
      <c r="IM556" s="1432"/>
      <c r="IN556" s="1432"/>
      <c r="IO556" s="1432"/>
      <c r="IP556" s="1432"/>
      <c r="IQ556" s="1432"/>
      <c r="IR556" s="1432"/>
      <c r="IS556" s="1432"/>
      <c r="IT556" s="1432"/>
      <c r="IU556" s="1432"/>
      <c r="IV556" s="1432"/>
    </row>
    <row r="557" spans="1:256" s="1263" customFormat="1" ht="25.5">
      <c r="A557" s="1367"/>
      <c r="B557" s="1259" t="s">
        <v>1944</v>
      </c>
      <c r="C557" s="1390"/>
      <c r="D557" s="1369"/>
      <c r="E557" s="1302"/>
      <c r="F557" s="1303"/>
      <c r="G557" s="1432"/>
      <c r="H557" s="1432"/>
      <c r="I557" s="1432"/>
      <c r="J557" s="1432"/>
      <c r="K557" s="1432"/>
      <c r="L557" s="1432"/>
      <c r="M557" s="1432"/>
      <c r="N557" s="1432"/>
      <c r="O557" s="1432"/>
      <c r="P557" s="1432"/>
      <c r="Q557" s="1432"/>
      <c r="R557" s="1432"/>
      <c r="S557" s="1432"/>
      <c r="T557" s="1432"/>
      <c r="U557" s="1432"/>
      <c r="V557" s="1432"/>
      <c r="W557" s="1432"/>
      <c r="X557" s="1432"/>
      <c r="Y557" s="1432"/>
      <c r="Z557" s="1432"/>
      <c r="AA557" s="1432"/>
      <c r="AB557" s="1432"/>
      <c r="AC557" s="1432"/>
      <c r="AD557" s="1432"/>
      <c r="AE557" s="1432"/>
      <c r="AF557" s="1432"/>
      <c r="AG557" s="1432"/>
      <c r="AH557" s="1432"/>
      <c r="AI557" s="1432"/>
      <c r="AJ557" s="1432"/>
      <c r="AK557" s="1432"/>
      <c r="AL557" s="1432"/>
      <c r="AM557" s="1432"/>
      <c r="AN557" s="1432"/>
      <c r="AO557" s="1432"/>
      <c r="AP557" s="1432"/>
      <c r="AQ557" s="1432"/>
      <c r="AR557" s="1432"/>
      <c r="AS557" s="1432"/>
      <c r="AT557" s="1432"/>
      <c r="AU557" s="1432"/>
      <c r="AV557" s="1432"/>
      <c r="AW557" s="1432"/>
      <c r="AX557" s="1432"/>
      <c r="AY557" s="1432"/>
      <c r="AZ557" s="1432"/>
      <c r="BA557" s="1432"/>
      <c r="BB557" s="1432"/>
      <c r="BC557" s="1432"/>
      <c r="BD557" s="1432"/>
      <c r="BE557" s="1432"/>
      <c r="BF557" s="1432"/>
      <c r="BG557" s="1432"/>
      <c r="BH557" s="1432"/>
      <c r="BI557" s="1432"/>
      <c r="BJ557" s="1432"/>
      <c r="BK557" s="1432"/>
      <c r="BL557" s="1432"/>
      <c r="BM557" s="1432"/>
      <c r="BN557" s="1432"/>
      <c r="BO557" s="1432"/>
      <c r="BP557" s="1432"/>
      <c r="BQ557" s="1432"/>
      <c r="BR557" s="1432"/>
      <c r="BS557" s="1432"/>
      <c r="BT557" s="1432"/>
      <c r="BU557" s="1432"/>
      <c r="BV557" s="1432"/>
      <c r="BW557" s="1432"/>
      <c r="BX557" s="1432"/>
      <c r="BY557" s="1432"/>
      <c r="BZ557" s="1432"/>
      <c r="CA557" s="1432"/>
      <c r="CB557" s="1432"/>
      <c r="CC557" s="1432"/>
      <c r="CD557" s="1432"/>
      <c r="CE557" s="1432"/>
      <c r="CF557" s="1432"/>
      <c r="CG557" s="1432"/>
      <c r="CH557" s="1432"/>
      <c r="CI557" s="1432"/>
      <c r="CJ557" s="1432"/>
      <c r="CK557" s="1432"/>
      <c r="CL557" s="1432"/>
      <c r="CM557" s="1432"/>
      <c r="CN557" s="1432"/>
      <c r="CO557" s="1432"/>
      <c r="CP557" s="1432"/>
      <c r="CQ557" s="1432"/>
      <c r="CR557" s="1432"/>
      <c r="CS557" s="1432"/>
      <c r="CT557" s="1432"/>
      <c r="CU557" s="1432"/>
      <c r="CV557" s="1432"/>
      <c r="CW557" s="1432"/>
      <c r="CX557" s="1432"/>
      <c r="CY557" s="1432"/>
      <c r="CZ557" s="1432"/>
      <c r="DA557" s="1432"/>
      <c r="DB557" s="1432"/>
      <c r="DC557" s="1432"/>
      <c r="DD557" s="1432"/>
      <c r="DE557" s="1432"/>
      <c r="DF557" s="1432"/>
      <c r="DG557" s="1432"/>
      <c r="DH557" s="1432"/>
      <c r="DI557" s="1432"/>
      <c r="DJ557" s="1432"/>
      <c r="DK557" s="1432"/>
      <c r="DL557" s="1432"/>
      <c r="DM557" s="1432"/>
      <c r="DN557" s="1432"/>
      <c r="DO557" s="1432"/>
      <c r="DP557" s="1432"/>
      <c r="DQ557" s="1432"/>
      <c r="DR557" s="1432"/>
      <c r="DS557" s="1432"/>
      <c r="DT557" s="1432"/>
      <c r="DU557" s="1432"/>
      <c r="DV557" s="1432"/>
      <c r="DW557" s="1432"/>
      <c r="DX557" s="1432"/>
      <c r="DY557" s="1432"/>
      <c r="DZ557" s="1432"/>
      <c r="EA557" s="1432"/>
      <c r="EB557" s="1432"/>
      <c r="EC557" s="1432"/>
      <c r="ED557" s="1432"/>
      <c r="EE557" s="1432"/>
      <c r="EF557" s="1432"/>
      <c r="EG557" s="1432"/>
      <c r="EH557" s="1432"/>
      <c r="EI557" s="1432"/>
      <c r="EJ557" s="1432"/>
      <c r="EK557" s="1432"/>
      <c r="EL557" s="1432"/>
      <c r="EM557" s="1432"/>
      <c r="EN557" s="1432"/>
      <c r="EO557" s="1432"/>
      <c r="EP557" s="1432"/>
      <c r="EQ557" s="1432"/>
      <c r="ER557" s="1432"/>
      <c r="ES557" s="1432"/>
      <c r="ET557" s="1432"/>
      <c r="EU557" s="1432"/>
      <c r="EV557" s="1432"/>
      <c r="EW557" s="1432"/>
      <c r="EX557" s="1432"/>
      <c r="EY557" s="1432"/>
      <c r="EZ557" s="1432"/>
      <c r="FA557" s="1432"/>
      <c r="FB557" s="1432"/>
      <c r="FC557" s="1432"/>
      <c r="FD557" s="1432"/>
      <c r="FE557" s="1432"/>
      <c r="FF557" s="1432"/>
      <c r="FG557" s="1432"/>
      <c r="FH557" s="1432"/>
      <c r="FI557" s="1432"/>
      <c r="FJ557" s="1432"/>
      <c r="FK557" s="1432"/>
      <c r="FL557" s="1432"/>
      <c r="FM557" s="1432"/>
      <c r="FN557" s="1432"/>
      <c r="FO557" s="1432"/>
      <c r="FP557" s="1432"/>
      <c r="FQ557" s="1432"/>
      <c r="FR557" s="1432"/>
      <c r="FS557" s="1432"/>
      <c r="FT557" s="1432"/>
      <c r="FU557" s="1432"/>
      <c r="FV557" s="1432"/>
      <c r="FW557" s="1432"/>
      <c r="FX557" s="1432"/>
      <c r="FY557" s="1432"/>
      <c r="FZ557" s="1432"/>
      <c r="GA557" s="1432"/>
      <c r="GB557" s="1432"/>
      <c r="GC557" s="1432"/>
      <c r="GD557" s="1432"/>
      <c r="GE557" s="1432"/>
      <c r="GF557" s="1432"/>
      <c r="GG557" s="1432"/>
      <c r="GH557" s="1432"/>
      <c r="GI557" s="1432"/>
      <c r="GJ557" s="1432"/>
      <c r="GK557" s="1432"/>
      <c r="GL557" s="1432"/>
      <c r="GM557" s="1432"/>
      <c r="GN557" s="1432"/>
      <c r="GO557" s="1432"/>
      <c r="GP557" s="1432"/>
      <c r="GQ557" s="1432"/>
      <c r="GR557" s="1432"/>
      <c r="GS557" s="1432"/>
      <c r="GT557" s="1432"/>
      <c r="GU557" s="1432"/>
      <c r="GV557" s="1432"/>
      <c r="GW557" s="1432"/>
      <c r="GX557" s="1432"/>
      <c r="GY557" s="1432"/>
      <c r="GZ557" s="1432"/>
      <c r="HA557" s="1432"/>
      <c r="HB557" s="1432"/>
      <c r="HC557" s="1432"/>
      <c r="HD557" s="1432"/>
      <c r="HE557" s="1432"/>
      <c r="HF557" s="1432"/>
      <c r="HG557" s="1432"/>
      <c r="HH557" s="1432"/>
      <c r="HI557" s="1432"/>
      <c r="HJ557" s="1432"/>
      <c r="HK557" s="1432"/>
      <c r="HL557" s="1432"/>
      <c r="HM557" s="1432"/>
      <c r="HN557" s="1432"/>
      <c r="HO557" s="1432"/>
      <c r="HP557" s="1432"/>
      <c r="HQ557" s="1432"/>
      <c r="HR557" s="1432"/>
      <c r="HS557" s="1432"/>
      <c r="HT557" s="1432"/>
      <c r="HU557" s="1432"/>
      <c r="HV557" s="1432"/>
      <c r="HW557" s="1432"/>
      <c r="HX557" s="1432"/>
      <c r="HY557" s="1432"/>
      <c r="HZ557" s="1432"/>
      <c r="IA557" s="1432"/>
      <c r="IB557" s="1432"/>
      <c r="IC557" s="1432"/>
      <c r="ID557" s="1432"/>
      <c r="IE557" s="1432"/>
      <c r="IF557" s="1432"/>
      <c r="IG557" s="1432"/>
      <c r="IH557" s="1432"/>
      <c r="II557" s="1432"/>
      <c r="IJ557" s="1432"/>
      <c r="IK557" s="1432"/>
      <c r="IL557" s="1432"/>
      <c r="IM557" s="1432"/>
      <c r="IN557" s="1432"/>
      <c r="IO557" s="1432"/>
      <c r="IP557" s="1432"/>
      <c r="IQ557" s="1432"/>
      <c r="IR557" s="1432"/>
      <c r="IS557" s="1432"/>
      <c r="IT557" s="1432"/>
      <c r="IU557" s="1432"/>
      <c r="IV557" s="1432"/>
    </row>
    <row r="558" spans="1:256" s="1263" customFormat="1">
      <c r="A558" s="1367"/>
      <c r="B558" s="1259" t="s">
        <v>1945</v>
      </c>
      <c r="C558" s="1390" t="s">
        <v>1044</v>
      </c>
      <c r="D558" s="1369">
        <v>2</v>
      </c>
      <c r="E558" s="1598"/>
      <c r="F558" s="1303">
        <f>D558*E558</f>
        <v>0</v>
      </c>
      <c r="G558" s="1432"/>
      <c r="H558" s="1432"/>
      <c r="I558" s="1432"/>
      <c r="J558" s="1432"/>
      <c r="K558" s="1432"/>
      <c r="L558" s="1432"/>
      <c r="M558" s="1432"/>
      <c r="N558" s="1432"/>
      <c r="O558" s="1432"/>
      <c r="P558" s="1432"/>
      <c r="Q558" s="1432"/>
      <c r="R558" s="1432"/>
      <c r="S558" s="1432"/>
      <c r="T558" s="1432"/>
      <c r="U558" s="1432"/>
      <c r="V558" s="1432"/>
      <c r="W558" s="1432"/>
      <c r="X558" s="1432"/>
      <c r="Y558" s="1432"/>
      <c r="Z558" s="1432"/>
      <c r="AA558" s="1432"/>
      <c r="AB558" s="1432"/>
      <c r="AC558" s="1432"/>
      <c r="AD558" s="1432"/>
      <c r="AE558" s="1432"/>
      <c r="AF558" s="1432"/>
      <c r="AG558" s="1432"/>
      <c r="AH558" s="1432"/>
      <c r="AI558" s="1432"/>
      <c r="AJ558" s="1432"/>
      <c r="AK558" s="1432"/>
      <c r="AL558" s="1432"/>
      <c r="AM558" s="1432"/>
      <c r="AN558" s="1432"/>
      <c r="AO558" s="1432"/>
      <c r="AP558" s="1432"/>
      <c r="AQ558" s="1432"/>
      <c r="AR558" s="1432"/>
      <c r="AS558" s="1432"/>
      <c r="AT558" s="1432"/>
      <c r="AU558" s="1432"/>
      <c r="AV558" s="1432"/>
      <c r="AW558" s="1432"/>
      <c r="AX558" s="1432"/>
      <c r="AY558" s="1432"/>
      <c r="AZ558" s="1432"/>
      <c r="BA558" s="1432"/>
      <c r="BB558" s="1432"/>
      <c r="BC558" s="1432"/>
      <c r="BD558" s="1432"/>
      <c r="BE558" s="1432"/>
      <c r="BF558" s="1432"/>
      <c r="BG558" s="1432"/>
      <c r="BH558" s="1432"/>
      <c r="BI558" s="1432"/>
      <c r="BJ558" s="1432"/>
      <c r="BK558" s="1432"/>
      <c r="BL558" s="1432"/>
      <c r="BM558" s="1432"/>
      <c r="BN558" s="1432"/>
      <c r="BO558" s="1432"/>
      <c r="BP558" s="1432"/>
      <c r="BQ558" s="1432"/>
      <c r="BR558" s="1432"/>
      <c r="BS558" s="1432"/>
      <c r="BT558" s="1432"/>
      <c r="BU558" s="1432"/>
      <c r="BV558" s="1432"/>
      <c r="BW558" s="1432"/>
      <c r="BX558" s="1432"/>
      <c r="BY558" s="1432"/>
      <c r="BZ558" s="1432"/>
      <c r="CA558" s="1432"/>
      <c r="CB558" s="1432"/>
      <c r="CC558" s="1432"/>
      <c r="CD558" s="1432"/>
      <c r="CE558" s="1432"/>
      <c r="CF558" s="1432"/>
      <c r="CG558" s="1432"/>
      <c r="CH558" s="1432"/>
      <c r="CI558" s="1432"/>
      <c r="CJ558" s="1432"/>
      <c r="CK558" s="1432"/>
      <c r="CL558" s="1432"/>
      <c r="CM558" s="1432"/>
      <c r="CN558" s="1432"/>
      <c r="CO558" s="1432"/>
      <c r="CP558" s="1432"/>
      <c r="CQ558" s="1432"/>
      <c r="CR558" s="1432"/>
      <c r="CS558" s="1432"/>
      <c r="CT558" s="1432"/>
      <c r="CU558" s="1432"/>
      <c r="CV558" s="1432"/>
      <c r="CW558" s="1432"/>
      <c r="CX558" s="1432"/>
      <c r="CY558" s="1432"/>
      <c r="CZ558" s="1432"/>
      <c r="DA558" s="1432"/>
      <c r="DB558" s="1432"/>
      <c r="DC558" s="1432"/>
      <c r="DD558" s="1432"/>
      <c r="DE558" s="1432"/>
      <c r="DF558" s="1432"/>
      <c r="DG558" s="1432"/>
      <c r="DH558" s="1432"/>
      <c r="DI558" s="1432"/>
      <c r="DJ558" s="1432"/>
      <c r="DK558" s="1432"/>
      <c r="DL558" s="1432"/>
      <c r="DM558" s="1432"/>
      <c r="DN558" s="1432"/>
      <c r="DO558" s="1432"/>
      <c r="DP558" s="1432"/>
      <c r="DQ558" s="1432"/>
      <c r="DR558" s="1432"/>
      <c r="DS558" s="1432"/>
      <c r="DT558" s="1432"/>
      <c r="DU558" s="1432"/>
      <c r="DV558" s="1432"/>
      <c r="DW558" s="1432"/>
      <c r="DX558" s="1432"/>
      <c r="DY558" s="1432"/>
      <c r="DZ558" s="1432"/>
      <c r="EA558" s="1432"/>
      <c r="EB558" s="1432"/>
      <c r="EC558" s="1432"/>
      <c r="ED558" s="1432"/>
      <c r="EE558" s="1432"/>
      <c r="EF558" s="1432"/>
      <c r="EG558" s="1432"/>
      <c r="EH558" s="1432"/>
      <c r="EI558" s="1432"/>
      <c r="EJ558" s="1432"/>
      <c r="EK558" s="1432"/>
      <c r="EL558" s="1432"/>
      <c r="EM558" s="1432"/>
      <c r="EN558" s="1432"/>
      <c r="EO558" s="1432"/>
      <c r="EP558" s="1432"/>
      <c r="EQ558" s="1432"/>
      <c r="ER558" s="1432"/>
      <c r="ES558" s="1432"/>
      <c r="ET558" s="1432"/>
      <c r="EU558" s="1432"/>
      <c r="EV558" s="1432"/>
      <c r="EW558" s="1432"/>
      <c r="EX558" s="1432"/>
      <c r="EY558" s="1432"/>
      <c r="EZ558" s="1432"/>
      <c r="FA558" s="1432"/>
      <c r="FB558" s="1432"/>
      <c r="FC558" s="1432"/>
      <c r="FD558" s="1432"/>
      <c r="FE558" s="1432"/>
      <c r="FF558" s="1432"/>
      <c r="FG558" s="1432"/>
      <c r="FH558" s="1432"/>
      <c r="FI558" s="1432"/>
      <c r="FJ558" s="1432"/>
      <c r="FK558" s="1432"/>
      <c r="FL558" s="1432"/>
      <c r="FM558" s="1432"/>
      <c r="FN558" s="1432"/>
      <c r="FO558" s="1432"/>
      <c r="FP558" s="1432"/>
      <c r="FQ558" s="1432"/>
      <c r="FR558" s="1432"/>
      <c r="FS558" s="1432"/>
      <c r="FT558" s="1432"/>
      <c r="FU558" s="1432"/>
      <c r="FV558" s="1432"/>
      <c r="FW558" s="1432"/>
      <c r="FX558" s="1432"/>
      <c r="FY558" s="1432"/>
      <c r="FZ558" s="1432"/>
      <c r="GA558" s="1432"/>
      <c r="GB558" s="1432"/>
      <c r="GC558" s="1432"/>
      <c r="GD558" s="1432"/>
      <c r="GE558" s="1432"/>
      <c r="GF558" s="1432"/>
      <c r="GG558" s="1432"/>
      <c r="GH558" s="1432"/>
      <c r="GI558" s="1432"/>
      <c r="GJ558" s="1432"/>
      <c r="GK558" s="1432"/>
      <c r="GL558" s="1432"/>
      <c r="GM558" s="1432"/>
      <c r="GN558" s="1432"/>
      <c r="GO558" s="1432"/>
      <c r="GP558" s="1432"/>
      <c r="GQ558" s="1432"/>
      <c r="GR558" s="1432"/>
      <c r="GS558" s="1432"/>
      <c r="GT558" s="1432"/>
      <c r="GU558" s="1432"/>
      <c r="GV558" s="1432"/>
      <c r="GW558" s="1432"/>
      <c r="GX558" s="1432"/>
      <c r="GY558" s="1432"/>
      <c r="GZ558" s="1432"/>
      <c r="HA558" s="1432"/>
      <c r="HB558" s="1432"/>
      <c r="HC558" s="1432"/>
      <c r="HD558" s="1432"/>
      <c r="HE558" s="1432"/>
      <c r="HF558" s="1432"/>
      <c r="HG558" s="1432"/>
      <c r="HH558" s="1432"/>
      <c r="HI558" s="1432"/>
      <c r="HJ558" s="1432"/>
      <c r="HK558" s="1432"/>
      <c r="HL558" s="1432"/>
      <c r="HM558" s="1432"/>
      <c r="HN558" s="1432"/>
      <c r="HO558" s="1432"/>
      <c r="HP558" s="1432"/>
      <c r="HQ558" s="1432"/>
      <c r="HR558" s="1432"/>
      <c r="HS558" s="1432"/>
      <c r="HT558" s="1432"/>
      <c r="HU558" s="1432"/>
      <c r="HV558" s="1432"/>
      <c r="HW558" s="1432"/>
      <c r="HX558" s="1432"/>
      <c r="HY558" s="1432"/>
      <c r="HZ558" s="1432"/>
      <c r="IA558" s="1432"/>
      <c r="IB558" s="1432"/>
      <c r="IC558" s="1432"/>
      <c r="ID558" s="1432"/>
      <c r="IE558" s="1432"/>
      <c r="IF558" s="1432"/>
      <c r="IG558" s="1432"/>
      <c r="IH558" s="1432"/>
      <c r="II558" s="1432"/>
      <c r="IJ558" s="1432"/>
      <c r="IK558" s="1432"/>
      <c r="IL558" s="1432"/>
      <c r="IM558" s="1432"/>
      <c r="IN558" s="1432"/>
      <c r="IO558" s="1432"/>
      <c r="IP558" s="1432"/>
      <c r="IQ558" s="1432"/>
      <c r="IR558" s="1432"/>
      <c r="IS558" s="1432"/>
      <c r="IT558" s="1432"/>
      <c r="IU558" s="1432"/>
      <c r="IV558" s="1432"/>
    </row>
    <row r="559" spans="1:256" s="1263" customFormat="1">
      <c r="A559" s="1367"/>
      <c r="B559" s="1259"/>
      <c r="C559" s="1390"/>
      <c r="D559" s="1369"/>
      <c r="E559" s="1302"/>
      <c r="F559" s="1303"/>
      <c r="G559" s="1432"/>
      <c r="H559" s="1432"/>
      <c r="I559" s="1432"/>
      <c r="J559" s="1432"/>
      <c r="K559" s="1432"/>
      <c r="L559" s="1432"/>
      <c r="M559" s="1432"/>
      <c r="N559" s="1432"/>
      <c r="O559" s="1432"/>
      <c r="P559" s="1432"/>
      <c r="Q559" s="1432"/>
      <c r="R559" s="1432"/>
      <c r="S559" s="1432"/>
      <c r="T559" s="1432"/>
      <c r="U559" s="1432"/>
      <c r="V559" s="1432"/>
      <c r="W559" s="1432"/>
      <c r="X559" s="1432"/>
      <c r="Y559" s="1432"/>
      <c r="Z559" s="1432"/>
      <c r="AA559" s="1432"/>
      <c r="AB559" s="1432"/>
      <c r="AC559" s="1432"/>
      <c r="AD559" s="1432"/>
      <c r="AE559" s="1432"/>
      <c r="AF559" s="1432"/>
      <c r="AG559" s="1432"/>
      <c r="AH559" s="1432"/>
      <c r="AI559" s="1432"/>
      <c r="AJ559" s="1432"/>
      <c r="AK559" s="1432"/>
      <c r="AL559" s="1432"/>
      <c r="AM559" s="1432"/>
      <c r="AN559" s="1432"/>
      <c r="AO559" s="1432"/>
      <c r="AP559" s="1432"/>
      <c r="AQ559" s="1432"/>
      <c r="AR559" s="1432"/>
      <c r="AS559" s="1432"/>
      <c r="AT559" s="1432"/>
      <c r="AU559" s="1432"/>
      <c r="AV559" s="1432"/>
      <c r="AW559" s="1432"/>
      <c r="AX559" s="1432"/>
      <c r="AY559" s="1432"/>
      <c r="AZ559" s="1432"/>
      <c r="BA559" s="1432"/>
      <c r="BB559" s="1432"/>
      <c r="BC559" s="1432"/>
      <c r="BD559" s="1432"/>
      <c r="BE559" s="1432"/>
      <c r="BF559" s="1432"/>
      <c r="BG559" s="1432"/>
      <c r="BH559" s="1432"/>
      <c r="BI559" s="1432"/>
      <c r="BJ559" s="1432"/>
      <c r="BK559" s="1432"/>
      <c r="BL559" s="1432"/>
      <c r="BM559" s="1432"/>
      <c r="BN559" s="1432"/>
      <c r="BO559" s="1432"/>
      <c r="BP559" s="1432"/>
      <c r="BQ559" s="1432"/>
      <c r="BR559" s="1432"/>
      <c r="BS559" s="1432"/>
      <c r="BT559" s="1432"/>
      <c r="BU559" s="1432"/>
      <c r="BV559" s="1432"/>
      <c r="BW559" s="1432"/>
      <c r="BX559" s="1432"/>
      <c r="BY559" s="1432"/>
      <c r="BZ559" s="1432"/>
      <c r="CA559" s="1432"/>
      <c r="CB559" s="1432"/>
      <c r="CC559" s="1432"/>
      <c r="CD559" s="1432"/>
      <c r="CE559" s="1432"/>
      <c r="CF559" s="1432"/>
      <c r="CG559" s="1432"/>
      <c r="CH559" s="1432"/>
      <c r="CI559" s="1432"/>
      <c r="CJ559" s="1432"/>
      <c r="CK559" s="1432"/>
      <c r="CL559" s="1432"/>
      <c r="CM559" s="1432"/>
      <c r="CN559" s="1432"/>
      <c r="CO559" s="1432"/>
      <c r="CP559" s="1432"/>
      <c r="CQ559" s="1432"/>
      <c r="CR559" s="1432"/>
      <c r="CS559" s="1432"/>
      <c r="CT559" s="1432"/>
      <c r="CU559" s="1432"/>
      <c r="CV559" s="1432"/>
      <c r="CW559" s="1432"/>
      <c r="CX559" s="1432"/>
      <c r="CY559" s="1432"/>
      <c r="CZ559" s="1432"/>
      <c r="DA559" s="1432"/>
      <c r="DB559" s="1432"/>
      <c r="DC559" s="1432"/>
      <c r="DD559" s="1432"/>
      <c r="DE559" s="1432"/>
      <c r="DF559" s="1432"/>
      <c r="DG559" s="1432"/>
      <c r="DH559" s="1432"/>
      <c r="DI559" s="1432"/>
      <c r="DJ559" s="1432"/>
      <c r="DK559" s="1432"/>
      <c r="DL559" s="1432"/>
      <c r="DM559" s="1432"/>
      <c r="DN559" s="1432"/>
      <c r="DO559" s="1432"/>
      <c r="DP559" s="1432"/>
      <c r="DQ559" s="1432"/>
      <c r="DR559" s="1432"/>
      <c r="DS559" s="1432"/>
      <c r="DT559" s="1432"/>
      <c r="DU559" s="1432"/>
      <c r="DV559" s="1432"/>
      <c r="DW559" s="1432"/>
      <c r="DX559" s="1432"/>
      <c r="DY559" s="1432"/>
      <c r="DZ559" s="1432"/>
      <c r="EA559" s="1432"/>
      <c r="EB559" s="1432"/>
      <c r="EC559" s="1432"/>
      <c r="ED559" s="1432"/>
      <c r="EE559" s="1432"/>
      <c r="EF559" s="1432"/>
      <c r="EG559" s="1432"/>
      <c r="EH559" s="1432"/>
      <c r="EI559" s="1432"/>
      <c r="EJ559" s="1432"/>
      <c r="EK559" s="1432"/>
      <c r="EL559" s="1432"/>
      <c r="EM559" s="1432"/>
      <c r="EN559" s="1432"/>
      <c r="EO559" s="1432"/>
      <c r="EP559" s="1432"/>
      <c r="EQ559" s="1432"/>
      <c r="ER559" s="1432"/>
      <c r="ES559" s="1432"/>
      <c r="ET559" s="1432"/>
      <c r="EU559" s="1432"/>
      <c r="EV559" s="1432"/>
      <c r="EW559" s="1432"/>
      <c r="EX559" s="1432"/>
      <c r="EY559" s="1432"/>
      <c r="EZ559" s="1432"/>
      <c r="FA559" s="1432"/>
      <c r="FB559" s="1432"/>
      <c r="FC559" s="1432"/>
      <c r="FD559" s="1432"/>
      <c r="FE559" s="1432"/>
      <c r="FF559" s="1432"/>
      <c r="FG559" s="1432"/>
      <c r="FH559" s="1432"/>
      <c r="FI559" s="1432"/>
      <c r="FJ559" s="1432"/>
      <c r="FK559" s="1432"/>
      <c r="FL559" s="1432"/>
      <c r="FM559" s="1432"/>
      <c r="FN559" s="1432"/>
      <c r="FO559" s="1432"/>
      <c r="FP559" s="1432"/>
      <c r="FQ559" s="1432"/>
      <c r="FR559" s="1432"/>
      <c r="FS559" s="1432"/>
      <c r="FT559" s="1432"/>
      <c r="FU559" s="1432"/>
      <c r="FV559" s="1432"/>
      <c r="FW559" s="1432"/>
      <c r="FX559" s="1432"/>
      <c r="FY559" s="1432"/>
      <c r="FZ559" s="1432"/>
      <c r="GA559" s="1432"/>
      <c r="GB559" s="1432"/>
      <c r="GC559" s="1432"/>
      <c r="GD559" s="1432"/>
      <c r="GE559" s="1432"/>
      <c r="GF559" s="1432"/>
      <c r="GG559" s="1432"/>
      <c r="GH559" s="1432"/>
      <c r="GI559" s="1432"/>
      <c r="GJ559" s="1432"/>
      <c r="GK559" s="1432"/>
      <c r="GL559" s="1432"/>
      <c r="GM559" s="1432"/>
      <c r="GN559" s="1432"/>
      <c r="GO559" s="1432"/>
      <c r="GP559" s="1432"/>
      <c r="GQ559" s="1432"/>
      <c r="GR559" s="1432"/>
      <c r="GS559" s="1432"/>
      <c r="GT559" s="1432"/>
      <c r="GU559" s="1432"/>
      <c r="GV559" s="1432"/>
      <c r="GW559" s="1432"/>
      <c r="GX559" s="1432"/>
      <c r="GY559" s="1432"/>
      <c r="GZ559" s="1432"/>
      <c r="HA559" s="1432"/>
      <c r="HB559" s="1432"/>
      <c r="HC559" s="1432"/>
      <c r="HD559" s="1432"/>
      <c r="HE559" s="1432"/>
      <c r="HF559" s="1432"/>
      <c r="HG559" s="1432"/>
      <c r="HH559" s="1432"/>
      <c r="HI559" s="1432"/>
      <c r="HJ559" s="1432"/>
      <c r="HK559" s="1432"/>
      <c r="HL559" s="1432"/>
      <c r="HM559" s="1432"/>
      <c r="HN559" s="1432"/>
      <c r="HO559" s="1432"/>
      <c r="HP559" s="1432"/>
      <c r="HQ559" s="1432"/>
      <c r="HR559" s="1432"/>
      <c r="HS559" s="1432"/>
      <c r="HT559" s="1432"/>
      <c r="HU559" s="1432"/>
      <c r="HV559" s="1432"/>
      <c r="HW559" s="1432"/>
      <c r="HX559" s="1432"/>
      <c r="HY559" s="1432"/>
      <c r="HZ559" s="1432"/>
      <c r="IA559" s="1432"/>
      <c r="IB559" s="1432"/>
      <c r="IC559" s="1432"/>
      <c r="ID559" s="1432"/>
      <c r="IE559" s="1432"/>
      <c r="IF559" s="1432"/>
      <c r="IG559" s="1432"/>
      <c r="IH559" s="1432"/>
      <c r="II559" s="1432"/>
      <c r="IJ559" s="1432"/>
      <c r="IK559" s="1432"/>
      <c r="IL559" s="1432"/>
      <c r="IM559" s="1432"/>
      <c r="IN559" s="1432"/>
      <c r="IO559" s="1432"/>
      <c r="IP559" s="1432"/>
      <c r="IQ559" s="1432"/>
      <c r="IR559" s="1432"/>
      <c r="IS559" s="1432"/>
      <c r="IT559" s="1432"/>
      <c r="IU559" s="1432"/>
      <c r="IV559" s="1432"/>
    </row>
    <row r="560" spans="1:256" s="1263" customFormat="1" ht="38.25">
      <c r="A560" s="1367" t="s">
        <v>1946</v>
      </c>
      <c r="B560" s="1259" t="s">
        <v>1947</v>
      </c>
      <c r="C560" s="1390" t="s">
        <v>1118</v>
      </c>
      <c r="D560" s="1369">
        <v>2</v>
      </c>
      <c r="E560" s="1598"/>
      <c r="F560" s="1303">
        <f>D560*E560</f>
        <v>0</v>
      </c>
      <c r="G560" s="1432"/>
      <c r="H560" s="1432"/>
      <c r="I560" s="1432"/>
      <c r="J560" s="1432"/>
      <c r="K560" s="1432"/>
      <c r="L560" s="1432"/>
      <c r="M560" s="1432"/>
      <c r="N560" s="1432"/>
      <c r="O560" s="1432"/>
      <c r="P560" s="1432"/>
      <c r="Q560" s="1432"/>
      <c r="R560" s="1432"/>
      <c r="S560" s="1432"/>
      <c r="T560" s="1432"/>
      <c r="U560" s="1432"/>
      <c r="V560" s="1432"/>
      <c r="W560" s="1432"/>
      <c r="X560" s="1432"/>
      <c r="Y560" s="1432"/>
      <c r="Z560" s="1432"/>
      <c r="AA560" s="1432"/>
      <c r="AB560" s="1432"/>
      <c r="AC560" s="1432"/>
      <c r="AD560" s="1432"/>
      <c r="AE560" s="1432"/>
      <c r="AF560" s="1432"/>
      <c r="AG560" s="1432"/>
      <c r="AH560" s="1432"/>
      <c r="AI560" s="1432"/>
      <c r="AJ560" s="1432"/>
      <c r="AK560" s="1432"/>
      <c r="AL560" s="1432"/>
      <c r="AM560" s="1432"/>
      <c r="AN560" s="1432"/>
      <c r="AO560" s="1432"/>
      <c r="AP560" s="1432"/>
      <c r="AQ560" s="1432"/>
      <c r="AR560" s="1432"/>
      <c r="AS560" s="1432"/>
      <c r="AT560" s="1432"/>
      <c r="AU560" s="1432"/>
      <c r="AV560" s="1432"/>
      <c r="AW560" s="1432"/>
      <c r="AX560" s="1432"/>
      <c r="AY560" s="1432"/>
      <c r="AZ560" s="1432"/>
      <c r="BA560" s="1432"/>
      <c r="BB560" s="1432"/>
      <c r="BC560" s="1432"/>
      <c r="BD560" s="1432"/>
      <c r="BE560" s="1432"/>
      <c r="BF560" s="1432"/>
      <c r="BG560" s="1432"/>
      <c r="BH560" s="1432"/>
      <c r="BI560" s="1432"/>
      <c r="BJ560" s="1432"/>
      <c r="BK560" s="1432"/>
      <c r="BL560" s="1432"/>
      <c r="BM560" s="1432"/>
      <c r="BN560" s="1432"/>
      <c r="BO560" s="1432"/>
      <c r="BP560" s="1432"/>
      <c r="BQ560" s="1432"/>
      <c r="BR560" s="1432"/>
      <c r="BS560" s="1432"/>
      <c r="BT560" s="1432"/>
      <c r="BU560" s="1432"/>
      <c r="BV560" s="1432"/>
      <c r="BW560" s="1432"/>
      <c r="BX560" s="1432"/>
      <c r="BY560" s="1432"/>
      <c r="BZ560" s="1432"/>
      <c r="CA560" s="1432"/>
      <c r="CB560" s="1432"/>
      <c r="CC560" s="1432"/>
      <c r="CD560" s="1432"/>
      <c r="CE560" s="1432"/>
      <c r="CF560" s="1432"/>
      <c r="CG560" s="1432"/>
      <c r="CH560" s="1432"/>
      <c r="CI560" s="1432"/>
      <c r="CJ560" s="1432"/>
      <c r="CK560" s="1432"/>
      <c r="CL560" s="1432"/>
      <c r="CM560" s="1432"/>
      <c r="CN560" s="1432"/>
      <c r="CO560" s="1432"/>
      <c r="CP560" s="1432"/>
      <c r="CQ560" s="1432"/>
      <c r="CR560" s="1432"/>
      <c r="CS560" s="1432"/>
      <c r="CT560" s="1432"/>
      <c r="CU560" s="1432"/>
      <c r="CV560" s="1432"/>
      <c r="CW560" s="1432"/>
      <c r="CX560" s="1432"/>
      <c r="CY560" s="1432"/>
      <c r="CZ560" s="1432"/>
      <c r="DA560" s="1432"/>
      <c r="DB560" s="1432"/>
      <c r="DC560" s="1432"/>
      <c r="DD560" s="1432"/>
      <c r="DE560" s="1432"/>
      <c r="DF560" s="1432"/>
      <c r="DG560" s="1432"/>
      <c r="DH560" s="1432"/>
      <c r="DI560" s="1432"/>
      <c r="DJ560" s="1432"/>
      <c r="DK560" s="1432"/>
      <c r="DL560" s="1432"/>
      <c r="DM560" s="1432"/>
      <c r="DN560" s="1432"/>
      <c r="DO560" s="1432"/>
      <c r="DP560" s="1432"/>
      <c r="DQ560" s="1432"/>
      <c r="DR560" s="1432"/>
      <c r="DS560" s="1432"/>
      <c r="DT560" s="1432"/>
      <c r="DU560" s="1432"/>
      <c r="DV560" s="1432"/>
      <c r="DW560" s="1432"/>
      <c r="DX560" s="1432"/>
      <c r="DY560" s="1432"/>
      <c r="DZ560" s="1432"/>
      <c r="EA560" s="1432"/>
      <c r="EB560" s="1432"/>
      <c r="EC560" s="1432"/>
      <c r="ED560" s="1432"/>
      <c r="EE560" s="1432"/>
      <c r="EF560" s="1432"/>
      <c r="EG560" s="1432"/>
      <c r="EH560" s="1432"/>
      <c r="EI560" s="1432"/>
      <c r="EJ560" s="1432"/>
      <c r="EK560" s="1432"/>
      <c r="EL560" s="1432"/>
      <c r="EM560" s="1432"/>
      <c r="EN560" s="1432"/>
      <c r="EO560" s="1432"/>
      <c r="EP560" s="1432"/>
      <c r="EQ560" s="1432"/>
      <c r="ER560" s="1432"/>
      <c r="ES560" s="1432"/>
      <c r="ET560" s="1432"/>
      <c r="EU560" s="1432"/>
      <c r="EV560" s="1432"/>
      <c r="EW560" s="1432"/>
      <c r="EX560" s="1432"/>
      <c r="EY560" s="1432"/>
      <c r="EZ560" s="1432"/>
      <c r="FA560" s="1432"/>
      <c r="FB560" s="1432"/>
      <c r="FC560" s="1432"/>
      <c r="FD560" s="1432"/>
      <c r="FE560" s="1432"/>
      <c r="FF560" s="1432"/>
      <c r="FG560" s="1432"/>
      <c r="FH560" s="1432"/>
      <c r="FI560" s="1432"/>
      <c r="FJ560" s="1432"/>
      <c r="FK560" s="1432"/>
      <c r="FL560" s="1432"/>
      <c r="FM560" s="1432"/>
      <c r="FN560" s="1432"/>
      <c r="FO560" s="1432"/>
      <c r="FP560" s="1432"/>
      <c r="FQ560" s="1432"/>
      <c r="FR560" s="1432"/>
      <c r="FS560" s="1432"/>
      <c r="FT560" s="1432"/>
      <c r="FU560" s="1432"/>
      <c r="FV560" s="1432"/>
      <c r="FW560" s="1432"/>
      <c r="FX560" s="1432"/>
      <c r="FY560" s="1432"/>
      <c r="FZ560" s="1432"/>
      <c r="GA560" s="1432"/>
      <c r="GB560" s="1432"/>
      <c r="GC560" s="1432"/>
      <c r="GD560" s="1432"/>
      <c r="GE560" s="1432"/>
      <c r="GF560" s="1432"/>
      <c r="GG560" s="1432"/>
      <c r="GH560" s="1432"/>
      <c r="GI560" s="1432"/>
      <c r="GJ560" s="1432"/>
      <c r="GK560" s="1432"/>
      <c r="GL560" s="1432"/>
      <c r="GM560" s="1432"/>
      <c r="GN560" s="1432"/>
      <c r="GO560" s="1432"/>
      <c r="GP560" s="1432"/>
      <c r="GQ560" s="1432"/>
      <c r="GR560" s="1432"/>
      <c r="GS560" s="1432"/>
      <c r="GT560" s="1432"/>
      <c r="GU560" s="1432"/>
      <c r="GV560" s="1432"/>
      <c r="GW560" s="1432"/>
      <c r="GX560" s="1432"/>
      <c r="GY560" s="1432"/>
      <c r="GZ560" s="1432"/>
      <c r="HA560" s="1432"/>
      <c r="HB560" s="1432"/>
      <c r="HC560" s="1432"/>
      <c r="HD560" s="1432"/>
      <c r="HE560" s="1432"/>
      <c r="HF560" s="1432"/>
      <c r="HG560" s="1432"/>
      <c r="HH560" s="1432"/>
      <c r="HI560" s="1432"/>
      <c r="HJ560" s="1432"/>
      <c r="HK560" s="1432"/>
      <c r="HL560" s="1432"/>
      <c r="HM560" s="1432"/>
      <c r="HN560" s="1432"/>
      <c r="HO560" s="1432"/>
      <c r="HP560" s="1432"/>
      <c r="HQ560" s="1432"/>
      <c r="HR560" s="1432"/>
      <c r="HS560" s="1432"/>
      <c r="HT560" s="1432"/>
      <c r="HU560" s="1432"/>
      <c r="HV560" s="1432"/>
      <c r="HW560" s="1432"/>
      <c r="HX560" s="1432"/>
      <c r="HY560" s="1432"/>
      <c r="HZ560" s="1432"/>
      <c r="IA560" s="1432"/>
      <c r="IB560" s="1432"/>
      <c r="IC560" s="1432"/>
      <c r="ID560" s="1432"/>
      <c r="IE560" s="1432"/>
      <c r="IF560" s="1432"/>
      <c r="IG560" s="1432"/>
      <c r="IH560" s="1432"/>
      <c r="II560" s="1432"/>
      <c r="IJ560" s="1432"/>
      <c r="IK560" s="1432"/>
      <c r="IL560" s="1432"/>
      <c r="IM560" s="1432"/>
      <c r="IN560" s="1432"/>
      <c r="IO560" s="1432"/>
      <c r="IP560" s="1432"/>
      <c r="IQ560" s="1432"/>
      <c r="IR560" s="1432"/>
      <c r="IS560" s="1432"/>
      <c r="IT560" s="1432"/>
      <c r="IU560" s="1432"/>
      <c r="IV560" s="1432"/>
    </row>
    <row r="561" spans="1:256" s="1263" customFormat="1">
      <c r="A561" s="1367"/>
      <c r="B561" s="1259"/>
      <c r="C561" s="1390"/>
      <c r="D561" s="1369"/>
      <c r="E561" s="1302"/>
      <c r="F561" s="1303"/>
      <c r="G561" s="1432"/>
      <c r="H561" s="1432"/>
      <c r="I561" s="1432"/>
      <c r="J561" s="1432"/>
      <c r="K561" s="1432"/>
      <c r="L561" s="1432"/>
      <c r="M561" s="1432"/>
      <c r="N561" s="1432"/>
      <c r="O561" s="1432"/>
      <c r="P561" s="1432"/>
      <c r="Q561" s="1432"/>
      <c r="R561" s="1432"/>
      <c r="S561" s="1432"/>
      <c r="T561" s="1432"/>
      <c r="U561" s="1432"/>
      <c r="V561" s="1432"/>
      <c r="W561" s="1432"/>
      <c r="X561" s="1432"/>
      <c r="Y561" s="1432"/>
      <c r="Z561" s="1432"/>
      <c r="AA561" s="1432"/>
      <c r="AB561" s="1432"/>
      <c r="AC561" s="1432"/>
      <c r="AD561" s="1432"/>
      <c r="AE561" s="1432"/>
      <c r="AF561" s="1432"/>
      <c r="AG561" s="1432"/>
      <c r="AH561" s="1432"/>
      <c r="AI561" s="1432"/>
      <c r="AJ561" s="1432"/>
      <c r="AK561" s="1432"/>
      <c r="AL561" s="1432"/>
      <c r="AM561" s="1432"/>
      <c r="AN561" s="1432"/>
      <c r="AO561" s="1432"/>
      <c r="AP561" s="1432"/>
      <c r="AQ561" s="1432"/>
      <c r="AR561" s="1432"/>
      <c r="AS561" s="1432"/>
      <c r="AT561" s="1432"/>
      <c r="AU561" s="1432"/>
      <c r="AV561" s="1432"/>
      <c r="AW561" s="1432"/>
      <c r="AX561" s="1432"/>
      <c r="AY561" s="1432"/>
      <c r="AZ561" s="1432"/>
      <c r="BA561" s="1432"/>
      <c r="BB561" s="1432"/>
      <c r="BC561" s="1432"/>
      <c r="BD561" s="1432"/>
      <c r="BE561" s="1432"/>
      <c r="BF561" s="1432"/>
      <c r="BG561" s="1432"/>
      <c r="BH561" s="1432"/>
      <c r="BI561" s="1432"/>
      <c r="BJ561" s="1432"/>
      <c r="BK561" s="1432"/>
      <c r="BL561" s="1432"/>
      <c r="BM561" s="1432"/>
      <c r="BN561" s="1432"/>
      <c r="BO561" s="1432"/>
      <c r="BP561" s="1432"/>
      <c r="BQ561" s="1432"/>
      <c r="BR561" s="1432"/>
      <c r="BS561" s="1432"/>
      <c r="BT561" s="1432"/>
      <c r="BU561" s="1432"/>
      <c r="BV561" s="1432"/>
      <c r="BW561" s="1432"/>
      <c r="BX561" s="1432"/>
      <c r="BY561" s="1432"/>
      <c r="BZ561" s="1432"/>
      <c r="CA561" s="1432"/>
      <c r="CB561" s="1432"/>
      <c r="CC561" s="1432"/>
      <c r="CD561" s="1432"/>
      <c r="CE561" s="1432"/>
      <c r="CF561" s="1432"/>
      <c r="CG561" s="1432"/>
      <c r="CH561" s="1432"/>
      <c r="CI561" s="1432"/>
      <c r="CJ561" s="1432"/>
      <c r="CK561" s="1432"/>
      <c r="CL561" s="1432"/>
      <c r="CM561" s="1432"/>
      <c r="CN561" s="1432"/>
      <c r="CO561" s="1432"/>
      <c r="CP561" s="1432"/>
      <c r="CQ561" s="1432"/>
      <c r="CR561" s="1432"/>
      <c r="CS561" s="1432"/>
      <c r="CT561" s="1432"/>
      <c r="CU561" s="1432"/>
      <c r="CV561" s="1432"/>
      <c r="CW561" s="1432"/>
      <c r="CX561" s="1432"/>
      <c r="CY561" s="1432"/>
      <c r="CZ561" s="1432"/>
      <c r="DA561" s="1432"/>
      <c r="DB561" s="1432"/>
      <c r="DC561" s="1432"/>
      <c r="DD561" s="1432"/>
      <c r="DE561" s="1432"/>
      <c r="DF561" s="1432"/>
      <c r="DG561" s="1432"/>
      <c r="DH561" s="1432"/>
      <c r="DI561" s="1432"/>
      <c r="DJ561" s="1432"/>
      <c r="DK561" s="1432"/>
      <c r="DL561" s="1432"/>
      <c r="DM561" s="1432"/>
      <c r="DN561" s="1432"/>
      <c r="DO561" s="1432"/>
      <c r="DP561" s="1432"/>
      <c r="DQ561" s="1432"/>
      <c r="DR561" s="1432"/>
      <c r="DS561" s="1432"/>
      <c r="DT561" s="1432"/>
      <c r="DU561" s="1432"/>
      <c r="DV561" s="1432"/>
      <c r="DW561" s="1432"/>
      <c r="DX561" s="1432"/>
      <c r="DY561" s="1432"/>
      <c r="DZ561" s="1432"/>
      <c r="EA561" s="1432"/>
      <c r="EB561" s="1432"/>
      <c r="EC561" s="1432"/>
      <c r="ED561" s="1432"/>
      <c r="EE561" s="1432"/>
      <c r="EF561" s="1432"/>
      <c r="EG561" s="1432"/>
      <c r="EH561" s="1432"/>
      <c r="EI561" s="1432"/>
      <c r="EJ561" s="1432"/>
      <c r="EK561" s="1432"/>
      <c r="EL561" s="1432"/>
      <c r="EM561" s="1432"/>
      <c r="EN561" s="1432"/>
      <c r="EO561" s="1432"/>
      <c r="EP561" s="1432"/>
      <c r="EQ561" s="1432"/>
      <c r="ER561" s="1432"/>
      <c r="ES561" s="1432"/>
      <c r="ET561" s="1432"/>
      <c r="EU561" s="1432"/>
      <c r="EV561" s="1432"/>
      <c r="EW561" s="1432"/>
      <c r="EX561" s="1432"/>
      <c r="EY561" s="1432"/>
      <c r="EZ561" s="1432"/>
      <c r="FA561" s="1432"/>
      <c r="FB561" s="1432"/>
      <c r="FC561" s="1432"/>
      <c r="FD561" s="1432"/>
      <c r="FE561" s="1432"/>
      <c r="FF561" s="1432"/>
      <c r="FG561" s="1432"/>
      <c r="FH561" s="1432"/>
      <c r="FI561" s="1432"/>
      <c r="FJ561" s="1432"/>
      <c r="FK561" s="1432"/>
      <c r="FL561" s="1432"/>
      <c r="FM561" s="1432"/>
      <c r="FN561" s="1432"/>
      <c r="FO561" s="1432"/>
      <c r="FP561" s="1432"/>
      <c r="FQ561" s="1432"/>
      <c r="FR561" s="1432"/>
      <c r="FS561" s="1432"/>
      <c r="FT561" s="1432"/>
      <c r="FU561" s="1432"/>
      <c r="FV561" s="1432"/>
      <c r="FW561" s="1432"/>
      <c r="FX561" s="1432"/>
      <c r="FY561" s="1432"/>
      <c r="FZ561" s="1432"/>
      <c r="GA561" s="1432"/>
      <c r="GB561" s="1432"/>
      <c r="GC561" s="1432"/>
      <c r="GD561" s="1432"/>
      <c r="GE561" s="1432"/>
      <c r="GF561" s="1432"/>
      <c r="GG561" s="1432"/>
      <c r="GH561" s="1432"/>
      <c r="GI561" s="1432"/>
      <c r="GJ561" s="1432"/>
      <c r="GK561" s="1432"/>
      <c r="GL561" s="1432"/>
      <c r="GM561" s="1432"/>
      <c r="GN561" s="1432"/>
      <c r="GO561" s="1432"/>
      <c r="GP561" s="1432"/>
      <c r="GQ561" s="1432"/>
      <c r="GR561" s="1432"/>
      <c r="GS561" s="1432"/>
      <c r="GT561" s="1432"/>
      <c r="GU561" s="1432"/>
      <c r="GV561" s="1432"/>
      <c r="GW561" s="1432"/>
      <c r="GX561" s="1432"/>
      <c r="GY561" s="1432"/>
      <c r="GZ561" s="1432"/>
      <c r="HA561" s="1432"/>
      <c r="HB561" s="1432"/>
      <c r="HC561" s="1432"/>
      <c r="HD561" s="1432"/>
      <c r="HE561" s="1432"/>
      <c r="HF561" s="1432"/>
      <c r="HG561" s="1432"/>
      <c r="HH561" s="1432"/>
      <c r="HI561" s="1432"/>
      <c r="HJ561" s="1432"/>
      <c r="HK561" s="1432"/>
      <c r="HL561" s="1432"/>
      <c r="HM561" s="1432"/>
      <c r="HN561" s="1432"/>
      <c r="HO561" s="1432"/>
      <c r="HP561" s="1432"/>
      <c r="HQ561" s="1432"/>
      <c r="HR561" s="1432"/>
      <c r="HS561" s="1432"/>
      <c r="HT561" s="1432"/>
      <c r="HU561" s="1432"/>
      <c r="HV561" s="1432"/>
      <c r="HW561" s="1432"/>
      <c r="HX561" s="1432"/>
      <c r="HY561" s="1432"/>
      <c r="HZ561" s="1432"/>
      <c r="IA561" s="1432"/>
      <c r="IB561" s="1432"/>
      <c r="IC561" s="1432"/>
      <c r="ID561" s="1432"/>
      <c r="IE561" s="1432"/>
      <c r="IF561" s="1432"/>
      <c r="IG561" s="1432"/>
      <c r="IH561" s="1432"/>
      <c r="II561" s="1432"/>
      <c r="IJ561" s="1432"/>
      <c r="IK561" s="1432"/>
      <c r="IL561" s="1432"/>
      <c r="IM561" s="1432"/>
      <c r="IN561" s="1432"/>
      <c r="IO561" s="1432"/>
      <c r="IP561" s="1432"/>
      <c r="IQ561" s="1432"/>
      <c r="IR561" s="1432"/>
      <c r="IS561" s="1432"/>
      <c r="IT561" s="1432"/>
      <c r="IU561" s="1432"/>
      <c r="IV561" s="1432"/>
    </row>
    <row r="562" spans="1:256" s="1263" customFormat="1">
      <c r="A562" s="1367"/>
      <c r="B562" s="1259"/>
      <c r="C562" s="1390"/>
      <c r="D562" s="1369"/>
      <c r="E562" s="1302"/>
      <c r="F562" s="1303"/>
      <c r="G562" s="1432"/>
      <c r="H562" s="1432"/>
      <c r="I562" s="1432"/>
      <c r="J562" s="1432"/>
      <c r="K562" s="1432"/>
      <c r="L562" s="1432"/>
      <c r="M562" s="1432"/>
      <c r="N562" s="1432"/>
      <c r="O562" s="1432"/>
      <c r="P562" s="1432"/>
      <c r="Q562" s="1432"/>
      <c r="R562" s="1432"/>
      <c r="S562" s="1432"/>
      <c r="T562" s="1432"/>
      <c r="U562" s="1432"/>
      <c r="V562" s="1432"/>
      <c r="W562" s="1432"/>
      <c r="X562" s="1432"/>
      <c r="Y562" s="1432"/>
      <c r="Z562" s="1432"/>
      <c r="AA562" s="1432"/>
      <c r="AB562" s="1432"/>
      <c r="AC562" s="1432"/>
      <c r="AD562" s="1432"/>
      <c r="AE562" s="1432"/>
      <c r="AF562" s="1432"/>
      <c r="AG562" s="1432"/>
      <c r="AH562" s="1432"/>
      <c r="AI562" s="1432"/>
      <c r="AJ562" s="1432"/>
      <c r="AK562" s="1432"/>
      <c r="AL562" s="1432"/>
      <c r="AM562" s="1432"/>
      <c r="AN562" s="1432"/>
      <c r="AO562" s="1432"/>
      <c r="AP562" s="1432"/>
      <c r="AQ562" s="1432"/>
      <c r="AR562" s="1432"/>
      <c r="AS562" s="1432"/>
      <c r="AT562" s="1432"/>
      <c r="AU562" s="1432"/>
      <c r="AV562" s="1432"/>
      <c r="AW562" s="1432"/>
      <c r="AX562" s="1432"/>
      <c r="AY562" s="1432"/>
      <c r="AZ562" s="1432"/>
      <c r="BA562" s="1432"/>
      <c r="BB562" s="1432"/>
      <c r="BC562" s="1432"/>
      <c r="BD562" s="1432"/>
      <c r="BE562" s="1432"/>
      <c r="BF562" s="1432"/>
      <c r="BG562" s="1432"/>
      <c r="BH562" s="1432"/>
      <c r="BI562" s="1432"/>
      <c r="BJ562" s="1432"/>
      <c r="BK562" s="1432"/>
      <c r="BL562" s="1432"/>
      <c r="BM562" s="1432"/>
      <c r="BN562" s="1432"/>
      <c r="BO562" s="1432"/>
      <c r="BP562" s="1432"/>
      <c r="BQ562" s="1432"/>
      <c r="BR562" s="1432"/>
      <c r="BS562" s="1432"/>
      <c r="BT562" s="1432"/>
      <c r="BU562" s="1432"/>
      <c r="BV562" s="1432"/>
      <c r="BW562" s="1432"/>
      <c r="BX562" s="1432"/>
      <c r="BY562" s="1432"/>
      <c r="BZ562" s="1432"/>
      <c r="CA562" s="1432"/>
      <c r="CB562" s="1432"/>
      <c r="CC562" s="1432"/>
      <c r="CD562" s="1432"/>
      <c r="CE562" s="1432"/>
      <c r="CF562" s="1432"/>
      <c r="CG562" s="1432"/>
      <c r="CH562" s="1432"/>
      <c r="CI562" s="1432"/>
      <c r="CJ562" s="1432"/>
      <c r="CK562" s="1432"/>
      <c r="CL562" s="1432"/>
      <c r="CM562" s="1432"/>
      <c r="CN562" s="1432"/>
      <c r="CO562" s="1432"/>
      <c r="CP562" s="1432"/>
      <c r="CQ562" s="1432"/>
      <c r="CR562" s="1432"/>
      <c r="CS562" s="1432"/>
      <c r="CT562" s="1432"/>
      <c r="CU562" s="1432"/>
      <c r="CV562" s="1432"/>
      <c r="CW562" s="1432"/>
      <c r="CX562" s="1432"/>
      <c r="CY562" s="1432"/>
      <c r="CZ562" s="1432"/>
      <c r="DA562" s="1432"/>
      <c r="DB562" s="1432"/>
      <c r="DC562" s="1432"/>
      <c r="DD562" s="1432"/>
      <c r="DE562" s="1432"/>
      <c r="DF562" s="1432"/>
      <c r="DG562" s="1432"/>
      <c r="DH562" s="1432"/>
      <c r="DI562" s="1432"/>
      <c r="DJ562" s="1432"/>
      <c r="DK562" s="1432"/>
      <c r="DL562" s="1432"/>
      <c r="DM562" s="1432"/>
      <c r="DN562" s="1432"/>
      <c r="DO562" s="1432"/>
      <c r="DP562" s="1432"/>
      <c r="DQ562" s="1432"/>
      <c r="DR562" s="1432"/>
      <c r="DS562" s="1432"/>
      <c r="DT562" s="1432"/>
      <c r="DU562" s="1432"/>
      <c r="DV562" s="1432"/>
      <c r="DW562" s="1432"/>
      <c r="DX562" s="1432"/>
      <c r="DY562" s="1432"/>
      <c r="DZ562" s="1432"/>
      <c r="EA562" s="1432"/>
      <c r="EB562" s="1432"/>
      <c r="EC562" s="1432"/>
      <c r="ED562" s="1432"/>
      <c r="EE562" s="1432"/>
      <c r="EF562" s="1432"/>
      <c r="EG562" s="1432"/>
      <c r="EH562" s="1432"/>
      <c r="EI562" s="1432"/>
      <c r="EJ562" s="1432"/>
      <c r="EK562" s="1432"/>
      <c r="EL562" s="1432"/>
      <c r="EM562" s="1432"/>
      <c r="EN562" s="1432"/>
      <c r="EO562" s="1432"/>
      <c r="EP562" s="1432"/>
      <c r="EQ562" s="1432"/>
      <c r="ER562" s="1432"/>
      <c r="ES562" s="1432"/>
      <c r="ET562" s="1432"/>
      <c r="EU562" s="1432"/>
      <c r="EV562" s="1432"/>
      <c r="EW562" s="1432"/>
      <c r="EX562" s="1432"/>
      <c r="EY562" s="1432"/>
      <c r="EZ562" s="1432"/>
      <c r="FA562" s="1432"/>
      <c r="FB562" s="1432"/>
      <c r="FC562" s="1432"/>
      <c r="FD562" s="1432"/>
      <c r="FE562" s="1432"/>
      <c r="FF562" s="1432"/>
      <c r="FG562" s="1432"/>
      <c r="FH562" s="1432"/>
      <c r="FI562" s="1432"/>
      <c r="FJ562" s="1432"/>
      <c r="FK562" s="1432"/>
      <c r="FL562" s="1432"/>
      <c r="FM562" s="1432"/>
      <c r="FN562" s="1432"/>
      <c r="FO562" s="1432"/>
      <c r="FP562" s="1432"/>
      <c r="FQ562" s="1432"/>
      <c r="FR562" s="1432"/>
      <c r="FS562" s="1432"/>
      <c r="FT562" s="1432"/>
      <c r="FU562" s="1432"/>
      <c r="FV562" s="1432"/>
      <c r="FW562" s="1432"/>
      <c r="FX562" s="1432"/>
      <c r="FY562" s="1432"/>
      <c r="FZ562" s="1432"/>
      <c r="GA562" s="1432"/>
      <c r="GB562" s="1432"/>
      <c r="GC562" s="1432"/>
      <c r="GD562" s="1432"/>
      <c r="GE562" s="1432"/>
      <c r="GF562" s="1432"/>
      <c r="GG562" s="1432"/>
      <c r="GH562" s="1432"/>
      <c r="GI562" s="1432"/>
      <c r="GJ562" s="1432"/>
      <c r="GK562" s="1432"/>
      <c r="GL562" s="1432"/>
      <c r="GM562" s="1432"/>
      <c r="GN562" s="1432"/>
      <c r="GO562" s="1432"/>
      <c r="GP562" s="1432"/>
      <c r="GQ562" s="1432"/>
      <c r="GR562" s="1432"/>
      <c r="GS562" s="1432"/>
      <c r="GT562" s="1432"/>
      <c r="GU562" s="1432"/>
      <c r="GV562" s="1432"/>
      <c r="GW562" s="1432"/>
      <c r="GX562" s="1432"/>
      <c r="GY562" s="1432"/>
      <c r="GZ562" s="1432"/>
      <c r="HA562" s="1432"/>
      <c r="HB562" s="1432"/>
      <c r="HC562" s="1432"/>
      <c r="HD562" s="1432"/>
      <c r="HE562" s="1432"/>
      <c r="HF562" s="1432"/>
      <c r="HG562" s="1432"/>
      <c r="HH562" s="1432"/>
      <c r="HI562" s="1432"/>
      <c r="HJ562" s="1432"/>
      <c r="HK562" s="1432"/>
      <c r="HL562" s="1432"/>
      <c r="HM562" s="1432"/>
      <c r="HN562" s="1432"/>
      <c r="HO562" s="1432"/>
      <c r="HP562" s="1432"/>
      <c r="HQ562" s="1432"/>
      <c r="HR562" s="1432"/>
      <c r="HS562" s="1432"/>
      <c r="HT562" s="1432"/>
      <c r="HU562" s="1432"/>
      <c r="HV562" s="1432"/>
      <c r="HW562" s="1432"/>
      <c r="HX562" s="1432"/>
      <c r="HY562" s="1432"/>
      <c r="HZ562" s="1432"/>
      <c r="IA562" s="1432"/>
      <c r="IB562" s="1432"/>
      <c r="IC562" s="1432"/>
      <c r="ID562" s="1432"/>
      <c r="IE562" s="1432"/>
      <c r="IF562" s="1432"/>
      <c r="IG562" s="1432"/>
      <c r="IH562" s="1432"/>
      <c r="II562" s="1432"/>
      <c r="IJ562" s="1432"/>
      <c r="IK562" s="1432"/>
      <c r="IL562" s="1432"/>
      <c r="IM562" s="1432"/>
      <c r="IN562" s="1432"/>
      <c r="IO562" s="1432"/>
      <c r="IP562" s="1432"/>
      <c r="IQ562" s="1432"/>
      <c r="IR562" s="1432"/>
      <c r="IS562" s="1432"/>
      <c r="IT562" s="1432"/>
      <c r="IU562" s="1432"/>
      <c r="IV562" s="1432"/>
    </row>
    <row r="563" spans="1:256">
      <c r="A563" s="1367"/>
      <c r="B563" s="1318" t="s">
        <v>1948</v>
      </c>
      <c r="C563" s="1390"/>
      <c r="D563" s="1369"/>
      <c r="E563" s="1429"/>
      <c r="F563" s="1429"/>
      <c r="G563" s="1430"/>
      <c r="H563" s="1431"/>
      <c r="I563" s="1431"/>
      <c r="J563" s="1431"/>
      <c r="K563" s="1431"/>
      <c r="L563" s="1431"/>
      <c r="M563" s="1431"/>
      <c r="N563" s="1431"/>
      <c r="O563" s="1431"/>
      <c r="P563" s="1431"/>
      <c r="Q563" s="1431"/>
      <c r="R563" s="1431"/>
      <c r="S563" s="1431"/>
      <c r="T563" s="1431"/>
      <c r="U563" s="1431"/>
      <c r="V563" s="1431"/>
      <c r="W563" s="1431"/>
      <c r="X563" s="1431"/>
      <c r="Y563" s="1431"/>
      <c r="Z563" s="1431"/>
      <c r="AA563" s="1431"/>
      <c r="AB563" s="1431"/>
      <c r="AC563" s="1431"/>
      <c r="AD563" s="1431"/>
      <c r="AE563" s="1431"/>
      <c r="AF563" s="1431"/>
      <c r="AG563" s="1431"/>
      <c r="AH563" s="1431"/>
      <c r="AI563" s="1431"/>
      <c r="AJ563" s="1431"/>
      <c r="AK563" s="1431"/>
      <c r="AL563" s="1431"/>
      <c r="AM563" s="1431"/>
      <c r="AN563" s="1431"/>
      <c r="AO563" s="1431"/>
      <c r="AP563" s="1431"/>
      <c r="AQ563" s="1431"/>
      <c r="AR563" s="1431"/>
      <c r="AS563" s="1431"/>
      <c r="AT563" s="1431"/>
      <c r="AU563" s="1431"/>
      <c r="AV563" s="1431"/>
      <c r="AW563" s="1431"/>
      <c r="AX563" s="1431"/>
      <c r="AY563" s="1431"/>
      <c r="AZ563" s="1431"/>
      <c r="BA563" s="1431"/>
      <c r="BB563" s="1431"/>
      <c r="BC563" s="1431"/>
      <c r="BD563" s="1431"/>
      <c r="BE563" s="1431"/>
      <c r="BF563" s="1431"/>
      <c r="BG563" s="1431"/>
      <c r="BH563" s="1431"/>
      <c r="BI563" s="1431"/>
      <c r="BJ563" s="1431"/>
      <c r="BK563" s="1431"/>
      <c r="BL563" s="1431"/>
      <c r="BM563" s="1431"/>
      <c r="BN563" s="1431"/>
      <c r="BO563" s="1431"/>
      <c r="BP563" s="1431"/>
      <c r="BQ563" s="1431"/>
      <c r="BR563" s="1431"/>
      <c r="BS563" s="1431"/>
      <c r="BT563" s="1431"/>
      <c r="BU563" s="1431"/>
      <c r="BV563" s="1431"/>
      <c r="BW563" s="1431"/>
      <c r="BX563" s="1431"/>
      <c r="BY563" s="1431"/>
      <c r="BZ563" s="1431"/>
      <c r="CA563" s="1431"/>
      <c r="CB563" s="1431"/>
      <c r="CC563" s="1431"/>
      <c r="CD563" s="1431"/>
      <c r="CE563" s="1431"/>
      <c r="CF563" s="1431"/>
      <c r="CG563" s="1431"/>
      <c r="CH563" s="1431"/>
      <c r="CI563" s="1431"/>
      <c r="CJ563" s="1431"/>
      <c r="CK563" s="1431"/>
      <c r="CL563" s="1431"/>
      <c r="CM563" s="1431"/>
      <c r="CN563" s="1431"/>
      <c r="CO563" s="1431"/>
      <c r="CP563" s="1431"/>
      <c r="CQ563" s="1431"/>
      <c r="CR563" s="1431"/>
      <c r="CS563" s="1431"/>
      <c r="CT563" s="1431"/>
      <c r="CU563" s="1431"/>
      <c r="CV563" s="1431"/>
      <c r="CW563" s="1431"/>
      <c r="CX563" s="1431"/>
      <c r="CY563" s="1431"/>
      <c r="CZ563" s="1431"/>
      <c r="DA563" s="1431"/>
      <c r="DB563" s="1431"/>
      <c r="DC563" s="1431"/>
      <c r="DD563" s="1431"/>
      <c r="DE563" s="1431"/>
      <c r="DF563" s="1431"/>
      <c r="DG563" s="1431"/>
      <c r="DH563" s="1431"/>
      <c r="DI563" s="1431"/>
      <c r="DJ563" s="1431"/>
      <c r="DK563" s="1431"/>
      <c r="DL563" s="1431"/>
      <c r="DM563" s="1431"/>
      <c r="DN563" s="1431"/>
      <c r="DO563" s="1431"/>
      <c r="DP563" s="1431"/>
      <c r="DQ563" s="1431"/>
      <c r="DR563" s="1431"/>
      <c r="DS563" s="1431"/>
      <c r="DT563" s="1431"/>
      <c r="DU563" s="1431"/>
      <c r="DV563" s="1431"/>
      <c r="DW563" s="1431"/>
      <c r="DX563" s="1431"/>
      <c r="DY563" s="1431"/>
      <c r="DZ563" s="1431"/>
      <c r="EA563" s="1431"/>
      <c r="EB563" s="1431"/>
      <c r="EC563" s="1431"/>
      <c r="ED563" s="1431"/>
      <c r="EE563" s="1431"/>
      <c r="EF563" s="1431"/>
      <c r="EG563" s="1431"/>
      <c r="EH563" s="1431"/>
      <c r="EI563" s="1431"/>
      <c r="EJ563" s="1431"/>
      <c r="EK563" s="1431"/>
      <c r="EL563" s="1431"/>
      <c r="EM563" s="1431"/>
      <c r="EN563" s="1431"/>
      <c r="EO563" s="1431"/>
      <c r="EP563" s="1431"/>
      <c r="EQ563" s="1431"/>
      <c r="ER563" s="1431"/>
      <c r="ES563" s="1431"/>
      <c r="ET563" s="1431"/>
      <c r="EU563" s="1431"/>
      <c r="EV563" s="1431"/>
      <c r="EW563" s="1431"/>
      <c r="EX563" s="1431"/>
      <c r="EY563" s="1431"/>
      <c r="EZ563" s="1431"/>
      <c r="FA563" s="1431"/>
      <c r="FB563" s="1431"/>
      <c r="FC563" s="1431"/>
      <c r="FD563" s="1431"/>
      <c r="FE563" s="1431"/>
      <c r="FF563" s="1431"/>
      <c r="FG563" s="1431"/>
      <c r="FH563" s="1431"/>
      <c r="FI563" s="1431"/>
      <c r="FJ563" s="1431"/>
      <c r="FK563" s="1431"/>
      <c r="FL563" s="1431"/>
      <c r="FM563" s="1431"/>
      <c r="FN563" s="1431"/>
      <c r="FO563" s="1431"/>
      <c r="FP563" s="1431"/>
      <c r="FQ563" s="1431"/>
      <c r="FR563" s="1431"/>
      <c r="FS563" s="1431"/>
      <c r="FT563" s="1431"/>
      <c r="FU563" s="1431"/>
      <c r="FV563" s="1431"/>
      <c r="FW563" s="1431"/>
      <c r="FX563" s="1431"/>
      <c r="FY563" s="1431"/>
      <c r="FZ563" s="1431"/>
      <c r="GA563" s="1431"/>
      <c r="GB563" s="1431"/>
      <c r="GC563" s="1431"/>
      <c r="GD563" s="1431"/>
      <c r="GE563" s="1431"/>
      <c r="GF563" s="1431"/>
      <c r="GG563" s="1431"/>
      <c r="GH563" s="1431"/>
      <c r="GI563" s="1431"/>
      <c r="GJ563" s="1431"/>
      <c r="GK563" s="1431"/>
      <c r="GL563" s="1431"/>
      <c r="GM563" s="1431"/>
      <c r="GN563" s="1431"/>
      <c r="GO563" s="1431"/>
      <c r="GP563" s="1431"/>
      <c r="GQ563" s="1431"/>
      <c r="GR563" s="1431"/>
      <c r="GS563" s="1431"/>
      <c r="GT563" s="1431"/>
      <c r="GU563" s="1431"/>
      <c r="GV563" s="1431"/>
      <c r="GW563" s="1431"/>
      <c r="GX563" s="1431"/>
      <c r="GY563" s="1431"/>
      <c r="GZ563" s="1431"/>
      <c r="HA563" s="1431"/>
      <c r="HB563" s="1431"/>
      <c r="HC563" s="1431"/>
      <c r="HD563" s="1431"/>
      <c r="HE563" s="1431"/>
      <c r="HF563" s="1431"/>
      <c r="HG563" s="1431"/>
      <c r="HH563" s="1431"/>
      <c r="HI563" s="1431"/>
      <c r="HJ563" s="1431"/>
      <c r="HK563" s="1431"/>
      <c r="HL563" s="1431"/>
      <c r="HM563" s="1431"/>
      <c r="HN563" s="1431"/>
      <c r="HO563" s="1431"/>
      <c r="HP563" s="1431"/>
      <c r="HQ563" s="1431"/>
      <c r="HR563" s="1431"/>
      <c r="HS563" s="1431"/>
      <c r="HT563" s="1431"/>
      <c r="HU563" s="1431"/>
      <c r="HV563" s="1431"/>
      <c r="HW563" s="1431"/>
      <c r="HX563" s="1431"/>
      <c r="HY563" s="1431"/>
      <c r="HZ563" s="1431"/>
      <c r="IA563" s="1431"/>
      <c r="IB563" s="1431"/>
      <c r="IC563" s="1431"/>
      <c r="ID563" s="1431"/>
      <c r="IE563" s="1431"/>
      <c r="IF563" s="1431"/>
      <c r="IG563" s="1431"/>
      <c r="IH563" s="1431"/>
      <c r="II563" s="1431"/>
      <c r="IJ563" s="1431"/>
      <c r="IK563" s="1431"/>
      <c r="IL563" s="1431"/>
      <c r="IM563" s="1431"/>
      <c r="IN563" s="1431"/>
      <c r="IO563" s="1431"/>
      <c r="IP563" s="1431"/>
      <c r="IQ563" s="1431"/>
      <c r="IR563" s="1431"/>
      <c r="IS563" s="1431"/>
      <c r="IT563" s="1431"/>
      <c r="IU563" s="1431"/>
      <c r="IV563" s="1431"/>
    </row>
    <row r="564" spans="1:256">
      <c r="A564" s="1367"/>
      <c r="B564" s="1433"/>
      <c r="C564" s="1390"/>
      <c r="D564" s="1369"/>
      <c r="E564" s="1429"/>
      <c r="F564" s="1429"/>
      <c r="G564" s="1430"/>
      <c r="H564" s="1431"/>
      <c r="I564" s="1431"/>
      <c r="J564" s="1431"/>
      <c r="K564" s="1431"/>
      <c r="L564" s="1431"/>
      <c r="M564" s="1431"/>
      <c r="N564" s="1431"/>
      <c r="O564" s="1431"/>
      <c r="P564" s="1431"/>
      <c r="Q564" s="1431"/>
      <c r="R564" s="1431"/>
      <c r="S564" s="1431"/>
      <c r="T564" s="1431"/>
      <c r="U564" s="1431"/>
      <c r="V564" s="1431"/>
      <c r="W564" s="1431"/>
      <c r="X564" s="1431"/>
      <c r="Y564" s="1431"/>
      <c r="Z564" s="1431"/>
      <c r="AA564" s="1431"/>
      <c r="AB564" s="1431"/>
      <c r="AC564" s="1431"/>
      <c r="AD564" s="1431"/>
      <c r="AE564" s="1431"/>
      <c r="AF564" s="1431"/>
      <c r="AG564" s="1431"/>
      <c r="AH564" s="1431"/>
      <c r="AI564" s="1431"/>
      <c r="AJ564" s="1431"/>
      <c r="AK564" s="1431"/>
      <c r="AL564" s="1431"/>
      <c r="AM564" s="1431"/>
      <c r="AN564" s="1431"/>
      <c r="AO564" s="1431"/>
      <c r="AP564" s="1431"/>
      <c r="AQ564" s="1431"/>
      <c r="AR564" s="1431"/>
      <c r="AS564" s="1431"/>
      <c r="AT564" s="1431"/>
      <c r="AU564" s="1431"/>
      <c r="AV564" s="1431"/>
      <c r="AW564" s="1431"/>
      <c r="AX564" s="1431"/>
      <c r="AY564" s="1431"/>
      <c r="AZ564" s="1431"/>
      <c r="BA564" s="1431"/>
      <c r="BB564" s="1431"/>
      <c r="BC564" s="1431"/>
      <c r="BD564" s="1431"/>
      <c r="BE564" s="1431"/>
      <c r="BF564" s="1431"/>
      <c r="BG564" s="1431"/>
      <c r="BH564" s="1431"/>
      <c r="BI564" s="1431"/>
      <c r="BJ564" s="1431"/>
      <c r="BK564" s="1431"/>
      <c r="BL564" s="1431"/>
      <c r="BM564" s="1431"/>
      <c r="BN564" s="1431"/>
      <c r="BO564" s="1431"/>
      <c r="BP564" s="1431"/>
      <c r="BQ564" s="1431"/>
      <c r="BR564" s="1431"/>
      <c r="BS564" s="1431"/>
      <c r="BT564" s="1431"/>
      <c r="BU564" s="1431"/>
      <c r="BV564" s="1431"/>
      <c r="BW564" s="1431"/>
      <c r="BX564" s="1431"/>
      <c r="BY564" s="1431"/>
      <c r="BZ564" s="1431"/>
      <c r="CA564" s="1431"/>
      <c r="CB564" s="1431"/>
      <c r="CC564" s="1431"/>
      <c r="CD564" s="1431"/>
      <c r="CE564" s="1431"/>
      <c r="CF564" s="1431"/>
      <c r="CG564" s="1431"/>
      <c r="CH564" s="1431"/>
      <c r="CI564" s="1431"/>
      <c r="CJ564" s="1431"/>
      <c r="CK564" s="1431"/>
      <c r="CL564" s="1431"/>
      <c r="CM564" s="1431"/>
      <c r="CN564" s="1431"/>
      <c r="CO564" s="1431"/>
      <c r="CP564" s="1431"/>
      <c r="CQ564" s="1431"/>
      <c r="CR564" s="1431"/>
      <c r="CS564" s="1431"/>
      <c r="CT564" s="1431"/>
      <c r="CU564" s="1431"/>
      <c r="CV564" s="1431"/>
      <c r="CW564" s="1431"/>
      <c r="CX564" s="1431"/>
      <c r="CY564" s="1431"/>
      <c r="CZ564" s="1431"/>
      <c r="DA564" s="1431"/>
      <c r="DB564" s="1431"/>
      <c r="DC564" s="1431"/>
      <c r="DD564" s="1431"/>
      <c r="DE564" s="1431"/>
      <c r="DF564" s="1431"/>
      <c r="DG564" s="1431"/>
      <c r="DH564" s="1431"/>
      <c r="DI564" s="1431"/>
      <c r="DJ564" s="1431"/>
      <c r="DK564" s="1431"/>
      <c r="DL564" s="1431"/>
      <c r="DM564" s="1431"/>
      <c r="DN564" s="1431"/>
      <c r="DO564" s="1431"/>
      <c r="DP564" s="1431"/>
      <c r="DQ564" s="1431"/>
      <c r="DR564" s="1431"/>
      <c r="DS564" s="1431"/>
      <c r="DT564" s="1431"/>
      <c r="DU564" s="1431"/>
      <c r="DV564" s="1431"/>
      <c r="DW564" s="1431"/>
      <c r="DX564" s="1431"/>
      <c r="DY564" s="1431"/>
      <c r="DZ564" s="1431"/>
      <c r="EA564" s="1431"/>
      <c r="EB564" s="1431"/>
      <c r="EC564" s="1431"/>
      <c r="ED564" s="1431"/>
      <c r="EE564" s="1431"/>
      <c r="EF564" s="1431"/>
      <c r="EG564" s="1431"/>
      <c r="EH564" s="1431"/>
      <c r="EI564" s="1431"/>
      <c r="EJ564" s="1431"/>
      <c r="EK564" s="1431"/>
      <c r="EL564" s="1431"/>
      <c r="EM564" s="1431"/>
      <c r="EN564" s="1431"/>
      <c r="EO564" s="1431"/>
      <c r="EP564" s="1431"/>
      <c r="EQ564" s="1431"/>
      <c r="ER564" s="1431"/>
      <c r="ES564" s="1431"/>
      <c r="ET564" s="1431"/>
      <c r="EU564" s="1431"/>
      <c r="EV564" s="1431"/>
      <c r="EW564" s="1431"/>
      <c r="EX564" s="1431"/>
      <c r="EY564" s="1431"/>
      <c r="EZ564" s="1431"/>
      <c r="FA564" s="1431"/>
      <c r="FB564" s="1431"/>
      <c r="FC564" s="1431"/>
      <c r="FD564" s="1431"/>
      <c r="FE564" s="1431"/>
      <c r="FF564" s="1431"/>
      <c r="FG564" s="1431"/>
      <c r="FH564" s="1431"/>
      <c r="FI564" s="1431"/>
      <c r="FJ564" s="1431"/>
      <c r="FK564" s="1431"/>
      <c r="FL564" s="1431"/>
      <c r="FM564" s="1431"/>
      <c r="FN564" s="1431"/>
      <c r="FO564" s="1431"/>
      <c r="FP564" s="1431"/>
      <c r="FQ564" s="1431"/>
      <c r="FR564" s="1431"/>
      <c r="FS564" s="1431"/>
      <c r="FT564" s="1431"/>
      <c r="FU564" s="1431"/>
      <c r="FV564" s="1431"/>
      <c r="FW564" s="1431"/>
      <c r="FX564" s="1431"/>
      <c r="FY564" s="1431"/>
      <c r="FZ564" s="1431"/>
      <c r="GA564" s="1431"/>
      <c r="GB564" s="1431"/>
      <c r="GC564" s="1431"/>
      <c r="GD564" s="1431"/>
      <c r="GE564" s="1431"/>
      <c r="GF564" s="1431"/>
      <c r="GG564" s="1431"/>
      <c r="GH564" s="1431"/>
      <c r="GI564" s="1431"/>
      <c r="GJ564" s="1431"/>
      <c r="GK564" s="1431"/>
      <c r="GL564" s="1431"/>
      <c r="GM564" s="1431"/>
      <c r="GN564" s="1431"/>
      <c r="GO564" s="1431"/>
      <c r="GP564" s="1431"/>
      <c r="GQ564" s="1431"/>
      <c r="GR564" s="1431"/>
      <c r="GS564" s="1431"/>
      <c r="GT564" s="1431"/>
      <c r="GU564" s="1431"/>
      <c r="GV564" s="1431"/>
      <c r="GW564" s="1431"/>
      <c r="GX564" s="1431"/>
      <c r="GY564" s="1431"/>
      <c r="GZ564" s="1431"/>
      <c r="HA564" s="1431"/>
      <c r="HB564" s="1431"/>
      <c r="HC564" s="1431"/>
      <c r="HD564" s="1431"/>
      <c r="HE564" s="1431"/>
      <c r="HF564" s="1431"/>
      <c r="HG564" s="1431"/>
      <c r="HH564" s="1431"/>
      <c r="HI564" s="1431"/>
      <c r="HJ564" s="1431"/>
      <c r="HK564" s="1431"/>
      <c r="HL564" s="1431"/>
      <c r="HM564" s="1431"/>
      <c r="HN564" s="1431"/>
      <c r="HO564" s="1431"/>
      <c r="HP564" s="1431"/>
      <c r="HQ564" s="1431"/>
      <c r="HR564" s="1431"/>
      <c r="HS564" s="1431"/>
      <c r="HT564" s="1431"/>
      <c r="HU564" s="1431"/>
      <c r="HV564" s="1431"/>
      <c r="HW564" s="1431"/>
      <c r="HX564" s="1431"/>
      <c r="HY564" s="1431"/>
      <c r="HZ564" s="1431"/>
      <c r="IA564" s="1431"/>
      <c r="IB564" s="1431"/>
      <c r="IC564" s="1431"/>
      <c r="ID564" s="1431"/>
      <c r="IE564" s="1431"/>
      <c r="IF564" s="1431"/>
      <c r="IG564" s="1431"/>
      <c r="IH564" s="1431"/>
      <c r="II564" s="1431"/>
      <c r="IJ564" s="1431"/>
      <c r="IK564" s="1431"/>
      <c r="IL564" s="1431"/>
      <c r="IM564" s="1431"/>
      <c r="IN564" s="1431"/>
      <c r="IO564" s="1431"/>
      <c r="IP564" s="1431"/>
      <c r="IQ564" s="1431"/>
      <c r="IR564" s="1431"/>
      <c r="IS564" s="1431"/>
      <c r="IT564" s="1431"/>
      <c r="IU564" s="1431"/>
      <c r="IV564" s="1431"/>
    </row>
    <row r="565" spans="1:256" ht="63.75">
      <c r="A565" s="1367" t="s">
        <v>1949</v>
      </c>
      <c r="B565" s="1343" t="s">
        <v>3080</v>
      </c>
      <c r="C565" s="1390"/>
      <c r="D565" s="1369"/>
      <c r="E565" s="1429"/>
      <c r="F565" s="1429"/>
      <c r="G565" s="1430"/>
      <c r="H565" s="1431"/>
      <c r="I565" s="1431"/>
      <c r="J565" s="1431"/>
      <c r="K565" s="1431"/>
      <c r="L565" s="1431"/>
      <c r="M565" s="1431"/>
      <c r="N565" s="1431"/>
      <c r="O565" s="1431"/>
      <c r="P565" s="1431"/>
      <c r="Q565" s="1431"/>
      <c r="R565" s="1431"/>
      <c r="S565" s="1431"/>
      <c r="T565" s="1431"/>
      <c r="U565" s="1431"/>
      <c r="V565" s="1431"/>
      <c r="W565" s="1431"/>
      <c r="X565" s="1431"/>
      <c r="Y565" s="1431"/>
      <c r="Z565" s="1431"/>
      <c r="AA565" s="1431"/>
      <c r="AB565" s="1431"/>
      <c r="AC565" s="1431"/>
      <c r="AD565" s="1431"/>
      <c r="AE565" s="1431"/>
      <c r="AF565" s="1431"/>
      <c r="AG565" s="1431"/>
      <c r="AH565" s="1431"/>
      <c r="AI565" s="1431"/>
      <c r="AJ565" s="1431"/>
      <c r="AK565" s="1431"/>
      <c r="AL565" s="1431"/>
      <c r="AM565" s="1431"/>
      <c r="AN565" s="1431"/>
      <c r="AO565" s="1431"/>
      <c r="AP565" s="1431"/>
      <c r="AQ565" s="1431"/>
      <c r="AR565" s="1431"/>
      <c r="AS565" s="1431"/>
      <c r="AT565" s="1431"/>
      <c r="AU565" s="1431"/>
      <c r="AV565" s="1431"/>
      <c r="AW565" s="1431"/>
      <c r="AX565" s="1431"/>
      <c r="AY565" s="1431"/>
      <c r="AZ565" s="1431"/>
      <c r="BA565" s="1431"/>
      <c r="BB565" s="1431"/>
      <c r="BC565" s="1431"/>
      <c r="BD565" s="1431"/>
      <c r="BE565" s="1431"/>
      <c r="BF565" s="1431"/>
      <c r="BG565" s="1431"/>
      <c r="BH565" s="1431"/>
      <c r="BI565" s="1431"/>
      <c r="BJ565" s="1431"/>
      <c r="BK565" s="1431"/>
      <c r="BL565" s="1431"/>
      <c r="BM565" s="1431"/>
      <c r="BN565" s="1431"/>
      <c r="BO565" s="1431"/>
      <c r="BP565" s="1431"/>
      <c r="BQ565" s="1431"/>
      <c r="BR565" s="1431"/>
      <c r="BS565" s="1431"/>
      <c r="BT565" s="1431"/>
      <c r="BU565" s="1431"/>
      <c r="BV565" s="1431"/>
      <c r="BW565" s="1431"/>
      <c r="BX565" s="1431"/>
      <c r="BY565" s="1431"/>
      <c r="BZ565" s="1431"/>
      <c r="CA565" s="1431"/>
      <c r="CB565" s="1431"/>
      <c r="CC565" s="1431"/>
      <c r="CD565" s="1431"/>
      <c r="CE565" s="1431"/>
      <c r="CF565" s="1431"/>
      <c r="CG565" s="1431"/>
      <c r="CH565" s="1431"/>
      <c r="CI565" s="1431"/>
      <c r="CJ565" s="1431"/>
      <c r="CK565" s="1431"/>
      <c r="CL565" s="1431"/>
      <c r="CM565" s="1431"/>
      <c r="CN565" s="1431"/>
      <c r="CO565" s="1431"/>
      <c r="CP565" s="1431"/>
      <c r="CQ565" s="1431"/>
      <c r="CR565" s="1431"/>
      <c r="CS565" s="1431"/>
      <c r="CT565" s="1431"/>
      <c r="CU565" s="1431"/>
      <c r="CV565" s="1431"/>
      <c r="CW565" s="1431"/>
      <c r="CX565" s="1431"/>
      <c r="CY565" s="1431"/>
      <c r="CZ565" s="1431"/>
      <c r="DA565" s="1431"/>
      <c r="DB565" s="1431"/>
      <c r="DC565" s="1431"/>
      <c r="DD565" s="1431"/>
      <c r="DE565" s="1431"/>
      <c r="DF565" s="1431"/>
      <c r="DG565" s="1431"/>
      <c r="DH565" s="1431"/>
      <c r="DI565" s="1431"/>
      <c r="DJ565" s="1431"/>
      <c r="DK565" s="1431"/>
      <c r="DL565" s="1431"/>
      <c r="DM565" s="1431"/>
      <c r="DN565" s="1431"/>
      <c r="DO565" s="1431"/>
      <c r="DP565" s="1431"/>
      <c r="DQ565" s="1431"/>
      <c r="DR565" s="1431"/>
      <c r="DS565" s="1431"/>
      <c r="DT565" s="1431"/>
      <c r="DU565" s="1431"/>
      <c r="DV565" s="1431"/>
      <c r="DW565" s="1431"/>
      <c r="DX565" s="1431"/>
      <c r="DY565" s="1431"/>
      <c r="DZ565" s="1431"/>
      <c r="EA565" s="1431"/>
      <c r="EB565" s="1431"/>
      <c r="EC565" s="1431"/>
      <c r="ED565" s="1431"/>
      <c r="EE565" s="1431"/>
      <c r="EF565" s="1431"/>
      <c r="EG565" s="1431"/>
      <c r="EH565" s="1431"/>
      <c r="EI565" s="1431"/>
      <c r="EJ565" s="1431"/>
      <c r="EK565" s="1431"/>
      <c r="EL565" s="1431"/>
      <c r="EM565" s="1431"/>
      <c r="EN565" s="1431"/>
      <c r="EO565" s="1431"/>
      <c r="EP565" s="1431"/>
      <c r="EQ565" s="1431"/>
      <c r="ER565" s="1431"/>
      <c r="ES565" s="1431"/>
      <c r="ET565" s="1431"/>
      <c r="EU565" s="1431"/>
      <c r="EV565" s="1431"/>
      <c r="EW565" s="1431"/>
      <c r="EX565" s="1431"/>
      <c r="EY565" s="1431"/>
      <c r="EZ565" s="1431"/>
      <c r="FA565" s="1431"/>
      <c r="FB565" s="1431"/>
      <c r="FC565" s="1431"/>
      <c r="FD565" s="1431"/>
      <c r="FE565" s="1431"/>
      <c r="FF565" s="1431"/>
      <c r="FG565" s="1431"/>
      <c r="FH565" s="1431"/>
      <c r="FI565" s="1431"/>
      <c r="FJ565" s="1431"/>
      <c r="FK565" s="1431"/>
      <c r="FL565" s="1431"/>
      <c r="FM565" s="1431"/>
      <c r="FN565" s="1431"/>
      <c r="FO565" s="1431"/>
      <c r="FP565" s="1431"/>
      <c r="FQ565" s="1431"/>
      <c r="FR565" s="1431"/>
      <c r="FS565" s="1431"/>
      <c r="FT565" s="1431"/>
      <c r="FU565" s="1431"/>
      <c r="FV565" s="1431"/>
      <c r="FW565" s="1431"/>
      <c r="FX565" s="1431"/>
      <c r="FY565" s="1431"/>
      <c r="FZ565" s="1431"/>
      <c r="GA565" s="1431"/>
      <c r="GB565" s="1431"/>
      <c r="GC565" s="1431"/>
      <c r="GD565" s="1431"/>
      <c r="GE565" s="1431"/>
      <c r="GF565" s="1431"/>
      <c r="GG565" s="1431"/>
      <c r="GH565" s="1431"/>
      <c r="GI565" s="1431"/>
      <c r="GJ565" s="1431"/>
      <c r="GK565" s="1431"/>
      <c r="GL565" s="1431"/>
      <c r="GM565" s="1431"/>
      <c r="GN565" s="1431"/>
      <c r="GO565" s="1431"/>
      <c r="GP565" s="1431"/>
      <c r="GQ565" s="1431"/>
      <c r="GR565" s="1431"/>
      <c r="GS565" s="1431"/>
      <c r="GT565" s="1431"/>
      <c r="GU565" s="1431"/>
      <c r="GV565" s="1431"/>
      <c r="GW565" s="1431"/>
      <c r="GX565" s="1431"/>
      <c r="GY565" s="1431"/>
      <c r="GZ565" s="1431"/>
      <c r="HA565" s="1431"/>
      <c r="HB565" s="1431"/>
      <c r="HC565" s="1431"/>
      <c r="HD565" s="1431"/>
      <c r="HE565" s="1431"/>
      <c r="HF565" s="1431"/>
      <c r="HG565" s="1431"/>
      <c r="HH565" s="1431"/>
      <c r="HI565" s="1431"/>
      <c r="HJ565" s="1431"/>
      <c r="HK565" s="1431"/>
      <c r="HL565" s="1431"/>
      <c r="HM565" s="1431"/>
      <c r="HN565" s="1431"/>
      <c r="HO565" s="1431"/>
      <c r="HP565" s="1431"/>
      <c r="HQ565" s="1431"/>
      <c r="HR565" s="1431"/>
      <c r="HS565" s="1431"/>
      <c r="HT565" s="1431"/>
      <c r="HU565" s="1431"/>
      <c r="HV565" s="1431"/>
      <c r="HW565" s="1431"/>
      <c r="HX565" s="1431"/>
      <c r="HY565" s="1431"/>
      <c r="HZ565" s="1431"/>
      <c r="IA565" s="1431"/>
      <c r="IB565" s="1431"/>
      <c r="IC565" s="1431"/>
      <c r="ID565" s="1431"/>
      <c r="IE565" s="1431"/>
      <c r="IF565" s="1431"/>
      <c r="IG565" s="1431"/>
      <c r="IH565" s="1431"/>
      <c r="II565" s="1431"/>
      <c r="IJ565" s="1431"/>
      <c r="IK565" s="1431"/>
      <c r="IL565" s="1431"/>
      <c r="IM565" s="1431"/>
      <c r="IN565" s="1431"/>
      <c r="IO565" s="1431"/>
      <c r="IP565" s="1431"/>
      <c r="IQ565" s="1431"/>
      <c r="IR565" s="1431"/>
      <c r="IS565" s="1431"/>
      <c r="IT565" s="1431"/>
      <c r="IU565" s="1431"/>
      <c r="IV565" s="1431"/>
    </row>
    <row r="566" spans="1:256" ht="76.5">
      <c r="A566" s="1367"/>
      <c r="B566" s="1343" t="s">
        <v>3081</v>
      </c>
      <c r="C566" s="1390"/>
      <c r="D566" s="1434"/>
      <c r="E566" s="1429"/>
      <c r="F566" s="1429"/>
      <c r="G566" s="1430"/>
      <c r="H566" s="1431"/>
      <c r="I566" s="1431"/>
      <c r="J566" s="1431"/>
      <c r="K566" s="1431"/>
      <c r="L566" s="1431"/>
      <c r="M566" s="1431"/>
      <c r="N566" s="1431"/>
      <c r="O566" s="1431"/>
      <c r="P566" s="1431"/>
      <c r="Q566" s="1431"/>
      <c r="R566" s="1431"/>
      <c r="S566" s="1431"/>
      <c r="T566" s="1431"/>
      <c r="U566" s="1431"/>
      <c r="V566" s="1431"/>
      <c r="W566" s="1431"/>
      <c r="X566" s="1431"/>
      <c r="Y566" s="1431"/>
      <c r="Z566" s="1431"/>
      <c r="AA566" s="1431"/>
      <c r="AB566" s="1431"/>
      <c r="AC566" s="1431"/>
      <c r="AD566" s="1431"/>
      <c r="AE566" s="1431"/>
      <c r="AF566" s="1431"/>
      <c r="AG566" s="1431"/>
      <c r="AH566" s="1431"/>
      <c r="AI566" s="1431"/>
      <c r="AJ566" s="1431"/>
      <c r="AK566" s="1431"/>
      <c r="AL566" s="1431"/>
      <c r="AM566" s="1431"/>
      <c r="AN566" s="1431"/>
      <c r="AO566" s="1431"/>
      <c r="AP566" s="1431"/>
      <c r="AQ566" s="1431"/>
      <c r="AR566" s="1431"/>
      <c r="AS566" s="1431"/>
      <c r="AT566" s="1431"/>
      <c r="AU566" s="1431"/>
      <c r="AV566" s="1431"/>
      <c r="AW566" s="1431"/>
      <c r="AX566" s="1431"/>
      <c r="AY566" s="1431"/>
      <c r="AZ566" s="1431"/>
      <c r="BA566" s="1431"/>
      <c r="BB566" s="1431"/>
      <c r="BC566" s="1431"/>
      <c r="BD566" s="1431"/>
      <c r="BE566" s="1431"/>
      <c r="BF566" s="1431"/>
      <c r="BG566" s="1431"/>
      <c r="BH566" s="1431"/>
      <c r="BI566" s="1431"/>
      <c r="BJ566" s="1431"/>
      <c r="BK566" s="1431"/>
      <c r="BL566" s="1431"/>
      <c r="BM566" s="1431"/>
      <c r="BN566" s="1431"/>
      <c r="BO566" s="1431"/>
      <c r="BP566" s="1431"/>
      <c r="BQ566" s="1431"/>
      <c r="BR566" s="1431"/>
      <c r="BS566" s="1431"/>
      <c r="BT566" s="1431"/>
      <c r="BU566" s="1431"/>
      <c r="BV566" s="1431"/>
      <c r="BW566" s="1431"/>
      <c r="BX566" s="1431"/>
      <c r="BY566" s="1431"/>
      <c r="BZ566" s="1431"/>
      <c r="CA566" s="1431"/>
      <c r="CB566" s="1431"/>
      <c r="CC566" s="1431"/>
      <c r="CD566" s="1431"/>
      <c r="CE566" s="1431"/>
      <c r="CF566" s="1431"/>
      <c r="CG566" s="1431"/>
      <c r="CH566" s="1431"/>
      <c r="CI566" s="1431"/>
      <c r="CJ566" s="1431"/>
      <c r="CK566" s="1431"/>
      <c r="CL566" s="1431"/>
      <c r="CM566" s="1431"/>
      <c r="CN566" s="1431"/>
      <c r="CO566" s="1431"/>
      <c r="CP566" s="1431"/>
      <c r="CQ566" s="1431"/>
      <c r="CR566" s="1431"/>
      <c r="CS566" s="1431"/>
      <c r="CT566" s="1431"/>
      <c r="CU566" s="1431"/>
      <c r="CV566" s="1431"/>
      <c r="CW566" s="1431"/>
      <c r="CX566" s="1431"/>
      <c r="CY566" s="1431"/>
      <c r="CZ566" s="1431"/>
      <c r="DA566" s="1431"/>
      <c r="DB566" s="1431"/>
      <c r="DC566" s="1431"/>
      <c r="DD566" s="1431"/>
      <c r="DE566" s="1431"/>
      <c r="DF566" s="1431"/>
      <c r="DG566" s="1431"/>
      <c r="DH566" s="1431"/>
      <c r="DI566" s="1431"/>
      <c r="DJ566" s="1431"/>
      <c r="DK566" s="1431"/>
      <c r="DL566" s="1431"/>
      <c r="DM566" s="1431"/>
      <c r="DN566" s="1431"/>
      <c r="DO566" s="1431"/>
      <c r="DP566" s="1431"/>
      <c r="DQ566" s="1431"/>
      <c r="DR566" s="1431"/>
      <c r="DS566" s="1431"/>
      <c r="DT566" s="1431"/>
      <c r="DU566" s="1431"/>
      <c r="DV566" s="1431"/>
      <c r="DW566" s="1431"/>
      <c r="DX566" s="1431"/>
      <c r="DY566" s="1431"/>
      <c r="DZ566" s="1431"/>
      <c r="EA566" s="1431"/>
      <c r="EB566" s="1431"/>
      <c r="EC566" s="1431"/>
      <c r="ED566" s="1431"/>
      <c r="EE566" s="1431"/>
      <c r="EF566" s="1431"/>
      <c r="EG566" s="1431"/>
      <c r="EH566" s="1431"/>
      <c r="EI566" s="1431"/>
      <c r="EJ566" s="1431"/>
      <c r="EK566" s="1431"/>
      <c r="EL566" s="1431"/>
      <c r="EM566" s="1431"/>
      <c r="EN566" s="1431"/>
      <c r="EO566" s="1431"/>
      <c r="EP566" s="1431"/>
      <c r="EQ566" s="1431"/>
      <c r="ER566" s="1431"/>
      <c r="ES566" s="1431"/>
      <c r="ET566" s="1431"/>
      <c r="EU566" s="1431"/>
      <c r="EV566" s="1431"/>
      <c r="EW566" s="1431"/>
      <c r="EX566" s="1431"/>
      <c r="EY566" s="1431"/>
      <c r="EZ566" s="1431"/>
      <c r="FA566" s="1431"/>
      <c r="FB566" s="1431"/>
      <c r="FC566" s="1431"/>
      <c r="FD566" s="1431"/>
      <c r="FE566" s="1431"/>
      <c r="FF566" s="1431"/>
      <c r="FG566" s="1431"/>
      <c r="FH566" s="1431"/>
      <c r="FI566" s="1431"/>
      <c r="FJ566" s="1431"/>
      <c r="FK566" s="1431"/>
      <c r="FL566" s="1431"/>
      <c r="FM566" s="1431"/>
      <c r="FN566" s="1431"/>
      <c r="FO566" s="1431"/>
      <c r="FP566" s="1431"/>
      <c r="FQ566" s="1431"/>
      <c r="FR566" s="1431"/>
      <c r="FS566" s="1431"/>
      <c r="FT566" s="1431"/>
      <c r="FU566" s="1431"/>
      <c r="FV566" s="1431"/>
      <c r="FW566" s="1431"/>
      <c r="FX566" s="1431"/>
      <c r="FY566" s="1431"/>
      <c r="FZ566" s="1431"/>
      <c r="GA566" s="1431"/>
      <c r="GB566" s="1431"/>
      <c r="GC566" s="1431"/>
      <c r="GD566" s="1431"/>
      <c r="GE566" s="1431"/>
      <c r="GF566" s="1431"/>
      <c r="GG566" s="1431"/>
      <c r="GH566" s="1431"/>
      <c r="GI566" s="1431"/>
      <c r="GJ566" s="1431"/>
      <c r="GK566" s="1431"/>
      <c r="GL566" s="1431"/>
      <c r="GM566" s="1431"/>
      <c r="GN566" s="1431"/>
      <c r="GO566" s="1431"/>
      <c r="GP566" s="1431"/>
      <c r="GQ566" s="1431"/>
      <c r="GR566" s="1431"/>
      <c r="GS566" s="1431"/>
      <c r="GT566" s="1431"/>
      <c r="GU566" s="1431"/>
      <c r="GV566" s="1431"/>
      <c r="GW566" s="1431"/>
      <c r="GX566" s="1431"/>
      <c r="GY566" s="1431"/>
      <c r="GZ566" s="1431"/>
      <c r="HA566" s="1431"/>
      <c r="HB566" s="1431"/>
      <c r="HC566" s="1431"/>
      <c r="HD566" s="1431"/>
      <c r="HE566" s="1431"/>
      <c r="HF566" s="1431"/>
      <c r="HG566" s="1431"/>
      <c r="HH566" s="1431"/>
      <c r="HI566" s="1431"/>
      <c r="HJ566" s="1431"/>
      <c r="HK566" s="1431"/>
      <c r="HL566" s="1431"/>
      <c r="HM566" s="1431"/>
      <c r="HN566" s="1431"/>
      <c r="HO566" s="1431"/>
      <c r="HP566" s="1431"/>
      <c r="HQ566" s="1431"/>
      <c r="HR566" s="1431"/>
      <c r="HS566" s="1431"/>
      <c r="HT566" s="1431"/>
      <c r="HU566" s="1431"/>
      <c r="HV566" s="1431"/>
      <c r="HW566" s="1431"/>
      <c r="HX566" s="1431"/>
      <c r="HY566" s="1431"/>
      <c r="HZ566" s="1431"/>
      <c r="IA566" s="1431"/>
      <c r="IB566" s="1431"/>
      <c r="IC566" s="1431"/>
      <c r="ID566" s="1431"/>
      <c r="IE566" s="1431"/>
      <c r="IF566" s="1431"/>
      <c r="IG566" s="1431"/>
      <c r="IH566" s="1431"/>
      <c r="II566" s="1431"/>
      <c r="IJ566" s="1431"/>
      <c r="IK566" s="1431"/>
      <c r="IL566" s="1431"/>
      <c r="IM566" s="1431"/>
      <c r="IN566" s="1431"/>
      <c r="IO566" s="1431"/>
      <c r="IP566" s="1431"/>
      <c r="IQ566" s="1431"/>
      <c r="IR566" s="1431"/>
      <c r="IS566" s="1431"/>
      <c r="IT566" s="1431"/>
      <c r="IU566" s="1431"/>
      <c r="IV566" s="1431"/>
    </row>
    <row r="567" spans="1:256">
      <c r="A567" s="1367"/>
      <c r="B567" s="1343" t="s">
        <v>1950</v>
      </c>
      <c r="C567" s="1390" t="s">
        <v>1044</v>
      </c>
      <c r="D567" s="1434">
        <v>38</v>
      </c>
      <c r="E567" s="1598"/>
      <c r="F567" s="1303">
        <f>D567*E567</f>
        <v>0</v>
      </c>
      <c r="G567" s="1430"/>
      <c r="H567" s="1431"/>
      <c r="I567" s="1431"/>
      <c r="J567" s="1431"/>
      <c r="K567" s="1431"/>
      <c r="L567" s="1431"/>
      <c r="M567" s="1431"/>
      <c r="N567" s="1431"/>
      <c r="O567" s="1431"/>
      <c r="P567" s="1431"/>
      <c r="Q567" s="1431"/>
      <c r="R567" s="1431"/>
      <c r="S567" s="1431"/>
      <c r="T567" s="1431"/>
      <c r="U567" s="1431"/>
      <c r="V567" s="1431"/>
      <c r="W567" s="1431"/>
      <c r="X567" s="1431"/>
      <c r="Y567" s="1431"/>
      <c r="Z567" s="1431"/>
      <c r="AA567" s="1431"/>
      <c r="AB567" s="1431"/>
      <c r="AC567" s="1431"/>
      <c r="AD567" s="1431"/>
      <c r="AE567" s="1431"/>
      <c r="AF567" s="1431"/>
      <c r="AG567" s="1431"/>
      <c r="AH567" s="1431"/>
      <c r="AI567" s="1431"/>
      <c r="AJ567" s="1431"/>
      <c r="AK567" s="1431"/>
      <c r="AL567" s="1431"/>
      <c r="AM567" s="1431"/>
      <c r="AN567" s="1431"/>
      <c r="AO567" s="1431"/>
      <c r="AP567" s="1431"/>
      <c r="AQ567" s="1431"/>
      <c r="AR567" s="1431"/>
      <c r="AS567" s="1431"/>
      <c r="AT567" s="1431"/>
      <c r="AU567" s="1431"/>
      <c r="AV567" s="1431"/>
      <c r="AW567" s="1431"/>
      <c r="AX567" s="1431"/>
      <c r="AY567" s="1431"/>
      <c r="AZ567" s="1431"/>
      <c r="BA567" s="1431"/>
      <c r="BB567" s="1431"/>
      <c r="BC567" s="1431"/>
      <c r="BD567" s="1431"/>
      <c r="BE567" s="1431"/>
      <c r="BF567" s="1431"/>
      <c r="BG567" s="1431"/>
      <c r="BH567" s="1431"/>
      <c r="BI567" s="1431"/>
      <c r="BJ567" s="1431"/>
      <c r="BK567" s="1431"/>
      <c r="BL567" s="1431"/>
      <c r="BM567" s="1431"/>
      <c r="BN567" s="1431"/>
      <c r="BO567" s="1431"/>
      <c r="BP567" s="1431"/>
      <c r="BQ567" s="1431"/>
      <c r="BR567" s="1431"/>
      <c r="BS567" s="1431"/>
      <c r="BT567" s="1431"/>
      <c r="BU567" s="1431"/>
      <c r="BV567" s="1431"/>
      <c r="BW567" s="1431"/>
      <c r="BX567" s="1431"/>
      <c r="BY567" s="1431"/>
      <c r="BZ567" s="1431"/>
      <c r="CA567" s="1431"/>
      <c r="CB567" s="1431"/>
      <c r="CC567" s="1431"/>
      <c r="CD567" s="1431"/>
      <c r="CE567" s="1431"/>
      <c r="CF567" s="1431"/>
      <c r="CG567" s="1431"/>
      <c r="CH567" s="1431"/>
      <c r="CI567" s="1431"/>
      <c r="CJ567" s="1431"/>
      <c r="CK567" s="1431"/>
      <c r="CL567" s="1431"/>
      <c r="CM567" s="1431"/>
      <c r="CN567" s="1431"/>
      <c r="CO567" s="1431"/>
      <c r="CP567" s="1431"/>
      <c r="CQ567" s="1431"/>
      <c r="CR567" s="1431"/>
      <c r="CS567" s="1431"/>
      <c r="CT567" s="1431"/>
      <c r="CU567" s="1431"/>
      <c r="CV567" s="1431"/>
      <c r="CW567" s="1431"/>
      <c r="CX567" s="1431"/>
      <c r="CY567" s="1431"/>
      <c r="CZ567" s="1431"/>
      <c r="DA567" s="1431"/>
      <c r="DB567" s="1431"/>
      <c r="DC567" s="1431"/>
      <c r="DD567" s="1431"/>
      <c r="DE567" s="1431"/>
      <c r="DF567" s="1431"/>
      <c r="DG567" s="1431"/>
      <c r="DH567" s="1431"/>
      <c r="DI567" s="1431"/>
      <c r="DJ567" s="1431"/>
      <c r="DK567" s="1431"/>
      <c r="DL567" s="1431"/>
      <c r="DM567" s="1431"/>
      <c r="DN567" s="1431"/>
      <c r="DO567" s="1431"/>
      <c r="DP567" s="1431"/>
      <c r="DQ567" s="1431"/>
      <c r="DR567" s="1431"/>
      <c r="DS567" s="1431"/>
      <c r="DT567" s="1431"/>
      <c r="DU567" s="1431"/>
      <c r="DV567" s="1431"/>
      <c r="DW567" s="1431"/>
      <c r="DX567" s="1431"/>
      <c r="DY567" s="1431"/>
      <c r="DZ567" s="1431"/>
      <c r="EA567" s="1431"/>
      <c r="EB567" s="1431"/>
      <c r="EC567" s="1431"/>
      <c r="ED567" s="1431"/>
      <c r="EE567" s="1431"/>
      <c r="EF567" s="1431"/>
      <c r="EG567" s="1431"/>
      <c r="EH567" s="1431"/>
      <c r="EI567" s="1431"/>
      <c r="EJ567" s="1431"/>
      <c r="EK567" s="1431"/>
      <c r="EL567" s="1431"/>
      <c r="EM567" s="1431"/>
      <c r="EN567" s="1431"/>
      <c r="EO567" s="1431"/>
      <c r="EP567" s="1431"/>
      <c r="EQ567" s="1431"/>
      <c r="ER567" s="1431"/>
      <c r="ES567" s="1431"/>
      <c r="ET567" s="1431"/>
      <c r="EU567" s="1431"/>
      <c r="EV567" s="1431"/>
      <c r="EW567" s="1431"/>
      <c r="EX567" s="1431"/>
      <c r="EY567" s="1431"/>
      <c r="EZ567" s="1431"/>
      <c r="FA567" s="1431"/>
      <c r="FB567" s="1431"/>
      <c r="FC567" s="1431"/>
      <c r="FD567" s="1431"/>
      <c r="FE567" s="1431"/>
      <c r="FF567" s="1431"/>
      <c r="FG567" s="1431"/>
      <c r="FH567" s="1431"/>
      <c r="FI567" s="1431"/>
      <c r="FJ567" s="1431"/>
      <c r="FK567" s="1431"/>
      <c r="FL567" s="1431"/>
      <c r="FM567" s="1431"/>
      <c r="FN567" s="1431"/>
      <c r="FO567" s="1431"/>
      <c r="FP567" s="1431"/>
      <c r="FQ567" s="1431"/>
      <c r="FR567" s="1431"/>
      <c r="FS567" s="1431"/>
      <c r="FT567" s="1431"/>
      <c r="FU567" s="1431"/>
      <c r="FV567" s="1431"/>
      <c r="FW567" s="1431"/>
      <c r="FX567" s="1431"/>
      <c r="FY567" s="1431"/>
      <c r="FZ567" s="1431"/>
      <c r="GA567" s="1431"/>
      <c r="GB567" s="1431"/>
      <c r="GC567" s="1431"/>
      <c r="GD567" s="1431"/>
      <c r="GE567" s="1431"/>
      <c r="GF567" s="1431"/>
      <c r="GG567" s="1431"/>
      <c r="GH567" s="1431"/>
      <c r="GI567" s="1431"/>
      <c r="GJ567" s="1431"/>
      <c r="GK567" s="1431"/>
      <c r="GL567" s="1431"/>
      <c r="GM567" s="1431"/>
      <c r="GN567" s="1431"/>
      <c r="GO567" s="1431"/>
      <c r="GP567" s="1431"/>
      <c r="GQ567" s="1431"/>
      <c r="GR567" s="1431"/>
      <c r="GS567" s="1431"/>
      <c r="GT567" s="1431"/>
      <c r="GU567" s="1431"/>
      <c r="GV567" s="1431"/>
      <c r="GW567" s="1431"/>
      <c r="GX567" s="1431"/>
      <c r="GY567" s="1431"/>
      <c r="GZ567" s="1431"/>
      <c r="HA567" s="1431"/>
      <c r="HB567" s="1431"/>
      <c r="HC567" s="1431"/>
      <c r="HD567" s="1431"/>
      <c r="HE567" s="1431"/>
      <c r="HF567" s="1431"/>
      <c r="HG567" s="1431"/>
      <c r="HH567" s="1431"/>
      <c r="HI567" s="1431"/>
      <c r="HJ567" s="1431"/>
      <c r="HK567" s="1431"/>
      <c r="HL567" s="1431"/>
      <c r="HM567" s="1431"/>
      <c r="HN567" s="1431"/>
      <c r="HO567" s="1431"/>
      <c r="HP567" s="1431"/>
      <c r="HQ567" s="1431"/>
      <c r="HR567" s="1431"/>
      <c r="HS567" s="1431"/>
      <c r="HT567" s="1431"/>
      <c r="HU567" s="1431"/>
      <c r="HV567" s="1431"/>
      <c r="HW567" s="1431"/>
      <c r="HX567" s="1431"/>
      <c r="HY567" s="1431"/>
      <c r="HZ567" s="1431"/>
      <c r="IA567" s="1431"/>
      <c r="IB567" s="1431"/>
      <c r="IC567" s="1431"/>
      <c r="ID567" s="1431"/>
      <c r="IE567" s="1431"/>
      <c r="IF567" s="1431"/>
      <c r="IG567" s="1431"/>
      <c r="IH567" s="1431"/>
      <c r="II567" s="1431"/>
      <c r="IJ567" s="1431"/>
      <c r="IK567" s="1431"/>
      <c r="IL567" s="1431"/>
      <c r="IM567" s="1431"/>
      <c r="IN567" s="1431"/>
      <c r="IO567" s="1431"/>
      <c r="IP567" s="1431"/>
      <c r="IQ567" s="1431"/>
      <c r="IR567" s="1431"/>
      <c r="IS567" s="1431"/>
      <c r="IT567" s="1431"/>
      <c r="IU567" s="1431"/>
      <c r="IV567" s="1431"/>
    </row>
    <row r="568" spans="1:256">
      <c r="A568" s="1367"/>
      <c r="B568" s="1343"/>
      <c r="C568" s="1390"/>
      <c r="D568" s="1434"/>
      <c r="E568" s="1302"/>
      <c r="F568" s="1303"/>
      <c r="G568" s="1430"/>
      <c r="H568" s="1431"/>
      <c r="I568" s="1431"/>
      <c r="J568" s="1431"/>
      <c r="K568" s="1431"/>
      <c r="L568" s="1431"/>
      <c r="M568" s="1431"/>
      <c r="N568" s="1431"/>
      <c r="O568" s="1431"/>
      <c r="P568" s="1431"/>
      <c r="Q568" s="1431"/>
      <c r="R568" s="1431"/>
      <c r="S568" s="1431"/>
      <c r="T568" s="1431"/>
      <c r="U568" s="1431"/>
      <c r="V568" s="1431"/>
      <c r="W568" s="1431"/>
      <c r="X568" s="1431"/>
      <c r="Y568" s="1431"/>
      <c r="Z568" s="1431"/>
      <c r="AA568" s="1431"/>
      <c r="AB568" s="1431"/>
      <c r="AC568" s="1431"/>
      <c r="AD568" s="1431"/>
      <c r="AE568" s="1431"/>
      <c r="AF568" s="1431"/>
      <c r="AG568" s="1431"/>
      <c r="AH568" s="1431"/>
      <c r="AI568" s="1431"/>
      <c r="AJ568" s="1431"/>
      <c r="AK568" s="1431"/>
      <c r="AL568" s="1431"/>
      <c r="AM568" s="1431"/>
      <c r="AN568" s="1431"/>
      <c r="AO568" s="1431"/>
      <c r="AP568" s="1431"/>
      <c r="AQ568" s="1431"/>
      <c r="AR568" s="1431"/>
      <c r="AS568" s="1431"/>
      <c r="AT568" s="1431"/>
      <c r="AU568" s="1431"/>
      <c r="AV568" s="1431"/>
      <c r="AW568" s="1431"/>
      <c r="AX568" s="1431"/>
      <c r="AY568" s="1431"/>
      <c r="AZ568" s="1431"/>
      <c r="BA568" s="1431"/>
      <c r="BB568" s="1431"/>
      <c r="BC568" s="1431"/>
      <c r="BD568" s="1431"/>
      <c r="BE568" s="1431"/>
      <c r="BF568" s="1431"/>
      <c r="BG568" s="1431"/>
      <c r="BH568" s="1431"/>
      <c r="BI568" s="1431"/>
      <c r="BJ568" s="1431"/>
      <c r="BK568" s="1431"/>
      <c r="BL568" s="1431"/>
      <c r="BM568" s="1431"/>
      <c r="BN568" s="1431"/>
      <c r="BO568" s="1431"/>
      <c r="BP568" s="1431"/>
      <c r="BQ568" s="1431"/>
      <c r="BR568" s="1431"/>
      <c r="BS568" s="1431"/>
      <c r="BT568" s="1431"/>
      <c r="BU568" s="1431"/>
      <c r="BV568" s="1431"/>
      <c r="BW568" s="1431"/>
      <c r="BX568" s="1431"/>
      <c r="BY568" s="1431"/>
      <c r="BZ568" s="1431"/>
      <c r="CA568" s="1431"/>
      <c r="CB568" s="1431"/>
      <c r="CC568" s="1431"/>
      <c r="CD568" s="1431"/>
      <c r="CE568" s="1431"/>
      <c r="CF568" s="1431"/>
      <c r="CG568" s="1431"/>
      <c r="CH568" s="1431"/>
      <c r="CI568" s="1431"/>
      <c r="CJ568" s="1431"/>
      <c r="CK568" s="1431"/>
      <c r="CL568" s="1431"/>
      <c r="CM568" s="1431"/>
      <c r="CN568" s="1431"/>
      <c r="CO568" s="1431"/>
      <c r="CP568" s="1431"/>
      <c r="CQ568" s="1431"/>
      <c r="CR568" s="1431"/>
      <c r="CS568" s="1431"/>
      <c r="CT568" s="1431"/>
      <c r="CU568" s="1431"/>
      <c r="CV568" s="1431"/>
      <c r="CW568" s="1431"/>
      <c r="CX568" s="1431"/>
      <c r="CY568" s="1431"/>
      <c r="CZ568" s="1431"/>
      <c r="DA568" s="1431"/>
      <c r="DB568" s="1431"/>
      <c r="DC568" s="1431"/>
      <c r="DD568" s="1431"/>
      <c r="DE568" s="1431"/>
      <c r="DF568" s="1431"/>
      <c r="DG568" s="1431"/>
      <c r="DH568" s="1431"/>
      <c r="DI568" s="1431"/>
      <c r="DJ568" s="1431"/>
      <c r="DK568" s="1431"/>
      <c r="DL568" s="1431"/>
      <c r="DM568" s="1431"/>
      <c r="DN568" s="1431"/>
      <c r="DO568" s="1431"/>
      <c r="DP568" s="1431"/>
      <c r="DQ568" s="1431"/>
      <c r="DR568" s="1431"/>
      <c r="DS568" s="1431"/>
      <c r="DT568" s="1431"/>
      <c r="DU568" s="1431"/>
      <c r="DV568" s="1431"/>
      <c r="DW568" s="1431"/>
      <c r="DX568" s="1431"/>
      <c r="DY568" s="1431"/>
      <c r="DZ568" s="1431"/>
      <c r="EA568" s="1431"/>
      <c r="EB568" s="1431"/>
      <c r="EC568" s="1431"/>
      <c r="ED568" s="1431"/>
      <c r="EE568" s="1431"/>
      <c r="EF568" s="1431"/>
      <c r="EG568" s="1431"/>
      <c r="EH568" s="1431"/>
      <c r="EI568" s="1431"/>
      <c r="EJ568" s="1431"/>
      <c r="EK568" s="1431"/>
      <c r="EL568" s="1431"/>
      <c r="EM568" s="1431"/>
      <c r="EN568" s="1431"/>
      <c r="EO568" s="1431"/>
      <c r="EP568" s="1431"/>
      <c r="EQ568" s="1431"/>
      <c r="ER568" s="1431"/>
      <c r="ES568" s="1431"/>
      <c r="ET568" s="1431"/>
      <c r="EU568" s="1431"/>
      <c r="EV568" s="1431"/>
      <c r="EW568" s="1431"/>
      <c r="EX568" s="1431"/>
      <c r="EY568" s="1431"/>
      <c r="EZ568" s="1431"/>
      <c r="FA568" s="1431"/>
      <c r="FB568" s="1431"/>
      <c r="FC568" s="1431"/>
      <c r="FD568" s="1431"/>
      <c r="FE568" s="1431"/>
      <c r="FF568" s="1431"/>
      <c r="FG568" s="1431"/>
      <c r="FH568" s="1431"/>
      <c r="FI568" s="1431"/>
      <c r="FJ568" s="1431"/>
      <c r="FK568" s="1431"/>
      <c r="FL568" s="1431"/>
      <c r="FM568" s="1431"/>
      <c r="FN568" s="1431"/>
      <c r="FO568" s="1431"/>
      <c r="FP568" s="1431"/>
      <c r="FQ568" s="1431"/>
      <c r="FR568" s="1431"/>
      <c r="FS568" s="1431"/>
      <c r="FT568" s="1431"/>
      <c r="FU568" s="1431"/>
      <c r="FV568" s="1431"/>
      <c r="FW568" s="1431"/>
      <c r="FX568" s="1431"/>
      <c r="FY568" s="1431"/>
      <c r="FZ568" s="1431"/>
      <c r="GA568" s="1431"/>
      <c r="GB568" s="1431"/>
      <c r="GC568" s="1431"/>
      <c r="GD568" s="1431"/>
      <c r="GE568" s="1431"/>
      <c r="GF568" s="1431"/>
      <c r="GG568" s="1431"/>
      <c r="GH568" s="1431"/>
      <c r="GI568" s="1431"/>
      <c r="GJ568" s="1431"/>
      <c r="GK568" s="1431"/>
      <c r="GL568" s="1431"/>
      <c r="GM568" s="1431"/>
      <c r="GN568" s="1431"/>
      <c r="GO568" s="1431"/>
      <c r="GP568" s="1431"/>
      <c r="GQ568" s="1431"/>
      <c r="GR568" s="1431"/>
      <c r="GS568" s="1431"/>
      <c r="GT568" s="1431"/>
      <c r="GU568" s="1431"/>
      <c r="GV568" s="1431"/>
      <c r="GW568" s="1431"/>
      <c r="GX568" s="1431"/>
      <c r="GY568" s="1431"/>
      <c r="GZ568" s="1431"/>
      <c r="HA568" s="1431"/>
      <c r="HB568" s="1431"/>
      <c r="HC568" s="1431"/>
      <c r="HD568" s="1431"/>
      <c r="HE568" s="1431"/>
      <c r="HF568" s="1431"/>
      <c r="HG568" s="1431"/>
      <c r="HH568" s="1431"/>
      <c r="HI568" s="1431"/>
      <c r="HJ568" s="1431"/>
      <c r="HK568" s="1431"/>
      <c r="HL568" s="1431"/>
      <c r="HM568" s="1431"/>
      <c r="HN568" s="1431"/>
      <c r="HO568" s="1431"/>
      <c r="HP568" s="1431"/>
      <c r="HQ568" s="1431"/>
      <c r="HR568" s="1431"/>
      <c r="HS568" s="1431"/>
      <c r="HT568" s="1431"/>
      <c r="HU568" s="1431"/>
      <c r="HV568" s="1431"/>
      <c r="HW568" s="1431"/>
      <c r="HX568" s="1431"/>
      <c r="HY568" s="1431"/>
      <c r="HZ568" s="1431"/>
      <c r="IA568" s="1431"/>
      <c r="IB568" s="1431"/>
      <c r="IC568" s="1431"/>
      <c r="ID568" s="1431"/>
      <c r="IE568" s="1431"/>
      <c r="IF568" s="1431"/>
      <c r="IG568" s="1431"/>
      <c r="IH568" s="1431"/>
      <c r="II568" s="1431"/>
      <c r="IJ568" s="1431"/>
      <c r="IK568" s="1431"/>
      <c r="IL568" s="1431"/>
      <c r="IM568" s="1431"/>
      <c r="IN568" s="1431"/>
      <c r="IO568" s="1431"/>
      <c r="IP568" s="1431"/>
      <c r="IQ568" s="1431"/>
      <c r="IR568" s="1431"/>
      <c r="IS568" s="1431"/>
      <c r="IT568" s="1431"/>
      <c r="IU568" s="1431"/>
      <c r="IV568" s="1431"/>
    </row>
    <row r="569" spans="1:256" ht="25.5">
      <c r="A569" s="1367" t="s">
        <v>1951</v>
      </c>
      <c r="B569" s="1343" t="s">
        <v>1165</v>
      </c>
      <c r="C569" s="1390" t="s">
        <v>1044</v>
      </c>
      <c r="D569" s="1434">
        <v>38</v>
      </c>
      <c r="E569" s="1598"/>
      <c r="F569" s="1303">
        <f>D569*E569</f>
        <v>0</v>
      </c>
      <c r="G569" s="1430"/>
      <c r="H569" s="1431"/>
      <c r="I569" s="1431"/>
      <c r="J569" s="1431"/>
      <c r="K569" s="1431"/>
      <c r="L569" s="1431"/>
      <c r="M569" s="1431"/>
      <c r="N569" s="1431"/>
      <c r="O569" s="1431"/>
      <c r="P569" s="1431"/>
      <c r="Q569" s="1431"/>
      <c r="R569" s="1431"/>
      <c r="S569" s="1431"/>
      <c r="T569" s="1431"/>
      <c r="U569" s="1431"/>
      <c r="V569" s="1431"/>
      <c r="W569" s="1431"/>
      <c r="X569" s="1431"/>
      <c r="Y569" s="1431"/>
      <c r="Z569" s="1431"/>
      <c r="AA569" s="1431"/>
      <c r="AB569" s="1431"/>
      <c r="AC569" s="1431"/>
      <c r="AD569" s="1431"/>
      <c r="AE569" s="1431"/>
      <c r="AF569" s="1431"/>
      <c r="AG569" s="1431"/>
      <c r="AH569" s="1431"/>
      <c r="AI569" s="1431"/>
      <c r="AJ569" s="1431"/>
      <c r="AK569" s="1431"/>
      <c r="AL569" s="1431"/>
      <c r="AM569" s="1431"/>
      <c r="AN569" s="1431"/>
      <c r="AO569" s="1431"/>
      <c r="AP569" s="1431"/>
      <c r="AQ569" s="1431"/>
      <c r="AR569" s="1431"/>
      <c r="AS569" s="1431"/>
      <c r="AT569" s="1431"/>
      <c r="AU569" s="1431"/>
      <c r="AV569" s="1431"/>
      <c r="AW569" s="1431"/>
      <c r="AX569" s="1431"/>
      <c r="AY569" s="1431"/>
      <c r="AZ569" s="1431"/>
      <c r="BA569" s="1431"/>
      <c r="BB569" s="1431"/>
      <c r="BC569" s="1431"/>
      <c r="BD569" s="1431"/>
      <c r="BE569" s="1431"/>
      <c r="BF569" s="1431"/>
      <c r="BG569" s="1431"/>
      <c r="BH569" s="1431"/>
      <c r="BI569" s="1431"/>
      <c r="BJ569" s="1431"/>
      <c r="BK569" s="1431"/>
      <c r="BL569" s="1431"/>
      <c r="BM569" s="1431"/>
      <c r="BN569" s="1431"/>
      <c r="BO569" s="1431"/>
      <c r="BP569" s="1431"/>
      <c r="BQ569" s="1431"/>
      <c r="BR569" s="1431"/>
      <c r="BS569" s="1431"/>
      <c r="BT569" s="1431"/>
      <c r="BU569" s="1431"/>
      <c r="BV569" s="1431"/>
      <c r="BW569" s="1431"/>
      <c r="BX569" s="1431"/>
      <c r="BY569" s="1431"/>
      <c r="BZ569" s="1431"/>
      <c r="CA569" s="1431"/>
      <c r="CB569" s="1431"/>
      <c r="CC569" s="1431"/>
      <c r="CD569" s="1431"/>
      <c r="CE569" s="1431"/>
      <c r="CF569" s="1431"/>
      <c r="CG569" s="1431"/>
      <c r="CH569" s="1431"/>
      <c r="CI569" s="1431"/>
      <c r="CJ569" s="1431"/>
      <c r="CK569" s="1431"/>
      <c r="CL569" s="1431"/>
      <c r="CM569" s="1431"/>
      <c r="CN569" s="1431"/>
      <c r="CO569" s="1431"/>
      <c r="CP569" s="1431"/>
      <c r="CQ569" s="1431"/>
      <c r="CR569" s="1431"/>
      <c r="CS569" s="1431"/>
      <c r="CT569" s="1431"/>
      <c r="CU569" s="1431"/>
      <c r="CV569" s="1431"/>
      <c r="CW569" s="1431"/>
      <c r="CX569" s="1431"/>
      <c r="CY569" s="1431"/>
      <c r="CZ569" s="1431"/>
      <c r="DA569" s="1431"/>
      <c r="DB569" s="1431"/>
      <c r="DC569" s="1431"/>
      <c r="DD569" s="1431"/>
      <c r="DE569" s="1431"/>
      <c r="DF569" s="1431"/>
      <c r="DG569" s="1431"/>
      <c r="DH569" s="1431"/>
      <c r="DI569" s="1431"/>
      <c r="DJ569" s="1431"/>
      <c r="DK569" s="1431"/>
      <c r="DL569" s="1431"/>
      <c r="DM569" s="1431"/>
      <c r="DN569" s="1431"/>
      <c r="DO569" s="1431"/>
      <c r="DP569" s="1431"/>
      <c r="DQ569" s="1431"/>
      <c r="DR569" s="1431"/>
      <c r="DS569" s="1431"/>
      <c r="DT569" s="1431"/>
      <c r="DU569" s="1431"/>
      <c r="DV569" s="1431"/>
      <c r="DW569" s="1431"/>
      <c r="DX569" s="1431"/>
      <c r="DY569" s="1431"/>
      <c r="DZ569" s="1431"/>
      <c r="EA569" s="1431"/>
      <c r="EB569" s="1431"/>
      <c r="EC569" s="1431"/>
      <c r="ED569" s="1431"/>
      <c r="EE569" s="1431"/>
      <c r="EF569" s="1431"/>
      <c r="EG569" s="1431"/>
      <c r="EH569" s="1431"/>
      <c r="EI569" s="1431"/>
      <c r="EJ569" s="1431"/>
      <c r="EK569" s="1431"/>
      <c r="EL569" s="1431"/>
      <c r="EM569" s="1431"/>
      <c r="EN569" s="1431"/>
      <c r="EO569" s="1431"/>
      <c r="EP569" s="1431"/>
      <c r="EQ569" s="1431"/>
      <c r="ER569" s="1431"/>
      <c r="ES569" s="1431"/>
      <c r="ET569" s="1431"/>
      <c r="EU569" s="1431"/>
      <c r="EV569" s="1431"/>
      <c r="EW569" s="1431"/>
      <c r="EX569" s="1431"/>
      <c r="EY569" s="1431"/>
      <c r="EZ569" s="1431"/>
      <c r="FA569" s="1431"/>
      <c r="FB569" s="1431"/>
      <c r="FC569" s="1431"/>
      <c r="FD569" s="1431"/>
      <c r="FE569" s="1431"/>
      <c r="FF569" s="1431"/>
      <c r="FG569" s="1431"/>
      <c r="FH569" s="1431"/>
      <c r="FI569" s="1431"/>
      <c r="FJ569" s="1431"/>
      <c r="FK569" s="1431"/>
      <c r="FL569" s="1431"/>
      <c r="FM569" s="1431"/>
      <c r="FN569" s="1431"/>
      <c r="FO569" s="1431"/>
      <c r="FP569" s="1431"/>
      <c r="FQ569" s="1431"/>
      <c r="FR569" s="1431"/>
      <c r="FS569" s="1431"/>
      <c r="FT569" s="1431"/>
      <c r="FU569" s="1431"/>
      <c r="FV569" s="1431"/>
      <c r="FW569" s="1431"/>
      <c r="FX569" s="1431"/>
      <c r="FY569" s="1431"/>
      <c r="FZ569" s="1431"/>
      <c r="GA569" s="1431"/>
      <c r="GB569" s="1431"/>
      <c r="GC569" s="1431"/>
      <c r="GD569" s="1431"/>
      <c r="GE569" s="1431"/>
      <c r="GF569" s="1431"/>
      <c r="GG569" s="1431"/>
      <c r="GH569" s="1431"/>
      <c r="GI569" s="1431"/>
      <c r="GJ569" s="1431"/>
      <c r="GK569" s="1431"/>
      <c r="GL569" s="1431"/>
      <c r="GM569" s="1431"/>
      <c r="GN569" s="1431"/>
      <c r="GO569" s="1431"/>
      <c r="GP569" s="1431"/>
      <c r="GQ569" s="1431"/>
      <c r="GR569" s="1431"/>
      <c r="GS569" s="1431"/>
      <c r="GT569" s="1431"/>
      <c r="GU569" s="1431"/>
      <c r="GV569" s="1431"/>
      <c r="GW569" s="1431"/>
      <c r="GX569" s="1431"/>
      <c r="GY569" s="1431"/>
      <c r="GZ569" s="1431"/>
      <c r="HA569" s="1431"/>
      <c r="HB569" s="1431"/>
      <c r="HC569" s="1431"/>
      <c r="HD569" s="1431"/>
      <c r="HE569" s="1431"/>
      <c r="HF569" s="1431"/>
      <c r="HG569" s="1431"/>
      <c r="HH569" s="1431"/>
      <c r="HI569" s="1431"/>
      <c r="HJ569" s="1431"/>
      <c r="HK569" s="1431"/>
      <c r="HL569" s="1431"/>
      <c r="HM569" s="1431"/>
      <c r="HN569" s="1431"/>
      <c r="HO569" s="1431"/>
      <c r="HP569" s="1431"/>
      <c r="HQ569" s="1431"/>
      <c r="HR569" s="1431"/>
      <c r="HS569" s="1431"/>
      <c r="HT569" s="1431"/>
      <c r="HU569" s="1431"/>
      <c r="HV569" s="1431"/>
      <c r="HW569" s="1431"/>
      <c r="HX569" s="1431"/>
      <c r="HY569" s="1431"/>
      <c r="HZ569" s="1431"/>
      <c r="IA569" s="1431"/>
      <c r="IB569" s="1431"/>
      <c r="IC569" s="1431"/>
      <c r="ID569" s="1431"/>
      <c r="IE569" s="1431"/>
      <c r="IF569" s="1431"/>
      <c r="IG569" s="1431"/>
      <c r="IH569" s="1431"/>
      <c r="II569" s="1431"/>
      <c r="IJ569" s="1431"/>
      <c r="IK569" s="1431"/>
      <c r="IL569" s="1431"/>
      <c r="IM569" s="1431"/>
      <c r="IN569" s="1431"/>
      <c r="IO569" s="1431"/>
      <c r="IP569" s="1431"/>
      <c r="IQ569" s="1431"/>
      <c r="IR569" s="1431"/>
      <c r="IS569" s="1431"/>
      <c r="IT569" s="1431"/>
      <c r="IU569" s="1431"/>
      <c r="IV569" s="1431"/>
    </row>
    <row r="570" spans="1:256">
      <c r="A570" s="1367"/>
      <c r="B570" s="1343"/>
      <c r="C570" s="1390"/>
      <c r="D570" s="1434"/>
      <c r="E570" s="1302"/>
      <c r="F570" s="1303">
        <f>D570*E570</f>
        <v>0</v>
      </c>
      <c r="G570" s="1430"/>
      <c r="H570" s="1431"/>
      <c r="I570" s="1431"/>
      <c r="J570" s="1431"/>
      <c r="K570" s="1431"/>
      <c r="L570" s="1431"/>
      <c r="M570" s="1431"/>
      <c r="N570" s="1431"/>
      <c r="O570" s="1431"/>
      <c r="P570" s="1431"/>
      <c r="Q570" s="1431"/>
      <c r="R570" s="1431"/>
      <c r="S570" s="1431"/>
      <c r="T570" s="1431"/>
      <c r="U570" s="1431"/>
      <c r="V570" s="1431"/>
      <c r="W570" s="1431"/>
      <c r="X570" s="1431"/>
      <c r="Y570" s="1431"/>
      <c r="Z570" s="1431"/>
      <c r="AA570" s="1431"/>
      <c r="AB570" s="1431"/>
      <c r="AC570" s="1431"/>
      <c r="AD570" s="1431"/>
      <c r="AE570" s="1431"/>
      <c r="AF570" s="1431"/>
      <c r="AG570" s="1431"/>
      <c r="AH570" s="1431"/>
      <c r="AI570" s="1431"/>
      <c r="AJ570" s="1431"/>
      <c r="AK570" s="1431"/>
      <c r="AL570" s="1431"/>
      <c r="AM570" s="1431"/>
      <c r="AN570" s="1431"/>
      <c r="AO570" s="1431"/>
      <c r="AP570" s="1431"/>
      <c r="AQ570" s="1431"/>
      <c r="AR570" s="1431"/>
      <c r="AS570" s="1431"/>
      <c r="AT570" s="1431"/>
      <c r="AU570" s="1431"/>
      <c r="AV570" s="1431"/>
      <c r="AW570" s="1431"/>
      <c r="AX570" s="1431"/>
      <c r="AY570" s="1431"/>
      <c r="AZ570" s="1431"/>
      <c r="BA570" s="1431"/>
      <c r="BB570" s="1431"/>
      <c r="BC570" s="1431"/>
      <c r="BD570" s="1431"/>
      <c r="BE570" s="1431"/>
      <c r="BF570" s="1431"/>
      <c r="BG570" s="1431"/>
      <c r="BH570" s="1431"/>
      <c r="BI570" s="1431"/>
      <c r="BJ570" s="1431"/>
      <c r="BK570" s="1431"/>
      <c r="BL570" s="1431"/>
      <c r="BM570" s="1431"/>
      <c r="BN570" s="1431"/>
      <c r="BO570" s="1431"/>
      <c r="BP570" s="1431"/>
      <c r="BQ570" s="1431"/>
      <c r="BR570" s="1431"/>
      <c r="BS570" s="1431"/>
      <c r="BT570" s="1431"/>
      <c r="BU570" s="1431"/>
      <c r="BV570" s="1431"/>
      <c r="BW570" s="1431"/>
      <c r="BX570" s="1431"/>
      <c r="BY570" s="1431"/>
      <c r="BZ570" s="1431"/>
      <c r="CA570" s="1431"/>
      <c r="CB570" s="1431"/>
      <c r="CC570" s="1431"/>
      <c r="CD570" s="1431"/>
      <c r="CE570" s="1431"/>
      <c r="CF570" s="1431"/>
      <c r="CG570" s="1431"/>
      <c r="CH570" s="1431"/>
      <c r="CI570" s="1431"/>
      <c r="CJ570" s="1431"/>
      <c r="CK570" s="1431"/>
      <c r="CL570" s="1431"/>
      <c r="CM570" s="1431"/>
      <c r="CN570" s="1431"/>
      <c r="CO570" s="1431"/>
      <c r="CP570" s="1431"/>
      <c r="CQ570" s="1431"/>
      <c r="CR570" s="1431"/>
      <c r="CS570" s="1431"/>
      <c r="CT570" s="1431"/>
      <c r="CU570" s="1431"/>
      <c r="CV570" s="1431"/>
      <c r="CW570" s="1431"/>
      <c r="CX570" s="1431"/>
      <c r="CY570" s="1431"/>
      <c r="CZ570" s="1431"/>
      <c r="DA570" s="1431"/>
      <c r="DB570" s="1431"/>
      <c r="DC570" s="1431"/>
      <c r="DD570" s="1431"/>
      <c r="DE570" s="1431"/>
      <c r="DF570" s="1431"/>
      <c r="DG570" s="1431"/>
      <c r="DH570" s="1431"/>
      <c r="DI570" s="1431"/>
      <c r="DJ570" s="1431"/>
      <c r="DK570" s="1431"/>
      <c r="DL570" s="1431"/>
      <c r="DM570" s="1431"/>
      <c r="DN570" s="1431"/>
      <c r="DO570" s="1431"/>
      <c r="DP570" s="1431"/>
      <c r="DQ570" s="1431"/>
      <c r="DR570" s="1431"/>
      <c r="DS570" s="1431"/>
      <c r="DT570" s="1431"/>
      <c r="DU570" s="1431"/>
      <c r="DV570" s="1431"/>
      <c r="DW570" s="1431"/>
      <c r="DX570" s="1431"/>
      <c r="DY570" s="1431"/>
      <c r="DZ570" s="1431"/>
      <c r="EA570" s="1431"/>
      <c r="EB570" s="1431"/>
      <c r="EC570" s="1431"/>
      <c r="ED570" s="1431"/>
      <c r="EE570" s="1431"/>
      <c r="EF570" s="1431"/>
      <c r="EG570" s="1431"/>
      <c r="EH570" s="1431"/>
      <c r="EI570" s="1431"/>
      <c r="EJ570" s="1431"/>
      <c r="EK570" s="1431"/>
      <c r="EL570" s="1431"/>
      <c r="EM570" s="1431"/>
      <c r="EN570" s="1431"/>
      <c r="EO570" s="1431"/>
      <c r="EP570" s="1431"/>
      <c r="EQ570" s="1431"/>
      <c r="ER570" s="1431"/>
      <c r="ES570" s="1431"/>
      <c r="ET570" s="1431"/>
      <c r="EU570" s="1431"/>
      <c r="EV570" s="1431"/>
      <c r="EW570" s="1431"/>
      <c r="EX570" s="1431"/>
      <c r="EY570" s="1431"/>
      <c r="EZ570" s="1431"/>
      <c r="FA570" s="1431"/>
      <c r="FB570" s="1431"/>
      <c r="FC570" s="1431"/>
      <c r="FD570" s="1431"/>
      <c r="FE570" s="1431"/>
      <c r="FF570" s="1431"/>
      <c r="FG570" s="1431"/>
      <c r="FH570" s="1431"/>
      <c r="FI570" s="1431"/>
      <c r="FJ570" s="1431"/>
      <c r="FK570" s="1431"/>
      <c r="FL570" s="1431"/>
      <c r="FM570" s="1431"/>
      <c r="FN570" s="1431"/>
      <c r="FO570" s="1431"/>
      <c r="FP570" s="1431"/>
      <c r="FQ570" s="1431"/>
      <c r="FR570" s="1431"/>
      <c r="FS570" s="1431"/>
      <c r="FT570" s="1431"/>
      <c r="FU570" s="1431"/>
      <c r="FV570" s="1431"/>
      <c r="FW570" s="1431"/>
      <c r="FX570" s="1431"/>
      <c r="FY570" s="1431"/>
      <c r="FZ570" s="1431"/>
      <c r="GA570" s="1431"/>
      <c r="GB570" s="1431"/>
      <c r="GC570" s="1431"/>
      <c r="GD570" s="1431"/>
      <c r="GE570" s="1431"/>
      <c r="GF570" s="1431"/>
      <c r="GG570" s="1431"/>
      <c r="GH570" s="1431"/>
      <c r="GI570" s="1431"/>
      <c r="GJ570" s="1431"/>
      <c r="GK570" s="1431"/>
      <c r="GL570" s="1431"/>
      <c r="GM570" s="1431"/>
      <c r="GN570" s="1431"/>
      <c r="GO570" s="1431"/>
      <c r="GP570" s="1431"/>
      <c r="GQ570" s="1431"/>
      <c r="GR570" s="1431"/>
      <c r="GS570" s="1431"/>
      <c r="GT570" s="1431"/>
      <c r="GU570" s="1431"/>
      <c r="GV570" s="1431"/>
      <c r="GW570" s="1431"/>
      <c r="GX570" s="1431"/>
      <c r="GY570" s="1431"/>
      <c r="GZ570" s="1431"/>
      <c r="HA570" s="1431"/>
      <c r="HB570" s="1431"/>
      <c r="HC570" s="1431"/>
      <c r="HD570" s="1431"/>
      <c r="HE570" s="1431"/>
      <c r="HF570" s="1431"/>
      <c r="HG570" s="1431"/>
      <c r="HH570" s="1431"/>
      <c r="HI570" s="1431"/>
      <c r="HJ570" s="1431"/>
      <c r="HK570" s="1431"/>
      <c r="HL570" s="1431"/>
      <c r="HM570" s="1431"/>
      <c r="HN570" s="1431"/>
      <c r="HO570" s="1431"/>
      <c r="HP570" s="1431"/>
      <c r="HQ570" s="1431"/>
      <c r="HR570" s="1431"/>
      <c r="HS570" s="1431"/>
      <c r="HT570" s="1431"/>
      <c r="HU570" s="1431"/>
      <c r="HV570" s="1431"/>
      <c r="HW570" s="1431"/>
      <c r="HX570" s="1431"/>
      <c r="HY570" s="1431"/>
      <c r="HZ570" s="1431"/>
      <c r="IA570" s="1431"/>
      <c r="IB570" s="1431"/>
      <c r="IC570" s="1431"/>
      <c r="ID570" s="1431"/>
      <c r="IE570" s="1431"/>
      <c r="IF570" s="1431"/>
      <c r="IG570" s="1431"/>
      <c r="IH570" s="1431"/>
      <c r="II570" s="1431"/>
      <c r="IJ570" s="1431"/>
      <c r="IK570" s="1431"/>
      <c r="IL570" s="1431"/>
      <c r="IM570" s="1431"/>
      <c r="IN570" s="1431"/>
      <c r="IO570" s="1431"/>
      <c r="IP570" s="1431"/>
      <c r="IQ570" s="1431"/>
      <c r="IR570" s="1431"/>
      <c r="IS570" s="1431"/>
      <c r="IT570" s="1431"/>
      <c r="IU570" s="1431"/>
      <c r="IV570" s="1431"/>
    </row>
    <row r="571" spans="1:256" ht="25.5">
      <c r="A571" s="1367" t="s">
        <v>1952</v>
      </c>
      <c r="B571" s="1343" t="s">
        <v>1166</v>
      </c>
      <c r="C571" s="1390" t="s">
        <v>1044</v>
      </c>
      <c r="D571" s="1434">
        <v>38</v>
      </c>
      <c r="E571" s="1598"/>
      <c r="F571" s="1303">
        <f>D571*E571</f>
        <v>0</v>
      </c>
      <c r="G571" s="1430"/>
      <c r="H571" s="1431"/>
      <c r="I571" s="1431"/>
      <c r="J571" s="1431"/>
      <c r="K571" s="1431"/>
      <c r="L571" s="1431"/>
      <c r="M571" s="1431"/>
      <c r="N571" s="1431"/>
      <c r="O571" s="1431"/>
      <c r="P571" s="1431"/>
      <c r="Q571" s="1431"/>
      <c r="R571" s="1431"/>
      <c r="S571" s="1431"/>
      <c r="T571" s="1431"/>
      <c r="U571" s="1431"/>
      <c r="V571" s="1431"/>
      <c r="W571" s="1431"/>
      <c r="X571" s="1431"/>
      <c r="Y571" s="1431"/>
      <c r="Z571" s="1431"/>
      <c r="AA571" s="1431"/>
      <c r="AB571" s="1431"/>
      <c r="AC571" s="1431"/>
      <c r="AD571" s="1431"/>
      <c r="AE571" s="1431"/>
      <c r="AF571" s="1431"/>
      <c r="AG571" s="1431"/>
      <c r="AH571" s="1431"/>
      <c r="AI571" s="1431"/>
      <c r="AJ571" s="1431"/>
      <c r="AK571" s="1431"/>
      <c r="AL571" s="1431"/>
      <c r="AM571" s="1431"/>
      <c r="AN571" s="1431"/>
      <c r="AO571" s="1431"/>
      <c r="AP571" s="1431"/>
      <c r="AQ571" s="1431"/>
      <c r="AR571" s="1431"/>
      <c r="AS571" s="1431"/>
      <c r="AT571" s="1431"/>
      <c r="AU571" s="1431"/>
      <c r="AV571" s="1431"/>
      <c r="AW571" s="1431"/>
      <c r="AX571" s="1431"/>
      <c r="AY571" s="1431"/>
      <c r="AZ571" s="1431"/>
      <c r="BA571" s="1431"/>
      <c r="BB571" s="1431"/>
      <c r="BC571" s="1431"/>
      <c r="BD571" s="1431"/>
      <c r="BE571" s="1431"/>
      <c r="BF571" s="1431"/>
      <c r="BG571" s="1431"/>
      <c r="BH571" s="1431"/>
      <c r="BI571" s="1431"/>
      <c r="BJ571" s="1431"/>
      <c r="BK571" s="1431"/>
      <c r="BL571" s="1431"/>
      <c r="BM571" s="1431"/>
      <c r="BN571" s="1431"/>
      <c r="BO571" s="1431"/>
      <c r="BP571" s="1431"/>
      <c r="BQ571" s="1431"/>
      <c r="BR571" s="1431"/>
      <c r="BS571" s="1431"/>
      <c r="BT571" s="1431"/>
      <c r="BU571" s="1431"/>
      <c r="BV571" s="1431"/>
      <c r="BW571" s="1431"/>
      <c r="BX571" s="1431"/>
      <c r="BY571" s="1431"/>
      <c r="BZ571" s="1431"/>
      <c r="CA571" s="1431"/>
      <c r="CB571" s="1431"/>
      <c r="CC571" s="1431"/>
      <c r="CD571" s="1431"/>
      <c r="CE571" s="1431"/>
      <c r="CF571" s="1431"/>
      <c r="CG571" s="1431"/>
      <c r="CH571" s="1431"/>
      <c r="CI571" s="1431"/>
      <c r="CJ571" s="1431"/>
      <c r="CK571" s="1431"/>
      <c r="CL571" s="1431"/>
      <c r="CM571" s="1431"/>
      <c r="CN571" s="1431"/>
      <c r="CO571" s="1431"/>
      <c r="CP571" s="1431"/>
      <c r="CQ571" s="1431"/>
      <c r="CR571" s="1431"/>
      <c r="CS571" s="1431"/>
      <c r="CT571" s="1431"/>
      <c r="CU571" s="1431"/>
      <c r="CV571" s="1431"/>
      <c r="CW571" s="1431"/>
      <c r="CX571" s="1431"/>
      <c r="CY571" s="1431"/>
      <c r="CZ571" s="1431"/>
      <c r="DA571" s="1431"/>
      <c r="DB571" s="1431"/>
      <c r="DC571" s="1431"/>
      <c r="DD571" s="1431"/>
      <c r="DE571" s="1431"/>
      <c r="DF571" s="1431"/>
      <c r="DG571" s="1431"/>
      <c r="DH571" s="1431"/>
      <c r="DI571" s="1431"/>
      <c r="DJ571" s="1431"/>
      <c r="DK571" s="1431"/>
      <c r="DL571" s="1431"/>
      <c r="DM571" s="1431"/>
      <c r="DN571" s="1431"/>
      <c r="DO571" s="1431"/>
      <c r="DP571" s="1431"/>
      <c r="DQ571" s="1431"/>
      <c r="DR571" s="1431"/>
      <c r="DS571" s="1431"/>
      <c r="DT571" s="1431"/>
      <c r="DU571" s="1431"/>
      <c r="DV571" s="1431"/>
      <c r="DW571" s="1431"/>
      <c r="DX571" s="1431"/>
      <c r="DY571" s="1431"/>
      <c r="DZ571" s="1431"/>
      <c r="EA571" s="1431"/>
      <c r="EB571" s="1431"/>
      <c r="EC571" s="1431"/>
      <c r="ED571" s="1431"/>
      <c r="EE571" s="1431"/>
      <c r="EF571" s="1431"/>
      <c r="EG571" s="1431"/>
      <c r="EH571" s="1431"/>
      <c r="EI571" s="1431"/>
      <c r="EJ571" s="1431"/>
      <c r="EK571" s="1431"/>
      <c r="EL571" s="1431"/>
      <c r="EM571" s="1431"/>
      <c r="EN571" s="1431"/>
      <c r="EO571" s="1431"/>
      <c r="EP571" s="1431"/>
      <c r="EQ571" s="1431"/>
      <c r="ER571" s="1431"/>
      <c r="ES571" s="1431"/>
      <c r="ET571" s="1431"/>
      <c r="EU571" s="1431"/>
      <c r="EV571" s="1431"/>
      <c r="EW571" s="1431"/>
      <c r="EX571" s="1431"/>
      <c r="EY571" s="1431"/>
      <c r="EZ571" s="1431"/>
      <c r="FA571" s="1431"/>
      <c r="FB571" s="1431"/>
      <c r="FC571" s="1431"/>
      <c r="FD571" s="1431"/>
      <c r="FE571" s="1431"/>
      <c r="FF571" s="1431"/>
      <c r="FG571" s="1431"/>
      <c r="FH571" s="1431"/>
      <c r="FI571" s="1431"/>
      <c r="FJ571" s="1431"/>
      <c r="FK571" s="1431"/>
      <c r="FL571" s="1431"/>
      <c r="FM571" s="1431"/>
      <c r="FN571" s="1431"/>
      <c r="FO571" s="1431"/>
      <c r="FP571" s="1431"/>
      <c r="FQ571" s="1431"/>
      <c r="FR571" s="1431"/>
      <c r="FS571" s="1431"/>
      <c r="FT571" s="1431"/>
      <c r="FU571" s="1431"/>
      <c r="FV571" s="1431"/>
      <c r="FW571" s="1431"/>
      <c r="FX571" s="1431"/>
      <c r="FY571" s="1431"/>
      <c r="FZ571" s="1431"/>
      <c r="GA571" s="1431"/>
      <c r="GB571" s="1431"/>
      <c r="GC571" s="1431"/>
      <c r="GD571" s="1431"/>
      <c r="GE571" s="1431"/>
      <c r="GF571" s="1431"/>
      <c r="GG571" s="1431"/>
      <c r="GH571" s="1431"/>
      <c r="GI571" s="1431"/>
      <c r="GJ571" s="1431"/>
      <c r="GK571" s="1431"/>
      <c r="GL571" s="1431"/>
      <c r="GM571" s="1431"/>
      <c r="GN571" s="1431"/>
      <c r="GO571" s="1431"/>
      <c r="GP571" s="1431"/>
      <c r="GQ571" s="1431"/>
      <c r="GR571" s="1431"/>
      <c r="GS571" s="1431"/>
      <c r="GT571" s="1431"/>
      <c r="GU571" s="1431"/>
      <c r="GV571" s="1431"/>
      <c r="GW571" s="1431"/>
      <c r="GX571" s="1431"/>
      <c r="GY571" s="1431"/>
      <c r="GZ571" s="1431"/>
      <c r="HA571" s="1431"/>
      <c r="HB571" s="1431"/>
      <c r="HC571" s="1431"/>
      <c r="HD571" s="1431"/>
      <c r="HE571" s="1431"/>
      <c r="HF571" s="1431"/>
      <c r="HG571" s="1431"/>
      <c r="HH571" s="1431"/>
      <c r="HI571" s="1431"/>
      <c r="HJ571" s="1431"/>
      <c r="HK571" s="1431"/>
      <c r="HL571" s="1431"/>
      <c r="HM571" s="1431"/>
      <c r="HN571" s="1431"/>
      <c r="HO571" s="1431"/>
      <c r="HP571" s="1431"/>
      <c r="HQ571" s="1431"/>
      <c r="HR571" s="1431"/>
      <c r="HS571" s="1431"/>
      <c r="HT571" s="1431"/>
      <c r="HU571" s="1431"/>
      <c r="HV571" s="1431"/>
      <c r="HW571" s="1431"/>
      <c r="HX571" s="1431"/>
      <c r="HY571" s="1431"/>
      <c r="HZ571" s="1431"/>
      <c r="IA571" s="1431"/>
      <c r="IB571" s="1431"/>
      <c r="IC571" s="1431"/>
      <c r="ID571" s="1431"/>
      <c r="IE571" s="1431"/>
      <c r="IF571" s="1431"/>
      <c r="IG571" s="1431"/>
      <c r="IH571" s="1431"/>
      <c r="II571" s="1431"/>
      <c r="IJ571" s="1431"/>
      <c r="IK571" s="1431"/>
      <c r="IL571" s="1431"/>
      <c r="IM571" s="1431"/>
      <c r="IN571" s="1431"/>
      <c r="IO571" s="1431"/>
      <c r="IP571" s="1431"/>
      <c r="IQ571" s="1431"/>
      <c r="IR571" s="1431"/>
      <c r="IS571" s="1431"/>
      <c r="IT571" s="1431"/>
      <c r="IU571" s="1431"/>
      <c r="IV571" s="1431"/>
    </row>
    <row r="572" spans="1:256">
      <c r="A572" s="1367"/>
      <c r="B572" s="1343"/>
      <c r="C572" s="1390"/>
      <c r="D572" s="1434"/>
      <c r="E572" s="1302"/>
      <c r="F572" s="1303">
        <f>D572*E572</f>
        <v>0</v>
      </c>
      <c r="G572" s="1430"/>
      <c r="H572" s="1431"/>
      <c r="I572" s="1431"/>
      <c r="J572" s="1431"/>
      <c r="K572" s="1431"/>
      <c r="L572" s="1431"/>
      <c r="M572" s="1431"/>
      <c r="N572" s="1431"/>
      <c r="O572" s="1431"/>
      <c r="P572" s="1431"/>
      <c r="Q572" s="1431"/>
      <c r="R572" s="1431"/>
      <c r="S572" s="1431"/>
      <c r="T572" s="1431"/>
      <c r="U572" s="1431"/>
      <c r="V572" s="1431"/>
      <c r="W572" s="1431"/>
      <c r="X572" s="1431"/>
      <c r="Y572" s="1431"/>
      <c r="Z572" s="1431"/>
      <c r="AA572" s="1431"/>
      <c r="AB572" s="1431"/>
      <c r="AC572" s="1431"/>
      <c r="AD572" s="1431"/>
      <c r="AE572" s="1431"/>
      <c r="AF572" s="1431"/>
      <c r="AG572" s="1431"/>
      <c r="AH572" s="1431"/>
      <c r="AI572" s="1431"/>
      <c r="AJ572" s="1431"/>
      <c r="AK572" s="1431"/>
      <c r="AL572" s="1431"/>
      <c r="AM572" s="1431"/>
      <c r="AN572" s="1431"/>
      <c r="AO572" s="1431"/>
      <c r="AP572" s="1431"/>
      <c r="AQ572" s="1431"/>
      <c r="AR572" s="1431"/>
      <c r="AS572" s="1431"/>
      <c r="AT572" s="1431"/>
      <c r="AU572" s="1431"/>
      <c r="AV572" s="1431"/>
      <c r="AW572" s="1431"/>
      <c r="AX572" s="1431"/>
      <c r="AY572" s="1431"/>
      <c r="AZ572" s="1431"/>
      <c r="BA572" s="1431"/>
      <c r="BB572" s="1431"/>
      <c r="BC572" s="1431"/>
      <c r="BD572" s="1431"/>
      <c r="BE572" s="1431"/>
      <c r="BF572" s="1431"/>
      <c r="BG572" s="1431"/>
      <c r="BH572" s="1431"/>
      <c r="BI572" s="1431"/>
      <c r="BJ572" s="1431"/>
      <c r="BK572" s="1431"/>
      <c r="BL572" s="1431"/>
      <c r="BM572" s="1431"/>
      <c r="BN572" s="1431"/>
      <c r="BO572" s="1431"/>
      <c r="BP572" s="1431"/>
      <c r="BQ572" s="1431"/>
      <c r="BR572" s="1431"/>
      <c r="BS572" s="1431"/>
      <c r="BT572" s="1431"/>
      <c r="BU572" s="1431"/>
      <c r="BV572" s="1431"/>
      <c r="BW572" s="1431"/>
      <c r="BX572" s="1431"/>
      <c r="BY572" s="1431"/>
      <c r="BZ572" s="1431"/>
      <c r="CA572" s="1431"/>
      <c r="CB572" s="1431"/>
      <c r="CC572" s="1431"/>
      <c r="CD572" s="1431"/>
      <c r="CE572" s="1431"/>
      <c r="CF572" s="1431"/>
      <c r="CG572" s="1431"/>
      <c r="CH572" s="1431"/>
      <c r="CI572" s="1431"/>
      <c r="CJ572" s="1431"/>
      <c r="CK572" s="1431"/>
      <c r="CL572" s="1431"/>
      <c r="CM572" s="1431"/>
      <c r="CN572" s="1431"/>
      <c r="CO572" s="1431"/>
      <c r="CP572" s="1431"/>
      <c r="CQ572" s="1431"/>
      <c r="CR572" s="1431"/>
      <c r="CS572" s="1431"/>
      <c r="CT572" s="1431"/>
      <c r="CU572" s="1431"/>
      <c r="CV572" s="1431"/>
      <c r="CW572" s="1431"/>
      <c r="CX572" s="1431"/>
      <c r="CY572" s="1431"/>
      <c r="CZ572" s="1431"/>
      <c r="DA572" s="1431"/>
      <c r="DB572" s="1431"/>
      <c r="DC572" s="1431"/>
      <c r="DD572" s="1431"/>
      <c r="DE572" s="1431"/>
      <c r="DF572" s="1431"/>
      <c r="DG572" s="1431"/>
      <c r="DH572" s="1431"/>
      <c r="DI572" s="1431"/>
      <c r="DJ572" s="1431"/>
      <c r="DK572" s="1431"/>
      <c r="DL572" s="1431"/>
      <c r="DM572" s="1431"/>
      <c r="DN572" s="1431"/>
      <c r="DO572" s="1431"/>
      <c r="DP572" s="1431"/>
      <c r="DQ572" s="1431"/>
      <c r="DR572" s="1431"/>
      <c r="DS572" s="1431"/>
      <c r="DT572" s="1431"/>
      <c r="DU572" s="1431"/>
      <c r="DV572" s="1431"/>
      <c r="DW572" s="1431"/>
      <c r="DX572" s="1431"/>
      <c r="DY572" s="1431"/>
      <c r="DZ572" s="1431"/>
      <c r="EA572" s="1431"/>
      <c r="EB572" s="1431"/>
      <c r="EC572" s="1431"/>
      <c r="ED572" s="1431"/>
      <c r="EE572" s="1431"/>
      <c r="EF572" s="1431"/>
      <c r="EG572" s="1431"/>
      <c r="EH572" s="1431"/>
      <c r="EI572" s="1431"/>
      <c r="EJ572" s="1431"/>
      <c r="EK572" s="1431"/>
      <c r="EL572" s="1431"/>
      <c r="EM572" s="1431"/>
      <c r="EN572" s="1431"/>
      <c r="EO572" s="1431"/>
      <c r="EP572" s="1431"/>
      <c r="EQ572" s="1431"/>
      <c r="ER572" s="1431"/>
      <c r="ES572" s="1431"/>
      <c r="ET572" s="1431"/>
      <c r="EU572" s="1431"/>
      <c r="EV572" s="1431"/>
      <c r="EW572" s="1431"/>
      <c r="EX572" s="1431"/>
      <c r="EY572" s="1431"/>
      <c r="EZ572" s="1431"/>
      <c r="FA572" s="1431"/>
      <c r="FB572" s="1431"/>
      <c r="FC572" s="1431"/>
      <c r="FD572" s="1431"/>
      <c r="FE572" s="1431"/>
      <c r="FF572" s="1431"/>
      <c r="FG572" s="1431"/>
      <c r="FH572" s="1431"/>
      <c r="FI572" s="1431"/>
      <c r="FJ572" s="1431"/>
      <c r="FK572" s="1431"/>
      <c r="FL572" s="1431"/>
      <c r="FM572" s="1431"/>
      <c r="FN572" s="1431"/>
      <c r="FO572" s="1431"/>
      <c r="FP572" s="1431"/>
      <c r="FQ572" s="1431"/>
      <c r="FR572" s="1431"/>
      <c r="FS572" s="1431"/>
      <c r="FT572" s="1431"/>
      <c r="FU572" s="1431"/>
      <c r="FV572" s="1431"/>
      <c r="FW572" s="1431"/>
      <c r="FX572" s="1431"/>
      <c r="FY572" s="1431"/>
      <c r="FZ572" s="1431"/>
      <c r="GA572" s="1431"/>
      <c r="GB572" s="1431"/>
      <c r="GC572" s="1431"/>
      <c r="GD572" s="1431"/>
      <c r="GE572" s="1431"/>
      <c r="GF572" s="1431"/>
      <c r="GG572" s="1431"/>
      <c r="GH572" s="1431"/>
      <c r="GI572" s="1431"/>
      <c r="GJ572" s="1431"/>
      <c r="GK572" s="1431"/>
      <c r="GL572" s="1431"/>
      <c r="GM572" s="1431"/>
      <c r="GN572" s="1431"/>
      <c r="GO572" s="1431"/>
      <c r="GP572" s="1431"/>
      <c r="GQ572" s="1431"/>
      <c r="GR572" s="1431"/>
      <c r="GS572" s="1431"/>
      <c r="GT572" s="1431"/>
      <c r="GU572" s="1431"/>
      <c r="GV572" s="1431"/>
      <c r="GW572" s="1431"/>
      <c r="GX572" s="1431"/>
      <c r="GY572" s="1431"/>
      <c r="GZ572" s="1431"/>
      <c r="HA572" s="1431"/>
      <c r="HB572" s="1431"/>
      <c r="HC572" s="1431"/>
      <c r="HD572" s="1431"/>
      <c r="HE572" s="1431"/>
      <c r="HF572" s="1431"/>
      <c r="HG572" s="1431"/>
      <c r="HH572" s="1431"/>
      <c r="HI572" s="1431"/>
      <c r="HJ572" s="1431"/>
      <c r="HK572" s="1431"/>
      <c r="HL572" s="1431"/>
      <c r="HM572" s="1431"/>
      <c r="HN572" s="1431"/>
      <c r="HO572" s="1431"/>
      <c r="HP572" s="1431"/>
      <c r="HQ572" s="1431"/>
      <c r="HR572" s="1431"/>
      <c r="HS572" s="1431"/>
      <c r="HT572" s="1431"/>
      <c r="HU572" s="1431"/>
      <c r="HV572" s="1431"/>
      <c r="HW572" s="1431"/>
      <c r="HX572" s="1431"/>
      <c r="HY572" s="1431"/>
      <c r="HZ572" s="1431"/>
      <c r="IA572" s="1431"/>
      <c r="IB572" s="1431"/>
      <c r="IC572" s="1431"/>
      <c r="ID572" s="1431"/>
      <c r="IE572" s="1431"/>
      <c r="IF572" s="1431"/>
      <c r="IG572" s="1431"/>
      <c r="IH572" s="1431"/>
      <c r="II572" s="1431"/>
      <c r="IJ572" s="1431"/>
      <c r="IK572" s="1431"/>
      <c r="IL572" s="1431"/>
      <c r="IM572" s="1431"/>
      <c r="IN572" s="1431"/>
      <c r="IO572" s="1431"/>
      <c r="IP572" s="1431"/>
      <c r="IQ572" s="1431"/>
      <c r="IR572" s="1431"/>
      <c r="IS572" s="1431"/>
      <c r="IT572" s="1431"/>
      <c r="IU572" s="1431"/>
      <c r="IV572" s="1431"/>
    </row>
    <row r="573" spans="1:256" ht="25.5">
      <c r="A573" s="1367" t="s">
        <v>1953</v>
      </c>
      <c r="B573" s="1343" t="s">
        <v>1167</v>
      </c>
      <c r="C573" s="1390" t="s">
        <v>1044</v>
      </c>
      <c r="D573" s="1434">
        <v>38</v>
      </c>
      <c r="E573" s="1598"/>
      <c r="F573" s="1303">
        <f>D573*E573</f>
        <v>0</v>
      </c>
      <c r="G573" s="1430"/>
      <c r="H573" s="1431"/>
      <c r="I573" s="1431"/>
      <c r="J573" s="1431"/>
      <c r="K573" s="1431"/>
      <c r="L573" s="1431"/>
      <c r="M573" s="1431"/>
      <c r="N573" s="1431"/>
      <c r="O573" s="1431"/>
      <c r="P573" s="1431"/>
      <c r="Q573" s="1431"/>
      <c r="R573" s="1431"/>
      <c r="S573" s="1431"/>
      <c r="T573" s="1431"/>
      <c r="U573" s="1431"/>
      <c r="V573" s="1431"/>
      <c r="W573" s="1431"/>
      <c r="X573" s="1431"/>
      <c r="Y573" s="1431"/>
      <c r="Z573" s="1431"/>
      <c r="AA573" s="1431"/>
      <c r="AB573" s="1431"/>
      <c r="AC573" s="1431"/>
      <c r="AD573" s="1431"/>
      <c r="AE573" s="1431"/>
      <c r="AF573" s="1431"/>
      <c r="AG573" s="1431"/>
      <c r="AH573" s="1431"/>
      <c r="AI573" s="1431"/>
      <c r="AJ573" s="1431"/>
      <c r="AK573" s="1431"/>
      <c r="AL573" s="1431"/>
      <c r="AM573" s="1431"/>
      <c r="AN573" s="1431"/>
      <c r="AO573" s="1431"/>
      <c r="AP573" s="1431"/>
      <c r="AQ573" s="1431"/>
      <c r="AR573" s="1431"/>
      <c r="AS573" s="1431"/>
      <c r="AT573" s="1431"/>
      <c r="AU573" s="1431"/>
      <c r="AV573" s="1431"/>
      <c r="AW573" s="1431"/>
      <c r="AX573" s="1431"/>
      <c r="AY573" s="1431"/>
      <c r="AZ573" s="1431"/>
      <c r="BA573" s="1431"/>
      <c r="BB573" s="1431"/>
      <c r="BC573" s="1431"/>
      <c r="BD573" s="1431"/>
      <c r="BE573" s="1431"/>
      <c r="BF573" s="1431"/>
      <c r="BG573" s="1431"/>
      <c r="BH573" s="1431"/>
      <c r="BI573" s="1431"/>
      <c r="BJ573" s="1431"/>
      <c r="BK573" s="1431"/>
      <c r="BL573" s="1431"/>
      <c r="BM573" s="1431"/>
      <c r="BN573" s="1431"/>
      <c r="BO573" s="1431"/>
      <c r="BP573" s="1431"/>
      <c r="BQ573" s="1431"/>
      <c r="BR573" s="1431"/>
      <c r="BS573" s="1431"/>
      <c r="BT573" s="1431"/>
      <c r="BU573" s="1431"/>
      <c r="BV573" s="1431"/>
      <c r="BW573" s="1431"/>
      <c r="BX573" s="1431"/>
      <c r="BY573" s="1431"/>
      <c r="BZ573" s="1431"/>
      <c r="CA573" s="1431"/>
      <c r="CB573" s="1431"/>
      <c r="CC573" s="1431"/>
      <c r="CD573" s="1431"/>
      <c r="CE573" s="1431"/>
      <c r="CF573" s="1431"/>
      <c r="CG573" s="1431"/>
      <c r="CH573" s="1431"/>
      <c r="CI573" s="1431"/>
      <c r="CJ573" s="1431"/>
      <c r="CK573" s="1431"/>
      <c r="CL573" s="1431"/>
      <c r="CM573" s="1431"/>
      <c r="CN573" s="1431"/>
      <c r="CO573" s="1431"/>
      <c r="CP573" s="1431"/>
      <c r="CQ573" s="1431"/>
      <c r="CR573" s="1431"/>
      <c r="CS573" s="1431"/>
      <c r="CT573" s="1431"/>
      <c r="CU573" s="1431"/>
      <c r="CV573" s="1431"/>
      <c r="CW573" s="1431"/>
      <c r="CX573" s="1431"/>
      <c r="CY573" s="1431"/>
      <c r="CZ573" s="1431"/>
      <c r="DA573" s="1431"/>
      <c r="DB573" s="1431"/>
      <c r="DC573" s="1431"/>
      <c r="DD573" s="1431"/>
      <c r="DE573" s="1431"/>
      <c r="DF573" s="1431"/>
      <c r="DG573" s="1431"/>
      <c r="DH573" s="1431"/>
      <c r="DI573" s="1431"/>
      <c r="DJ573" s="1431"/>
      <c r="DK573" s="1431"/>
      <c r="DL573" s="1431"/>
      <c r="DM573" s="1431"/>
      <c r="DN573" s="1431"/>
      <c r="DO573" s="1431"/>
      <c r="DP573" s="1431"/>
      <c r="DQ573" s="1431"/>
      <c r="DR573" s="1431"/>
      <c r="DS573" s="1431"/>
      <c r="DT573" s="1431"/>
      <c r="DU573" s="1431"/>
      <c r="DV573" s="1431"/>
      <c r="DW573" s="1431"/>
      <c r="DX573" s="1431"/>
      <c r="DY573" s="1431"/>
      <c r="DZ573" s="1431"/>
      <c r="EA573" s="1431"/>
      <c r="EB573" s="1431"/>
      <c r="EC573" s="1431"/>
      <c r="ED573" s="1431"/>
      <c r="EE573" s="1431"/>
      <c r="EF573" s="1431"/>
      <c r="EG573" s="1431"/>
      <c r="EH573" s="1431"/>
      <c r="EI573" s="1431"/>
      <c r="EJ573" s="1431"/>
      <c r="EK573" s="1431"/>
      <c r="EL573" s="1431"/>
      <c r="EM573" s="1431"/>
      <c r="EN573" s="1431"/>
      <c r="EO573" s="1431"/>
      <c r="EP573" s="1431"/>
      <c r="EQ573" s="1431"/>
      <c r="ER573" s="1431"/>
      <c r="ES573" s="1431"/>
      <c r="ET573" s="1431"/>
      <c r="EU573" s="1431"/>
      <c r="EV573" s="1431"/>
      <c r="EW573" s="1431"/>
      <c r="EX573" s="1431"/>
      <c r="EY573" s="1431"/>
      <c r="EZ573" s="1431"/>
      <c r="FA573" s="1431"/>
      <c r="FB573" s="1431"/>
      <c r="FC573" s="1431"/>
      <c r="FD573" s="1431"/>
      <c r="FE573" s="1431"/>
      <c r="FF573" s="1431"/>
      <c r="FG573" s="1431"/>
      <c r="FH573" s="1431"/>
      <c r="FI573" s="1431"/>
      <c r="FJ573" s="1431"/>
      <c r="FK573" s="1431"/>
      <c r="FL573" s="1431"/>
      <c r="FM573" s="1431"/>
      <c r="FN573" s="1431"/>
      <c r="FO573" s="1431"/>
      <c r="FP573" s="1431"/>
      <c r="FQ573" s="1431"/>
      <c r="FR573" s="1431"/>
      <c r="FS573" s="1431"/>
      <c r="FT573" s="1431"/>
      <c r="FU573" s="1431"/>
      <c r="FV573" s="1431"/>
      <c r="FW573" s="1431"/>
      <c r="FX573" s="1431"/>
      <c r="FY573" s="1431"/>
      <c r="FZ573" s="1431"/>
      <c r="GA573" s="1431"/>
      <c r="GB573" s="1431"/>
      <c r="GC573" s="1431"/>
      <c r="GD573" s="1431"/>
      <c r="GE573" s="1431"/>
      <c r="GF573" s="1431"/>
      <c r="GG573" s="1431"/>
      <c r="GH573" s="1431"/>
      <c r="GI573" s="1431"/>
      <c r="GJ573" s="1431"/>
      <c r="GK573" s="1431"/>
      <c r="GL573" s="1431"/>
      <c r="GM573" s="1431"/>
      <c r="GN573" s="1431"/>
      <c r="GO573" s="1431"/>
      <c r="GP573" s="1431"/>
      <c r="GQ573" s="1431"/>
      <c r="GR573" s="1431"/>
      <c r="GS573" s="1431"/>
      <c r="GT573" s="1431"/>
      <c r="GU573" s="1431"/>
      <c r="GV573" s="1431"/>
      <c r="GW573" s="1431"/>
      <c r="GX573" s="1431"/>
      <c r="GY573" s="1431"/>
      <c r="GZ573" s="1431"/>
      <c r="HA573" s="1431"/>
      <c r="HB573" s="1431"/>
      <c r="HC573" s="1431"/>
      <c r="HD573" s="1431"/>
      <c r="HE573" s="1431"/>
      <c r="HF573" s="1431"/>
      <c r="HG573" s="1431"/>
      <c r="HH573" s="1431"/>
      <c r="HI573" s="1431"/>
      <c r="HJ573" s="1431"/>
      <c r="HK573" s="1431"/>
      <c r="HL573" s="1431"/>
      <c r="HM573" s="1431"/>
      <c r="HN573" s="1431"/>
      <c r="HO573" s="1431"/>
      <c r="HP573" s="1431"/>
      <c r="HQ573" s="1431"/>
      <c r="HR573" s="1431"/>
      <c r="HS573" s="1431"/>
      <c r="HT573" s="1431"/>
      <c r="HU573" s="1431"/>
      <c r="HV573" s="1431"/>
      <c r="HW573" s="1431"/>
      <c r="HX573" s="1431"/>
      <c r="HY573" s="1431"/>
      <c r="HZ573" s="1431"/>
      <c r="IA573" s="1431"/>
      <c r="IB573" s="1431"/>
      <c r="IC573" s="1431"/>
      <c r="ID573" s="1431"/>
      <c r="IE573" s="1431"/>
      <c r="IF573" s="1431"/>
      <c r="IG573" s="1431"/>
      <c r="IH573" s="1431"/>
      <c r="II573" s="1431"/>
      <c r="IJ573" s="1431"/>
      <c r="IK573" s="1431"/>
      <c r="IL573" s="1431"/>
      <c r="IM573" s="1431"/>
      <c r="IN573" s="1431"/>
      <c r="IO573" s="1431"/>
      <c r="IP573" s="1431"/>
      <c r="IQ573" s="1431"/>
      <c r="IR573" s="1431"/>
      <c r="IS573" s="1431"/>
      <c r="IT573" s="1431"/>
      <c r="IU573" s="1431"/>
      <c r="IV573" s="1431"/>
    </row>
    <row r="574" spans="1:256">
      <c r="A574" s="1367"/>
      <c r="B574" s="1343"/>
      <c r="C574" s="1390"/>
      <c r="D574" s="1434"/>
      <c r="E574" s="1429"/>
      <c r="F574" s="1429"/>
      <c r="G574" s="1430"/>
      <c r="H574" s="1431"/>
      <c r="I574" s="1431"/>
      <c r="J574" s="1431"/>
      <c r="K574" s="1431"/>
      <c r="L574" s="1431"/>
      <c r="M574" s="1431"/>
      <c r="N574" s="1431"/>
      <c r="O574" s="1431"/>
      <c r="P574" s="1431"/>
      <c r="Q574" s="1431"/>
      <c r="R574" s="1431"/>
      <c r="S574" s="1431"/>
      <c r="T574" s="1431"/>
      <c r="U574" s="1431"/>
      <c r="V574" s="1431"/>
      <c r="W574" s="1431"/>
      <c r="X574" s="1431"/>
      <c r="Y574" s="1431"/>
      <c r="Z574" s="1431"/>
      <c r="AA574" s="1431"/>
      <c r="AB574" s="1431"/>
      <c r="AC574" s="1431"/>
      <c r="AD574" s="1431"/>
      <c r="AE574" s="1431"/>
      <c r="AF574" s="1431"/>
      <c r="AG574" s="1431"/>
      <c r="AH574" s="1431"/>
      <c r="AI574" s="1431"/>
      <c r="AJ574" s="1431"/>
      <c r="AK574" s="1431"/>
      <c r="AL574" s="1431"/>
      <c r="AM574" s="1431"/>
      <c r="AN574" s="1431"/>
      <c r="AO574" s="1431"/>
      <c r="AP574" s="1431"/>
      <c r="AQ574" s="1431"/>
      <c r="AR574" s="1431"/>
      <c r="AS574" s="1431"/>
      <c r="AT574" s="1431"/>
      <c r="AU574" s="1431"/>
      <c r="AV574" s="1431"/>
      <c r="AW574" s="1431"/>
      <c r="AX574" s="1431"/>
      <c r="AY574" s="1431"/>
      <c r="AZ574" s="1431"/>
      <c r="BA574" s="1431"/>
      <c r="BB574" s="1431"/>
      <c r="BC574" s="1431"/>
      <c r="BD574" s="1431"/>
      <c r="BE574" s="1431"/>
      <c r="BF574" s="1431"/>
      <c r="BG574" s="1431"/>
      <c r="BH574" s="1431"/>
      <c r="BI574" s="1431"/>
      <c r="BJ574" s="1431"/>
      <c r="BK574" s="1431"/>
      <c r="BL574" s="1431"/>
      <c r="BM574" s="1431"/>
      <c r="BN574" s="1431"/>
      <c r="BO574" s="1431"/>
      <c r="BP574" s="1431"/>
      <c r="BQ574" s="1431"/>
      <c r="BR574" s="1431"/>
      <c r="BS574" s="1431"/>
      <c r="BT574" s="1431"/>
      <c r="BU574" s="1431"/>
      <c r="BV574" s="1431"/>
      <c r="BW574" s="1431"/>
      <c r="BX574" s="1431"/>
      <c r="BY574" s="1431"/>
      <c r="BZ574" s="1431"/>
      <c r="CA574" s="1431"/>
      <c r="CB574" s="1431"/>
      <c r="CC574" s="1431"/>
      <c r="CD574" s="1431"/>
      <c r="CE574" s="1431"/>
      <c r="CF574" s="1431"/>
      <c r="CG574" s="1431"/>
      <c r="CH574" s="1431"/>
      <c r="CI574" s="1431"/>
      <c r="CJ574" s="1431"/>
      <c r="CK574" s="1431"/>
      <c r="CL574" s="1431"/>
      <c r="CM574" s="1431"/>
      <c r="CN574" s="1431"/>
      <c r="CO574" s="1431"/>
      <c r="CP574" s="1431"/>
      <c r="CQ574" s="1431"/>
      <c r="CR574" s="1431"/>
      <c r="CS574" s="1431"/>
      <c r="CT574" s="1431"/>
      <c r="CU574" s="1431"/>
      <c r="CV574" s="1431"/>
      <c r="CW574" s="1431"/>
      <c r="CX574" s="1431"/>
      <c r="CY574" s="1431"/>
      <c r="CZ574" s="1431"/>
      <c r="DA574" s="1431"/>
      <c r="DB574" s="1431"/>
      <c r="DC574" s="1431"/>
      <c r="DD574" s="1431"/>
      <c r="DE574" s="1431"/>
      <c r="DF574" s="1431"/>
      <c r="DG574" s="1431"/>
      <c r="DH574" s="1431"/>
      <c r="DI574" s="1431"/>
      <c r="DJ574" s="1431"/>
      <c r="DK574" s="1431"/>
      <c r="DL574" s="1431"/>
      <c r="DM574" s="1431"/>
      <c r="DN574" s="1431"/>
      <c r="DO574" s="1431"/>
      <c r="DP574" s="1431"/>
      <c r="DQ574" s="1431"/>
      <c r="DR574" s="1431"/>
      <c r="DS574" s="1431"/>
      <c r="DT574" s="1431"/>
      <c r="DU574" s="1431"/>
      <c r="DV574" s="1431"/>
      <c r="DW574" s="1431"/>
      <c r="DX574" s="1431"/>
      <c r="DY574" s="1431"/>
      <c r="DZ574" s="1431"/>
      <c r="EA574" s="1431"/>
      <c r="EB574" s="1431"/>
      <c r="EC574" s="1431"/>
      <c r="ED574" s="1431"/>
      <c r="EE574" s="1431"/>
      <c r="EF574" s="1431"/>
      <c r="EG574" s="1431"/>
      <c r="EH574" s="1431"/>
      <c r="EI574" s="1431"/>
      <c r="EJ574" s="1431"/>
      <c r="EK574" s="1431"/>
      <c r="EL574" s="1431"/>
      <c r="EM574" s="1431"/>
      <c r="EN574" s="1431"/>
      <c r="EO574" s="1431"/>
      <c r="EP574" s="1431"/>
      <c r="EQ574" s="1431"/>
      <c r="ER574" s="1431"/>
      <c r="ES574" s="1431"/>
      <c r="ET574" s="1431"/>
      <c r="EU574" s="1431"/>
      <c r="EV574" s="1431"/>
      <c r="EW574" s="1431"/>
      <c r="EX574" s="1431"/>
      <c r="EY574" s="1431"/>
      <c r="EZ574" s="1431"/>
      <c r="FA574" s="1431"/>
      <c r="FB574" s="1431"/>
      <c r="FC574" s="1431"/>
      <c r="FD574" s="1431"/>
      <c r="FE574" s="1431"/>
      <c r="FF574" s="1431"/>
      <c r="FG574" s="1431"/>
      <c r="FH574" s="1431"/>
      <c r="FI574" s="1431"/>
      <c r="FJ574" s="1431"/>
      <c r="FK574" s="1431"/>
      <c r="FL574" s="1431"/>
      <c r="FM574" s="1431"/>
      <c r="FN574" s="1431"/>
      <c r="FO574" s="1431"/>
      <c r="FP574" s="1431"/>
      <c r="FQ574" s="1431"/>
      <c r="FR574" s="1431"/>
      <c r="FS574" s="1431"/>
      <c r="FT574" s="1431"/>
      <c r="FU574" s="1431"/>
      <c r="FV574" s="1431"/>
      <c r="FW574" s="1431"/>
      <c r="FX574" s="1431"/>
      <c r="FY574" s="1431"/>
      <c r="FZ574" s="1431"/>
      <c r="GA574" s="1431"/>
      <c r="GB574" s="1431"/>
      <c r="GC574" s="1431"/>
      <c r="GD574" s="1431"/>
      <c r="GE574" s="1431"/>
      <c r="GF574" s="1431"/>
      <c r="GG574" s="1431"/>
      <c r="GH574" s="1431"/>
      <c r="GI574" s="1431"/>
      <c r="GJ574" s="1431"/>
      <c r="GK574" s="1431"/>
      <c r="GL574" s="1431"/>
      <c r="GM574" s="1431"/>
      <c r="GN574" s="1431"/>
      <c r="GO574" s="1431"/>
      <c r="GP574" s="1431"/>
      <c r="GQ574" s="1431"/>
      <c r="GR574" s="1431"/>
      <c r="GS574" s="1431"/>
      <c r="GT574" s="1431"/>
      <c r="GU574" s="1431"/>
      <c r="GV574" s="1431"/>
      <c r="GW574" s="1431"/>
      <c r="GX574" s="1431"/>
      <c r="GY574" s="1431"/>
      <c r="GZ574" s="1431"/>
      <c r="HA574" s="1431"/>
      <c r="HB574" s="1431"/>
      <c r="HC574" s="1431"/>
      <c r="HD574" s="1431"/>
      <c r="HE574" s="1431"/>
      <c r="HF574" s="1431"/>
      <c r="HG574" s="1431"/>
      <c r="HH574" s="1431"/>
      <c r="HI574" s="1431"/>
      <c r="HJ574" s="1431"/>
      <c r="HK574" s="1431"/>
      <c r="HL574" s="1431"/>
      <c r="HM574" s="1431"/>
      <c r="HN574" s="1431"/>
      <c r="HO574" s="1431"/>
      <c r="HP574" s="1431"/>
      <c r="HQ574" s="1431"/>
      <c r="HR574" s="1431"/>
      <c r="HS574" s="1431"/>
      <c r="HT574" s="1431"/>
      <c r="HU574" s="1431"/>
      <c r="HV574" s="1431"/>
      <c r="HW574" s="1431"/>
      <c r="HX574" s="1431"/>
      <c r="HY574" s="1431"/>
      <c r="HZ574" s="1431"/>
      <c r="IA574" s="1431"/>
      <c r="IB574" s="1431"/>
      <c r="IC574" s="1431"/>
      <c r="ID574" s="1431"/>
      <c r="IE574" s="1431"/>
      <c r="IF574" s="1431"/>
      <c r="IG574" s="1431"/>
      <c r="IH574" s="1431"/>
      <c r="II574" s="1431"/>
      <c r="IJ574" s="1431"/>
      <c r="IK574" s="1431"/>
      <c r="IL574" s="1431"/>
      <c r="IM574" s="1431"/>
      <c r="IN574" s="1431"/>
      <c r="IO574" s="1431"/>
      <c r="IP574" s="1431"/>
      <c r="IQ574" s="1431"/>
      <c r="IR574" s="1431"/>
      <c r="IS574" s="1431"/>
      <c r="IT574" s="1431"/>
      <c r="IU574" s="1431"/>
      <c r="IV574" s="1431"/>
    </row>
    <row r="575" spans="1:256" ht="140.25">
      <c r="A575" s="1367" t="s">
        <v>1954</v>
      </c>
      <c r="B575" s="1343" t="s">
        <v>1955</v>
      </c>
      <c r="C575" s="1390" t="s">
        <v>1044</v>
      </c>
      <c r="D575" s="1434">
        <v>38</v>
      </c>
      <c r="E575" s="1598"/>
      <c r="F575" s="1303">
        <f>D575*E575</f>
        <v>0</v>
      </c>
      <c r="G575" s="1430"/>
      <c r="H575" s="1431"/>
      <c r="I575" s="1431"/>
      <c r="J575" s="1431"/>
      <c r="K575" s="1431"/>
      <c r="L575" s="1431"/>
      <c r="M575" s="1431"/>
      <c r="N575" s="1431"/>
      <c r="O575" s="1431"/>
      <c r="P575" s="1431"/>
      <c r="Q575" s="1431"/>
      <c r="R575" s="1431"/>
      <c r="S575" s="1431"/>
      <c r="T575" s="1431"/>
      <c r="U575" s="1431"/>
      <c r="V575" s="1431"/>
      <c r="W575" s="1431"/>
      <c r="X575" s="1431"/>
      <c r="Y575" s="1431"/>
      <c r="Z575" s="1431"/>
      <c r="AA575" s="1431"/>
      <c r="AB575" s="1431"/>
      <c r="AC575" s="1431"/>
      <c r="AD575" s="1431"/>
      <c r="AE575" s="1431"/>
      <c r="AF575" s="1431"/>
      <c r="AG575" s="1431"/>
      <c r="AH575" s="1431"/>
      <c r="AI575" s="1431"/>
      <c r="AJ575" s="1431"/>
      <c r="AK575" s="1431"/>
      <c r="AL575" s="1431"/>
      <c r="AM575" s="1431"/>
      <c r="AN575" s="1431"/>
      <c r="AO575" s="1431"/>
      <c r="AP575" s="1431"/>
      <c r="AQ575" s="1431"/>
      <c r="AR575" s="1431"/>
      <c r="AS575" s="1431"/>
      <c r="AT575" s="1431"/>
      <c r="AU575" s="1431"/>
      <c r="AV575" s="1431"/>
      <c r="AW575" s="1431"/>
      <c r="AX575" s="1431"/>
      <c r="AY575" s="1431"/>
      <c r="AZ575" s="1431"/>
      <c r="BA575" s="1431"/>
      <c r="BB575" s="1431"/>
      <c r="BC575" s="1431"/>
      <c r="BD575" s="1431"/>
      <c r="BE575" s="1431"/>
      <c r="BF575" s="1431"/>
      <c r="BG575" s="1431"/>
      <c r="BH575" s="1431"/>
      <c r="BI575" s="1431"/>
      <c r="BJ575" s="1431"/>
      <c r="BK575" s="1431"/>
      <c r="BL575" s="1431"/>
      <c r="BM575" s="1431"/>
      <c r="BN575" s="1431"/>
      <c r="BO575" s="1431"/>
      <c r="BP575" s="1431"/>
      <c r="BQ575" s="1431"/>
      <c r="BR575" s="1431"/>
      <c r="BS575" s="1431"/>
      <c r="BT575" s="1431"/>
      <c r="BU575" s="1431"/>
      <c r="BV575" s="1431"/>
      <c r="BW575" s="1431"/>
      <c r="BX575" s="1431"/>
      <c r="BY575" s="1431"/>
      <c r="BZ575" s="1431"/>
      <c r="CA575" s="1431"/>
      <c r="CB575" s="1431"/>
      <c r="CC575" s="1431"/>
      <c r="CD575" s="1431"/>
      <c r="CE575" s="1431"/>
      <c r="CF575" s="1431"/>
      <c r="CG575" s="1431"/>
      <c r="CH575" s="1431"/>
      <c r="CI575" s="1431"/>
      <c r="CJ575" s="1431"/>
      <c r="CK575" s="1431"/>
      <c r="CL575" s="1431"/>
      <c r="CM575" s="1431"/>
      <c r="CN575" s="1431"/>
      <c r="CO575" s="1431"/>
      <c r="CP575" s="1431"/>
      <c r="CQ575" s="1431"/>
      <c r="CR575" s="1431"/>
      <c r="CS575" s="1431"/>
      <c r="CT575" s="1431"/>
      <c r="CU575" s="1431"/>
      <c r="CV575" s="1431"/>
      <c r="CW575" s="1431"/>
      <c r="CX575" s="1431"/>
      <c r="CY575" s="1431"/>
      <c r="CZ575" s="1431"/>
      <c r="DA575" s="1431"/>
      <c r="DB575" s="1431"/>
      <c r="DC575" s="1431"/>
      <c r="DD575" s="1431"/>
      <c r="DE575" s="1431"/>
      <c r="DF575" s="1431"/>
      <c r="DG575" s="1431"/>
      <c r="DH575" s="1431"/>
      <c r="DI575" s="1431"/>
      <c r="DJ575" s="1431"/>
      <c r="DK575" s="1431"/>
      <c r="DL575" s="1431"/>
      <c r="DM575" s="1431"/>
      <c r="DN575" s="1431"/>
      <c r="DO575" s="1431"/>
      <c r="DP575" s="1431"/>
      <c r="DQ575" s="1431"/>
      <c r="DR575" s="1431"/>
      <c r="DS575" s="1431"/>
      <c r="DT575" s="1431"/>
      <c r="DU575" s="1431"/>
      <c r="DV575" s="1431"/>
      <c r="DW575" s="1431"/>
      <c r="DX575" s="1431"/>
      <c r="DY575" s="1431"/>
      <c r="DZ575" s="1431"/>
      <c r="EA575" s="1431"/>
      <c r="EB575" s="1431"/>
      <c r="EC575" s="1431"/>
      <c r="ED575" s="1431"/>
      <c r="EE575" s="1431"/>
      <c r="EF575" s="1431"/>
      <c r="EG575" s="1431"/>
      <c r="EH575" s="1431"/>
      <c r="EI575" s="1431"/>
      <c r="EJ575" s="1431"/>
      <c r="EK575" s="1431"/>
      <c r="EL575" s="1431"/>
      <c r="EM575" s="1431"/>
      <c r="EN575" s="1431"/>
      <c r="EO575" s="1431"/>
      <c r="EP575" s="1431"/>
      <c r="EQ575" s="1431"/>
      <c r="ER575" s="1431"/>
      <c r="ES575" s="1431"/>
      <c r="ET575" s="1431"/>
      <c r="EU575" s="1431"/>
      <c r="EV575" s="1431"/>
      <c r="EW575" s="1431"/>
      <c r="EX575" s="1431"/>
      <c r="EY575" s="1431"/>
      <c r="EZ575" s="1431"/>
      <c r="FA575" s="1431"/>
      <c r="FB575" s="1431"/>
      <c r="FC575" s="1431"/>
      <c r="FD575" s="1431"/>
      <c r="FE575" s="1431"/>
      <c r="FF575" s="1431"/>
      <c r="FG575" s="1431"/>
      <c r="FH575" s="1431"/>
      <c r="FI575" s="1431"/>
      <c r="FJ575" s="1431"/>
      <c r="FK575" s="1431"/>
      <c r="FL575" s="1431"/>
      <c r="FM575" s="1431"/>
      <c r="FN575" s="1431"/>
      <c r="FO575" s="1431"/>
      <c r="FP575" s="1431"/>
      <c r="FQ575" s="1431"/>
      <c r="FR575" s="1431"/>
      <c r="FS575" s="1431"/>
      <c r="FT575" s="1431"/>
      <c r="FU575" s="1431"/>
      <c r="FV575" s="1431"/>
      <c r="FW575" s="1431"/>
      <c r="FX575" s="1431"/>
      <c r="FY575" s="1431"/>
      <c r="FZ575" s="1431"/>
      <c r="GA575" s="1431"/>
      <c r="GB575" s="1431"/>
      <c r="GC575" s="1431"/>
      <c r="GD575" s="1431"/>
      <c r="GE575" s="1431"/>
      <c r="GF575" s="1431"/>
      <c r="GG575" s="1431"/>
      <c r="GH575" s="1431"/>
      <c r="GI575" s="1431"/>
      <c r="GJ575" s="1431"/>
      <c r="GK575" s="1431"/>
      <c r="GL575" s="1431"/>
      <c r="GM575" s="1431"/>
      <c r="GN575" s="1431"/>
      <c r="GO575" s="1431"/>
      <c r="GP575" s="1431"/>
      <c r="GQ575" s="1431"/>
      <c r="GR575" s="1431"/>
      <c r="GS575" s="1431"/>
      <c r="GT575" s="1431"/>
      <c r="GU575" s="1431"/>
      <c r="GV575" s="1431"/>
      <c r="GW575" s="1431"/>
      <c r="GX575" s="1431"/>
      <c r="GY575" s="1431"/>
      <c r="GZ575" s="1431"/>
      <c r="HA575" s="1431"/>
      <c r="HB575" s="1431"/>
      <c r="HC575" s="1431"/>
      <c r="HD575" s="1431"/>
      <c r="HE575" s="1431"/>
      <c r="HF575" s="1431"/>
      <c r="HG575" s="1431"/>
      <c r="HH575" s="1431"/>
      <c r="HI575" s="1431"/>
      <c r="HJ575" s="1431"/>
      <c r="HK575" s="1431"/>
      <c r="HL575" s="1431"/>
      <c r="HM575" s="1431"/>
      <c r="HN575" s="1431"/>
      <c r="HO575" s="1431"/>
      <c r="HP575" s="1431"/>
      <c r="HQ575" s="1431"/>
      <c r="HR575" s="1431"/>
      <c r="HS575" s="1431"/>
      <c r="HT575" s="1431"/>
      <c r="HU575" s="1431"/>
      <c r="HV575" s="1431"/>
      <c r="HW575" s="1431"/>
      <c r="HX575" s="1431"/>
      <c r="HY575" s="1431"/>
      <c r="HZ575" s="1431"/>
      <c r="IA575" s="1431"/>
      <c r="IB575" s="1431"/>
      <c r="IC575" s="1431"/>
      <c r="ID575" s="1431"/>
      <c r="IE575" s="1431"/>
      <c r="IF575" s="1431"/>
      <c r="IG575" s="1431"/>
      <c r="IH575" s="1431"/>
      <c r="II575" s="1431"/>
      <c r="IJ575" s="1431"/>
      <c r="IK575" s="1431"/>
      <c r="IL575" s="1431"/>
      <c r="IM575" s="1431"/>
      <c r="IN575" s="1431"/>
      <c r="IO575" s="1431"/>
      <c r="IP575" s="1431"/>
      <c r="IQ575" s="1431"/>
      <c r="IR575" s="1431"/>
      <c r="IS575" s="1431"/>
      <c r="IT575" s="1431"/>
      <c r="IU575" s="1431"/>
      <c r="IV575" s="1431"/>
    </row>
    <row r="576" spans="1:256">
      <c r="A576" s="1367"/>
      <c r="B576" s="1343"/>
      <c r="C576" s="1390"/>
      <c r="D576" s="1434"/>
      <c r="E576" s="1429"/>
      <c r="F576" s="1429"/>
      <c r="G576" s="1430"/>
      <c r="H576" s="1431"/>
      <c r="I576" s="1431"/>
      <c r="J576" s="1431"/>
      <c r="K576" s="1431"/>
      <c r="L576" s="1431"/>
      <c r="M576" s="1431"/>
      <c r="N576" s="1431"/>
      <c r="O576" s="1431"/>
      <c r="P576" s="1431"/>
      <c r="Q576" s="1431"/>
      <c r="R576" s="1431"/>
      <c r="S576" s="1431"/>
      <c r="T576" s="1431"/>
      <c r="U576" s="1431"/>
      <c r="V576" s="1431"/>
      <c r="W576" s="1431"/>
      <c r="X576" s="1431"/>
      <c r="Y576" s="1431"/>
      <c r="Z576" s="1431"/>
      <c r="AA576" s="1431"/>
      <c r="AB576" s="1431"/>
      <c r="AC576" s="1431"/>
      <c r="AD576" s="1431"/>
      <c r="AE576" s="1431"/>
      <c r="AF576" s="1431"/>
      <c r="AG576" s="1431"/>
      <c r="AH576" s="1431"/>
      <c r="AI576" s="1431"/>
      <c r="AJ576" s="1431"/>
      <c r="AK576" s="1431"/>
      <c r="AL576" s="1431"/>
      <c r="AM576" s="1431"/>
      <c r="AN576" s="1431"/>
      <c r="AO576" s="1431"/>
      <c r="AP576" s="1431"/>
      <c r="AQ576" s="1431"/>
      <c r="AR576" s="1431"/>
      <c r="AS576" s="1431"/>
      <c r="AT576" s="1431"/>
      <c r="AU576" s="1431"/>
      <c r="AV576" s="1431"/>
      <c r="AW576" s="1431"/>
      <c r="AX576" s="1431"/>
      <c r="AY576" s="1431"/>
      <c r="AZ576" s="1431"/>
      <c r="BA576" s="1431"/>
      <c r="BB576" s="1431"/>
      <c r="BC576" s="1431"/>
      <c r="BD576" s="1431"/>
      <c r="BE576" s="1431"/>
      <c r="BF576" s="1431"/>
      <c r="BG576" s="1431"/>
      <c r="BH576" s="1431"/>
      <c r="BI576" s="1431"/>
      <c r="BJ576" s="1431"/>
      <c r="BK576" s="1431"/>
      <c r="BL576" s="1431"/>
      <c r="BM576" s="1431"/>
      <c r="BN576" s="1431"/>
      <c r="BO576" s="1431"/>
      <c r="BP576" s="1431"/>
      <c r="BQ576" s="1431"/>
      <c r="BR576" s="1431"/>
      <c r="BS576" s="1431"/>
      <c r="BT576" s="1431"/>
      <c r="BU576" s="1431"/>
      <c r="BV576" s="1431"/>
      <c r="BW576" s="1431"/>
      <c r="BX576" s="1431"/>
      <c r="BY576" s="1431"/>
      <c r="BZ576" s="1431"/>
      <c r="CA576" s="1431"/>
      <c r="CB576" s="1431"/>
      <c r="CC576" s="1431"/>
      <c r="CD576" s="1431"/>
      <c r="CE576" s="1431"/>
      <c r="CF576" s="1431"/>
      <c r="CG576" s="1431"/>
      <c r="CH576" s="1431"/>
      <c r="CI576" s="1431"/>
      <c r="CJ576" s="1431"/>
      <c r="CK576" s="1431"/>
      <c r="CL576" s="1431"/>
      <c r="CM576" s="1431"/>
      <c r="CN576" s="1431"/>
      <c r="CO576" s="1431"/>
      <c r="CP576" s="1431"/>
      <c r="CQ576" s="1431"/>
      <c r="CR576" s="1431"/>
      <c r="CS576" s="1431"/>
      <c r="CT576" s="1431"/>
      <c r="CU576" s="1431"/>
      <c r="CV576" s="1431"/>
      <c r="CW576" s="1431"/>
      <c r="CX576" s="1431"/>
      <c r="CY576" s="1431"/>
      <c r="CZ576" s="1431"/>
      <c r="DA576" s="1431"/>
      <c r="DB576" s="1431"/>
      <c r="DC576" s="1431"/>
      <c r="DD576" s="1431"/>
      <c r="DE576" s="1431"/>
      <c r="DF576" s="1431"/>
      <c r="DG576" s="1431"/>
      <c r="DH576" s="1431"/>
      <c r="DI576" s="1431"/>
      <c r="DJ576" s="1431"/>
      <c r="DK576" s="1431"/>
      <c r="DL576" s="1431"/>
      <c r="DM576" s="1431"/>
      <c r="DN576" s="1431"/>
      <c r="DO576" s="1431"/>
      <c r="DP576" s="1431"/>
      <c r="DQ576" s="1431"/>
      <c r="DR576" s="1431"/>
      <c r="DS576" s="1431"/>
      <c r="DT576" s="1431"/>
      <c r="DU576" s="1431"/>
      <c r="DV576" s="1431"/>
      <c r="DW576" s="1431"/>
      <c r="DX576" s="1431"/>
      <c r="DY576" s="1431"/>
      <c r="DZ576" s="1431"/>
      <c r="EA576" s="1431"/>
      <c r="EB576" s="1431"/>
      <c r="EC576" s="1431"/>
      <c r="ED576" s="1431"/>
      <c r="EE576" s="1431"/>
      <c r="EF576" s="1431"/>
      <c r="EG576" s="1431"/>
      <c r="EH576" s="1431"/>
      <c r="EI576" s="1431"/>
      <c r="EJ576" s="1431"/>
      <c r="EK576" s="1431"/>
      <c r="EL576" s="1431"/>
      <c r="EM576" s="1431"/>
      <c r="EN576" s="1431"/>
      <c r="EO576" s="1431"/>
      <c r="EP576" s="1431"/>
      <c r="EQ576" s="1431"/>
      <c r="ER576" s="1431"/>
      <c r="ES576" s="1431"/>
      <c r="ET576" s="1431"/>
      <c r="EU576" s="1431"/>
      <c r="EV576" s="1431"/>
      <c r="EW576" s="1431"/>
      <c r="EX576" s="1431"/>
      <c r="EY576" s="1431"/>
      <c r="EZ576" s="1431"/>
      <c r="FA576" s="1431"/>
      <c r="FB576" s="1431"/>
      <c r="FC576" s="1431"/>
      <c r="FD576" s="1431"/>
      <c r="FE576" s="1431"/>
      <c r="FF576" s="1431"/>
      <c r="FG576" s="1431"/>
      <c r="FH576" s="1431"/>
      <c r="FI576" s="1431"/>
      <c r="FJ576" s="1431"/>
      <c r="FK576" s="1431"/>
      <c r="FL576" s="1431"/>
      <c r="FM576" s="1431"/>
      <c r="FN576" s="1431"/>
      <c r="FO576" s="1431"/>
      <c r="FP576" s="1431"/>
      <c r="FQ576" s="1431"/>
      <c r="FR576" s="1431"/>
      <c r="FS576" s="1431"/>
      <c r="FT576" s="1431"/>
      <c r="FU576" s="1431"/>
      <c r="FV576" s="1431"/>
      <c r="FW576" s="1431"/>
      <c r="FX576" s="1431"/>
      <c r="FY576" s="1431"/>
      <c r="FZ576" s="1431"/>
      <c r="GA576" s="1431"/>
      <c r="GB576" s="1431"/>
      <c r="GC576" s="1431"/>
      <c r="GD576" s="1431"/>
      <c r="GE576" s="1431"/>
      <c r="GF576" s="1431"/>
      <c r="GG576" s="1431"/>
      <c r="GH576" s="1431"/>
      <c r="GI576" s="1431"/>
      <c r="GJ576" s="1431"/>
      <c r="GK576" s="1431"/>
      <c r="GL576" s="1431"/>
      <c r="GM576" s="1431"/>
      <c r="GN576" s="1431"/>
      <c r="GO576" s="1431"/>
      <c r="GP576" s="1431"/>
      <c r="GQ576" s="1431"/>
      <c r="GR576" s="1431"/>
      <c r="GS576" s="1431"/>
      <c r="GT576" s="1431"/>
      <c r="GU576" s="1431"/>
      <c r="GV576" s="1431"/>
      <c r="GW576" s="1431"/>
      <c r="GX576" s="1431"/>
      <c r="GY576" s="1431"/>
      <c r="GZ576" s="1431"/>
      <c r="HA576" s="1431"/>
      <c r="HB576" s="1431"/>
      <c r="HC576" s="1431"/>
      <c r="HD576" s="1431"/>
      <c r="HE576" s="1431"/>
      <c r="HF576" s="1431"/>
      <c r="HG576" s="1431"/>
      <c r="HH576" s="1431"/>
      <c r="HI576" s="1431"/>
      <c r="HJ576" s="1431"/>
      <c r="HK576" s="1431"/>
      <c r="HL576" s="1431"/>
      <c r="HM576" s="1431"/>
      <c r="HN576" s="1431"/>
      <c r="HO576" s="1431"/>
      <c r="HP576" s="1431"/>
      <c r="HQ576" s="1431"/>
      <c r="HR576" s="1431"/>
      <c r="HS576" s="1431"/>
      <c r="HT576" s="1431"/>
      <c r="HU576" s="1431"/>
      <c r="HV576" s="1431"/>
      <c r="HW576" s="1431"/>
      <c r="HX576" s="1431"/>
      <c r="HY576" s="1431"/>
      <c r="HZ576" s="1431"/>
      <c r="IA576" s="1431"/>
      <c r="IB576" s="1431"/>
      <c r="IC576" s="1431"/>
      <c r="ID576" s="1431"/>
      <c r="IE576" s="1431"/>
      <c r="IF576" s="1431"/>
      <c r="IG576" s="1431"/>
      <c r="IH576" s="1431"/>
      <c r="II576" s="1431"/>
      <c r="IJ576" s="1431"/>
      <c r="IK576" s="1431"/>
      <c r="IL576" s="1431"/>
      <c r="IM576" s="1431"/>
      <c r="IN576" s="1431"/>
      <c r="IO576" s="1431"/>
      <c r="IP576" s="1431"/>
      <c r="IQ576" s="1431"/>
      <c r="IR576" s="1431"/>
      <c r="IS576" s="1431"/>
      <c r="IT576" s="1431"/>
      <c r="IU576" s="1431"/>
      <c r="IV576" s="1431"/>
    </row>
    <row r="577" spans="1:256" ht="89.25">
      <c r="A577" s="1367" t="s">
        <v>1956</v>
      </c>
      <c r="B577" s="1343" t="s">
        <v>1957</v>
      </c>
      <c r="C577" s="1390" t="s">
        <v>1044</v>
      </c>
      <c r="D577" s="1434">
        <v>38</v>
      </c>
      <c r="E577" s="1598"/>
      <c r="F577" s="1303">
        <f>D577*E577</f>
        <v>0</v>
      </c>
      <c r="G577" s="1430"/>
      <c r="H577" s="1431"/>
      <c r="I577" s="1431"/>
      <c r="J577" s="1431"/>
      <c r="K577" s="1431"/>
      <c r="L577" s="1431"/>
      <c r="M577" s="1431"/>
      <c r="N577" s="1431"/>
      <c r="O577" s="1431"/>
      <c r="P577" s="1431"/>
      <c r="Q577" s="1431"/>
      <c r="R577" s="1431"/>
      <c r="S577" s="1431"/>
      <c r="T577" s="1431"/>
      <c r="U577" s="1431"/>
      <c r="V577" s="1431"/>
      <c r="W577" s="1431"/>
      <c r="X577" s="1431"/>
      <c r="Y577" s="1431"/>
      <c r="Z577" s="1431"/>
      <c r="AA577" s="1431"/>
      <c r="AB577" s="1431"/>
      <c r="AC577" s="1431"/>
      <c r="AD577" s="1431"/>
      <c r="AE577" s="1431"/>
      <c r="AF577" s="1431"/>
      <c r="AG577" s="1431"/>
      <c r="AH577" s="1431"/>
      <c r="AI577" s="1431"/>
      <c r="AJ577" s="1431"/>
      <c r="AK577" s="1431"/>
      <c r="AL577" s="1431"/>
      <c r="AM577" s="1431"/>
      <c r="AN577" s="1431"/>
      <c r="AO577" s="1431"/>
      <c r="AP577" s="1431"/>
      <c r="AQ577" s="1431"/>
      <c r="AR577" s="1431"/>
      <c r="AS577" s="1431"/>
      <c r="AT577" s="1431"/>
      <c r="AU577" s="1431"/>
      <c r="AV577" s="1431"/>
      <c r="AW577" s="1431"/>
      <c r="AX577" s="1431"/>
      <c r="AY577" s="1431"/>
      <c r="AZ577" s="1431"/>
      <c r="BA577" s="1431"/>
      <c r="BB577" s="1431"/>
      <c r="BC577" s="1431"/>
      <c r="BD577" s="1431"/>
      <c r="BE577" s="1431"/>
      <c r="BF577" s="1431"/>
      <c r="BG577" s="1431"/>
      <c r="BH577" s="1431"/>
      <c r="BI577" s="1431"/>
      <c r="BJ577" s="1431"/>
      <c r="BK577" s="1431"/>
      <c r="BL577" s="1431"/>
      <c r="BM577" s="1431"/>
      <c r="BN577" s="1431"/>
      <c r="BO577" s="1431"/>
      <c r="BP577" s="1431"/>
      <c r="BQ577" s="1431"/>
      <c r="BR577" s="1431"/>
      <c r="BS577" s="1431"/>
      <c r="BT577" s="1431"/>
      <c r="BU577" s="1431"/>
      <c r="BV577" s="1431"/>
      <c r="BW577" s="1431"/>
      <c r="BX577" s="1431"/>
      <c r="BY577" s="1431"/>
      <c r="BZ577" s="1431"/>
      <c r="CA577" s="1431"/>
      <c r="CB577" s="1431"/>
      <c r="CC577" s="1431"/>
      <c r="CD577" s="1431"/>
      <c r="CE577" s="1431"/>
      <c r="CF577" s="1431"/>
      <c r="CG577" s="1431"/>
      <c r="CH577" s="1431"/>
      <c r="CI577" s="1431"/>
      <c r="CJ577" s="1431"/>
      <c r="CK577" s="1431"/>
      <c r="CL577" s="1431"/>
      <c r="CM577" s="1431"/>
      <c r="CN577" s="1431"/>
      <c r="CO577" s="1431"/>
      <c r="CP577" s="1431"/>
      <c r="CQ577" s="1431"/>
      <c r="CR577" s="1431"/>
      <c r="CS577" s="1431"/>
      <c r="CT577" s="1431"/>
      <c r="CU577" s="1431"/>
      <c r="CV577" s="1431"/>
      <c r="CW577" s="1431"/>
      <c r="CX577" s="1431"/>
      <c r="CY577" s="1431"/>
      <c r="CZ577" s="1431"/>
      <c r="DA577" s="1431"/>
      <c r="DB577" s="1431"/>
      <c r="DC577" s="1431"/>
      <c r="DD577" s="1431"/>
      <c r="DE577" s="1431"/>
      <c r="DF577" s="1431"/>
      <c r="DG577" s="1431"/>
      <c r="DH577" s="1431"/>
      <c r="DI577" s="1431"/>
      <c r="DJ577" s="1431"/>
      <c r="DK577" s="1431"/>
      <c r="DL577" s="1431"/>
      <c r="DM577" s="1431"/>
      <c r="DN577" s="1431"/>
      <c r="DO577" s="1431"/>
      <c r="DP577" s="1431"/>
      <c r="DQ577" s="1431"/>
      <c r="DR577" s="1431"/>
      <c r="DS577" s="1431"/>
      <c r="DT577" s="1431"/>
      <c r="DU577" s="1431"/>
      <c r="DV577" s="1431"/>
      <c r="DW577" s="1431"/>
      <c r="DX577" s="1431"/>
      <c r="DY577" s="1431"/>
      <c r="DZ577" s="1431"/>
      <c r="EA577" s="1431"/>
      <c r="EB577" s="1431"/>
      <c r="EC577" s="1431"/>
      <c r="ED577" s="1431"/>
      <c r="EE577" s="1431"/>
      <c r="EF577" s="1431"/>
      <c r="EG577" s="1431"/>
      <c r="EH577" s="1431"/>
      <c r="EI577" s="1431"/>
      <c r="EJ577" s="1431"/>
      <c r="EK577" s="1431"/>
      <c r="EL577" s="1431"/>
      <c r="EM577" s="1431"/>
      <c r="EN577" s="1431"/>
      <c r="EO577" s="1431"/>
      <c r="EP577" s="1431"/>
      <c r="EQ577" s="1431"/>
      <c r="ER577" s="1431"/>
      <c r="ES577" s="1431"/>
      <c r="ET577" s="1431"/>
      <c r="EU577" s="1431"/>
      <c r="EV577" s="1431"/>
      <c r="EW577" s="1431"/>
      <c r="EX577" s="1431"/>
      <c r="EY577" s="1431"/>
      <c r="EZ577" s="1431"/>
      <c r="FA577" s="1431"/>
      <c r="FB577" s="1431"/>
      <c r="FC577" s="1431"/>
      <c r="FD577" s="1431"/>
      <c r="FE577" s="1431"/>
      <c r="FF577" s="1431"/>
      <c r="FG577" s="1431"/>
      <c r="FH577" s="1431"/>
      <c r="FI577" s="1431"/>
      <c r="FJ577" s="1431"/>
      <c r="FK577" s="1431"/>
      <c r="FL577" s="1431"/>
      <c r="FM577" s="1431"/>
      <c r="FN577" s="1431"/>
      <c r="FO577" s="1431"/>
      <c r="FP577" s="1431"/>
      <c r="FQ577" s="1431"/>
      <c r="FR577" s="1431"/>
      <c r="FS577" s="1431"/>
      <c r="FT577" s="1431"/>
      <c r="FU577" s="1431"/>
      <c r="FV577" s="1431"/>
      <c r="FW577" s="1431"/>
      <c r="FX577" s="1431"/>
      <c r="FY577" s="1431"/>
      <c r="FZ577" s="1431"/>
      <c r="GA577" s="1431"/>
      <c r="GB577" s="1431"/>
      <c r="GC577" s="1431"/>
      <c r="GD577" s="1431"/>
      <c r="GE577" s="1431"/>
      <c r="GF577" s="1431"/>
      <c r="GG577" s="1431"/>
      <c r="GH577" s="1431"/>
      <c r="GI577" s="1431"/>
      <c r="GJ577" s="1431"/>
      <c r="GK577" s="1431"/>
      <c r="GL577" s="1431"/>
      <c r="GM577" s="1431"/>
      <c r="GN577" s="1431"/>
      <c r="GO577" s="1431"/>
      <c r="GP577" s="1431"/>
      <c r="GQ577" s="1431"/>
      <c r="GR577" s="1431"/>
      <c r="GS577" s="1431"/>
      <c r="GT577" s="1431"/>
      <c r="GU577" s="1431"/>
      <c r="GV577" s="1431"/>
      <c r="GW577" s="1431"/>
      <c r="GX577" s="1431"/>
      <c r="GY577" s="1431"/>
      <c r="GZ577" s="1431"/>
      <c r="HA577" s="1431"/>
      <c r="HB577" s="1431"/>
      <c r="HC577" s="1431"/>
      <c r="HD577" s="1431"/>
      <c r="HE577" s="1431"/>
      <c r="HF577" s="1431"/>
      <c r="HG577" s="1431"/>
      <c r="HH577" s="1431"/>
      <c r="HI577" s="1431"/>
      <c r="HJ577" s="1431"/>
      <c r="HK577" s="1431"/>
      <c r="HL577" s="1431"/>
      <c r="HM577" s="1431"/>
      <c r="HN577" s="1431"/>
      <c r="HO577" s="1431"/>
      <c r="HP577" s="1431"/>
      <c r="HQ577" s="1431"/>
      <c r="HR577" s="1431"/>
      <c r="HS577" s="1431"/>
      <c r="HT577" s="1431"/>
      <c r="HU577" s="1431"/>
      <c r="HV577" s="1431"/>
      <c r="HW577" s="1431"/>
      <c r="HX577" s="1431"/>
      <c r="HY577" s="1431"/>
      <c r="HZ577" s="1431"/>
      <c r="IA577" s="1431"/>
      <c r="IB577" s="1431"/>
      <c r="IC577" s="1431"/>
      <c r="ID577" s="1431"/>
      <c r="IE577" s="1431"/>
      <c r="IF577" s="1431"/>
      <c r="IG577" s="1431"/>
      <c r="IH577" s="1431"/>
      <c r="II577" s="1431"/>
      <c r="IJ577" s="1431"/>
      <c r="IK577" s="1431"/>
      <c r="IL577" s="1431"/>
      <c r="IM577" s="1431"/>
      <c r="IN577" s="1431"/>
      <c r="IO577" s="1431"/>
      <c r="IP577" s="1431"/>
      <c r="IQ577" s="1431"/>
      <c r="IR577" s="1431"/>
      <c r="IS577" s="1431"/>
      <c r="IT577" s="1431"/>
      <c r="IU577" s="1431"/>
      <c r="IV577" s="1431"/>
    </row>
    <row r="578" spans="1:256">
      <c r="A578" s="1367"/>
      <c r="B578" s="1343"/>
      <c r="C578" s="1390"/>
      <c r="D578" s="1434"/>
      <c r="E578" s="1302"/>
      <c r="F578" s="1303"/>
      <c r="G578" s="1430"/>
      <c r="H578" s="1431"/>
      <c r="I578" s="1431"/>
      <c r="J578" s="1431"/>
      <c r="K578" s="1431"/>
      <c r="L578" s="1431"/>
      <c r="M578" s="1431"/>
      <c r="N578" s="1431"/>
      <c r="O578" s="1431"/>
      <c r="P578" s="1431"/>
      <c r="Q578" s="1431"/>
      <c r="R578" s="1431"/>
      <c r="S578" s="1431"/>
      <c r="T578" s="1431"/>
      <c r="U578" s="1431"/>
      <c r="V578" s="1431"/>
      <c r="W578" s="1431"/>
      <c r="X578" s="1431"/>
      <c r="Y578" s="1431"/>
      <c r="Z578" s="1431"/>
      <c r="AA578" s="1431"/>
      <c r="AB578" s="1431"/>
      <c r="AC578" s="1431"/>
      <c r="AD578" s="1431"/>
      <c r="AE578" s="1431"/>
      <c r="AF578" s="1431"/>
      <c r="AG578" s="1431"/>
      <c r="AH578" s="1431"/>
      <c r="AI578" s="1431"/>
      <c r="AJ578" s="1431"/>
      <c r="AK578" s="1431"/>
      <c r="AL578" s="1431"/>
      <c r="AM578" s="1431"/>
      <c r="AN578" s="1431"/>
      <c r="AO578" s="1431"/>
      <c r="AP578" s="1431"/>
      <c r="AQ578" s="1431"/>
      <c r="AR578" s="1431"/>
      <c r="AS578" s="1431"/>
      <c r="AT578" s="1431"/>
      <c r="AU578" s="1431"/>
      <c r="AV578" s="1431"/>
      <c r="AW578" s="1431"/>
      <c r="AX578" s="1431"/>
      <c r="AY578" s="1431"/>
      <c r="AZ578" s="1431"/>
      <c r="BA578" s="1431"/>
      <c r="BB578" s="1431"/>
      <c r="BC578" s="1431"/>
      <c r="BD578" s="1431"/>
      <c r="BE578" s="1431"/>
      <c r="BF578" s="1431"/>
      <c r="BG578" s="1431"/>
      <c r="BH578" s="1431"/>
      <c r="BI578" s="1431"/>
      <c r="BJ578" s="1431"/>
      <c r="BK578" s="1431"/>
      <c r="BL578" s="1431"/>
      <c r="BM578" s="1431"/>
      <c r="BN578" s="1431"/>
      <c r="BO578" s="1431"/>
      <c r="BP578" s="1431"/>
      <c r="BQ578" s="1431"/>
      <c r="BR578" s="1431"/>
      <c r="BS578" s="1431"/>
      <c r="BT578" s="1431"/>
      <c r="BU578" s="1431"/>
      <c r="BV578" s="1431"/>
      <c r="BW578" s="1431"/>
      <c r="BX578" s="1431"/>
      <c r="BY578" s="1431"/>
      <c r="BZ578" s="1431"/>
      <c r="CA578" s="1431"/>
      <c r="CB578" s="1431"/>
      <c r="CC578" s="1431"/>
      <c r="CD578" s="1431"/>
      <c r="CE578" s="1431"/>
      <c r="CF578" s="1431"/>
      <c r="CG578" s="1431"/>
      <c r="CH578" s="1431"/>
      <c r="CI578" s="1431"/>
      <c r="CJ578" s="1431"/>
      <c r="CK578" s="1431"/>
      <c r="CL578" s="1431"/>
      <c r="CM578" s="1431"/>
      <c r="CN578" s="1431"/>
      <c r="CO578" s="1431"/>
      <c r="CP578" s="1431"/>
      <c r="CQ578" s="1431"/>
      <c r="CR578" s="1431"/>
      <c r="CS578" s="1431"/>
      <c r="CT578" s="1431"/>
      <c r="CU578" s="1431"/>
      <c r="CV578" s="1431"/>
      <c r="CW578" s="1431"/>
      <c r="CX578" s="1431"/>
      <c r="CY578" s="1431"/>
      <c r="CZ578" s="1431"/>
      <c r="DA578" s="1431"/>
      <c r="DB578" s="1431"/>
      <c r="DC578" s="1431"/>
      <c r="DD578" s="1431"/>
      <c r="DE578" s="1431"/>
      <c r="DF578" s="1431"/>
      <c r="DG578" s="1431"/>
      <c r="DH578" s="1431"/>
      <c r="DI578" s="1431"/>
      <c r="DJ578" s="1431"/>
      <c r="DK578" s="1431"/>
      <c r="DL578" s="1431"/>
      <c r="DM578" s="1431"/>
      <c r="DN578" s="1431"/>
      <c r="DO578" s="1431"/>
      <c r="DP578" s="1431"/>
      <c r="DQ578" s="1431"/>
      <c r="DR578" s="1431"/>
      <c r="DS578" s="1431"/>
      <c r="DT578" s="1431"/>
      <c r="DU578" s="1431"/>
      <c r="DV578" s="1431"/>
      <c r="DW578" s="1431"/>
      <c r="DX578" s="1431"/>
      <c r="DY578" s="1431"/>
      <c r="DZ578" s="1431"/>
      <c r="EA578" s="1431"/>
      <c r="EB578" s="1431"/>
      <c r="EC578" s="1431"/>
      <c r="ED578" s="1431"/>
      <c r="EE578" s="1431"/>
      <c r="EF578" s="1431"/>
      <c r="EG578" s="1431"/>
      <c r="EH578" s="1431"/>
      <c r="EI578" s="1431"/>
      <c r="EJ578" s="1431"/>
      <c r="EK578" s="1431"/>
      <c r="EL578" s="1431"/>
      <c r="EM578" s="1431"/>
      <c r="EN578" s="1431"/>
      <c r="EO578" s="1431"/>
      <c r="EP578" s="1431"/>
      <c r="EQ578" s="1431"/>
      <c r="ER578" s="1431"/>
      <c r="ES578" s="1431"/>
      <c r="ET578" s="1431"/>
      <c r="EU578" s="1431"/>
      <c r="EV578" s="1431"/>
      <c r="EW578" s="1431"/>
      <c r="EX578" s="1431"/>
      <c r="EY578" s="1431"/>
      <c r="EZ578" s="1431"/>
      <c r="FA578" s="1431"/>
      <c r="FB578" s="1431"/>
      <c r="FC578" s="1431"/>
      <c r="FD578" s="1431"/>
      <c r="FE578" s="1431"/>
      <c r="FF578" s="1431"/>
      <c r="FG578" s="1431"/>
      <c r="FH578" s="1431"/>
      <c r="FI578" s="1431"/>
      <c r="FJ578" s="1431"/>
      <c r="FK578" s="1431"/>
      <c r="FL578" s="1431"/>
      <c r="FM578" s="1431"/>
      <c r="FN578" s="1431"/>
      <c r="FO578" s="1431"/>
      <c r="FP578" s="1431"/>
      <c r="FQ578" s="1431"/>
      <c r="FR578" s="1431"/>
      <c r="FS578" s="1431"/>
      <c r="FT578" s="1431"/>
      <c r="FU578" s="1431"/>
      <c r="FV578" s="1431"/>
      <c r="FW578" s="1431"/>
      <c r="FX578" s="1431"/>
      <c r="FY578" s="1431"/>
      <c r="FZ578" s="1431"/>
      <c r="GA578" s="1431"/>
      <c r="GB578" s="1431"/>
      <c r="GC578" s="1431"/>
      <c r="GD578" s="1431"/>
      <c r="GE578" s="1431"/>
      <c r="GF578" s="1431"/>
      <c r="GG578" s="1431"/>
      <c r="GH578" s="1431"/>
      <c r="GI578" s="1431"/>
      <c r="GJ578" s="1431"/>
      <c r="GK578" s="1431"/>
      <c r="GL578" s="1431"/>
      <c r="GM578" s="1431"/>
      <c r="GN578" s="1431"/>
      <c r="GO578" s="1431"/>
      <c r="GP578" s="1431"/>
      <c r="GQ578" s="1431"/>
      <c r="GR578" s="1431"/>
      <c r="GS578" s="1431"/>
      <c r="GT578" s="1431"/>
      <c r="GU578" s="1431"/>
      <c r="GV578" s="1431"/>
      <c r="GW578" s="1431"/>
      <c r="GX578" s="1431"/>
      <c r="GY578" s="1431"/>
      <c r="GZ578" s="1431"/>
      <c r="HA578" s="1431"/>
      <c r="HB578" s="1431"/>
      <c r="HC578" s="1431"/>
      <c r="HD578" s="1431"/>
      <c r="HE578" s="1431"/>
      <c r="HF578" s="1431"/>
      <c r="HG578" s="1431"/>
      <c r="HH578" s="1431"/>
      <c r="HI578" s="1431"/>
      <c r="HJ578" s="1431"/>
      <c r="HK578" s="1431"/>
      <c r="HL578" s="1431"/>
      <c r="HM578" s="1431"/>
      <c r="HN578" s="1431"/>
      <c r="HO578" s="1431"/>
      <c r="HP578" s="1431"/>
      <c r="HQ578" s="1431"/>
      <c r="HR578" s="1431"/>
      <c r="HS578" s="1431"/>
      <c r="HT578" s="1431"/>
      <c r="HU578" s="1431"/>
      <c r="HV578" s="1431"/>
      <c r="HW578" s="1431"/>
      <c r="HX578" s="1431"/>
      <c r="HY578" s="1431"/>
      <c r="HZ578" s="1431"/>
      <c r="IA578" s="1431"/>
      <c r="IB578" s="1431"/>
      <c r="IC578" s="1431"/>
      <c r="ID578" s="1431"/>
      <c r="IE578" s="1431"/>
      <c r="IF578" s="1431"/>
      <c r="IG578" s="1431"/>
      <c r="IH578" s="1431"/>
      <c r="II578" s="1431"/>
      <c r="IJ578" s="1431"/>
      <c r="IK578" s="1431"/>
      <c r="IL578" s="1431"/>
      <c r="IM578" s="1431"/>
      <c r="IN578" s="1431"/>
      <c r="IO578" s="1431"/>
      <c r="IP578" s="1431"/>
      <c r="IQ578" s="1431"/>
      <c r="IR578" s="1431"/>
      <c r="IS578" s="1431"/>
      <c r="IT578" s="1431"/>
      <c r="IU578" s="1431"/>
      <c r="IV578" s="1431"/>
    </row>
    <row r="579" spans="1:256">
      <c r="A579" s="1367"/>
      <c r="B579" s="1343"/>
      <c r="C579" s="1390"/>
      <c r="D579" s="1369"/>
      <c r="E579" s="1429"/>
      <c r="F579" s="1429"/>
      <c r="G579" s="1430"/>
      <c r="H579" s="1431"/>
      <c r="I579" s="1431"/>
      <c r="J579" s="1431"/>
      <c r="K579" s="1431"/>
      <c r="L579" s="1431"/>
      <c r="M579" s="1431"/>
      <c r="N579" s="1431"/>
      <c r="O579" s="1431"/>
      <c r="P579" s="1431"/>
      <c r="Q579" s="1431"/>
      <c r="R579" s="1431"/>
      <c r="S579" s="1431"/>
      <c r="T579" s="1431"/>
      <c r="U579" s="1431"/>
      <c r="V579" s="1431"/>
      <c r="W579" s="1431"/>
      <c r="X579" s="1431"/>
      <c r="Y579" s="1431"/>
      <c r="Z579" s="1431"/>
      <c r="AA579" s="1431"/>
      <c r="AB579" s="1431"/>
      <c r="AC579" s="1431"/>
      <c r="AD579" s="1431"/>
      <c r="AE579" s="1431"/>
      <c r="AF579" s="1431"/>
      <c r="AG579" s="1431"/>
      <c r="AH579" s="1431"/>
      <c r="AI579" s="1431"/>
      <c r="AJ579" s="1431"/>
      <c r="AK579" s="1431"/>
      <c r="AL579" s="1431"/>
      <c r="AM579" s="1431"/>
      <c r="AN579" s="1431"/>
      <c r="AO579" s="1431"/>
      <c r="AP579" s="1431"/>
      <c r="AQ579" s="1431"/>
      <c r="AR579" s="1431"/>
      <c r="AS579" s="1431"/>
      <c r="AT579" s="1431"/>
      <c r="AU579" s="1431"/>
      <c r="AV579" s="1431"/>
      <c r="AW579" s="1431"/>
      <c r="AX579" s="1431"/>
      <c r="AY579" s="1431"/>
      <c r="AZ579" s="1431"/>
      <c r="BA579" s="1431"/>
      <c r="BB579" s="1431"/>
      <c r="BC579" s="1431"/>
      <c r="BD579" s="1431"/>
      <c r="BE579" s="1431"/>
      <c r="BF579" s="1431"/>
      <c r="BG579" s="1431"/>
      <c r="BH579" s="1431"/>
      <c r="BI579" s="1431"/>
      <c r="BJ579" s="1431"/>
      <c r="BK579" s="1431"/>
      <c r="BL579" s="1431"/>
      <c r="BM579" s="1431"/>
      <c r="BN579" s="1431"/>
      <c r="BO579" s="1431"/>
      <c r="BP579" s="1431"/>
      <c r="BQ579" s="1431"/>
      <c r="BR579" s="1431"/>
      <c r="BS579" s="1431"/>
      <c r="BT579" s="1431"/>
      <c r="BU579" s="1431"/>
      <c r="BV579" s="1431"/>
      <c r="BW579" s="1431"/>
      <c r="BX579" s="1431"/>
      <c r="BY579" s="1431"/>
      <c r="BZ579" s="1431"/>
      <c r="CA579" s="1431"/>
      <c r="CB579" s="1431"/>
      <c r="CC579" s="1431"/>
      <c r="CD579" s="1431"/>
      <c r="CE579" s="1431"/>
      <c r="CF579" s="1431"/>
      <c r="CG579" s="1431"/>
      <c r="CH579" s="1431"/>
      <c r="CI579" s="1431"/>
      <c r="CJ579" s="1431"/>
      <c r="CK579" s="1431"/>
      <c r="CL579" s="1431"/>
      <c r="CM579" s="1431"/>
      <c r="CN579" s="1431"/>
      <c r="CO579" s="1431"/>
      <c r="CP579" s="1431"/>
      <c r="CQ579" s="1431"/>
      <c r="CR579" s="1431"/>
      <c r="CS579" s="1431"/>
      <c r="CT579" s="1431"/>
      <c r="CU579" s="1431"/>
      <c r="CV579" s="1431"/>
      <c r="CW579" s="1431"/>
      <c r="CX579" s="1431"/>
      <c r="CY579" s="1431"/>
      <c r="CZ579" s="1431"/>
      <c r="DA579" s="1431"/>
      <c r="DB579" s="1431"/>
      <c r="DC579" s="1431"/>
      <c r="DD579" s="1431"/>
      <c r="DE579" s="1431"/>
      <c r="DF579" s="1431"/>
      <c r="DG579" s="1431"/>
      <c r="DH579" s="1431"/>
      <c r="DI579" s="1431"/>
      <c r="DJ579" s="1431"/>
      <c r="DK579" s="1431"/>
      <c r="DL579" s="1431"/>
      <c r="DM579" s="1431"/>
      <c r="DN579" s="1431"/>
      <c r="DO579" s="1431"/>
      <c r="DP579" s="1431"/>
      <c r="DQ579" s="1431"/>
      <c r="DR579" s="1431"/>
      <c r="DS579" s="1431"/>
      <c r="DT579" s="1431"/>
      <c r="DU579" s="1431"/>
      <c r="DV579" s="1431"/>
      <c r="DW579" s="1431"/>
      <c r="DX579" s="1431"/>
      <c r="DY579" s="1431"/>
      <c r="DZ579" s="1431"/>
      <c r="EA579" s="1431"/>
      <c r="EB579" s="1431"/>
      <c r="EC579" s="1431"/>
      <c r="ED579" s="1431"/>
      <c r="EE579" s="1431"/>
      <c r="EF579" s="1431"/>
      <c r="EG579" s="1431"/>
      <c r="EH579" s="1431"/>
      <c r="EI579" s="1431"/>
      <c r="EJ579" s="1431"/>
      <c r="EK579" s="1431"/>
      <c r="EL579" s="1431"/>
      <c r="EM579" s="1431"/>
      <c r="EN579" s="1431"/>
      <c r="EO579" s="1431"/>
      <c r="EP579" s="1431"/>
      <c r="EQ579" s="1431"/>
      <c r="ER579" s="1431"/>
      <c r="ES579" s="1431"/>
      <c r="ET579" s="1431"/>
      <c r="EU579" s="1431"/>
      <c r="EV579" s="1431"/>
      <c r="EW579" s="1431"/>
      <c r="EX579" s="1431"/>
      <c r="EY579" s="1431"/>
      <c r="EZ579" s="1431"/>
      <c r="FA579" s="1431"/>
      <c r="FB579" s="1431"/>
      <c r="FC579" s="1431"/>
      <c r="FD579" s="1431"/>
      <c r="FE579" s="1431"/>
      <c r="FF579" s="1431"/>
      <c r="FG579" s="1431"/>
      <c r="FH579" s="1431"/>
      <c r="FI579" s="1431"/>
      <c r="FJ579" s="1431"/>
      <c r="FK579" s="1431"/>
      <c r="FL579" s="1431"/>
      <c r="FM579" s="1431"/>
      <c r="FN579" s="1431"/>
      <c r="FO579" s="1431"/>
      <c r="FP579" s="1431"/>
      <c r="FQ579" s="1431"/>
      <c r="FR579" s="1431"/>
      <c r="FS579" s="1431"/>
      <c r="FT579" s="1431"/>
      <c r="FU579" s="1431"/>
      <c r="FV579" s="1431"/>
      <c r="FW579" s="1431"/>
      <c r="FX579" s="1431"/>
      <c r="FY579" s="1431"/>
      <c r="FZ579" s="1431"/>
      <c r="GA579" s="1431"/>
      <c r="GB579" s="1431"/>
      <c r="GC579" s="1431"/>
      <c r="GD579" s="1431"/>
      <c r="GE579" s="1431"/>
      <c r="GF579" s="1431"/>
      <c r="GG579" s="1431"/>
      <c r="GH579" s="1431"/>
      <c r="GI579" s="1431"/>
      <c r="GJ579" s="1431"/>
      <c r="GK579" s="1431"/>
      <c r="GL579" s="1431"/>
      <c r="GM579" s="1431"/>
      <c r="GN579" s="1431"/>
      <c r="GO579" s="1431"/>
      <c r="GP579" s="1431"/>
      <c r="GQ579" s="1431"/>
      <c r="GR579" s="1431"/>
      <c r="GS579" s="1431"/>
      <c r="GT579" s="1431"/>
      <c r="GU579" s="1431"/>
      <c r="GV579" s="1431"/>
      <c r="GW579" s="1431"/>
      <c r="GX579" s="1431"/>
      <c r="GY579" s="1431"/>
      <c r="GZ579" s="1431"/>
      <c r="HA579" s="1431"/>
      <c r="HB579" s="1431"/>
      <c r="HC579" s="1431"/>
      <c r="HD579" s="1431"/>
      <c r="HE579" s="1431"/>
      <c r="HF579" s="1431"/>
      <c r="HG579" s="1431"/>
      <c r="HH579" s="1431"/>
      <c r="HI579" s="1431"/>
      <c r="HJ579" s="1431"/>
      <c r="HK579" s="1431"/>
      <c r="HL579" s="1431"/>
      <c r="HM579" s="1431"/>
      <c r="HN579" s="1431"/>
      <c r="HO579" s="1431"/>
      <c r="HP579" s="1431"/>
      <c r="HQ579" s="1431"/>
      <c r="HR579" s="1431"/>
      <c r="HS579" s="1431"/>
      <c r="HT579" s="1431"/>
      <c r="HU579" s="1431"/>
      <c r="HV579" s="1431"/>
      <c r="HW579" s="1431"/>
      <c r="HX579" s="1431"/>
      <c r="HY579" s="1431"/>
      <c r="HZ579" s="1431"/>
      <c r="IA579" s="1431"/>
      <c r="IB579" s="1431"/>
      <c r="IC579" s="1431"/>
      <c r="ID579" s="1431"/>
      <c r="IE579" s="1431"/>
      <c r="IF579" s="1431"/>
      <c r="IG579" s="1431"/>
      <c r="IH579" s="1431"/>
      <c r="II579" s="1431"/>
      <c r="IJ579" s="1431"/>
      <c r="IK579" s="1431"/>
      <c r="IL579" s="1431"/>
      <c r="IM579" s="1431"/>
      <c r="IN579" s="1431"/>
      <c r="IO579" s="1431"/>
      <c r="IP579" s="1431"/>
      <c r="IQ579" s="1431"/>
      <c r="IR579" s="1431"/>
      <c r="IS579" s="1431"/>
      <c r="IT579" s="1431"/>
      <c r="IU579" s="1431"/>
      <c r="IV579" s="1431"/>
    </row>
    <row r="580" spans="1:256">
      <c r="A580" s="1367"/>
      <c r="B580" s="1318" t="s">
        <v>1164</v>
      </c>
      <c r="C580" s="1390"/>
      <c r="D580" s="1369"/>
      <c r="E580" s="1429"/>
      <c r="F580" s="1429"/>
      <c r="G580" s="1430"/>
      <c r="H580" s="1431"/>
      <c r="I580" s="1431"/>
      <c r="J580" s="1431"/>
      <c r="K580" s="1431"/>
      <c r="L580" s="1431"/>
      <c r="M580" s="1431"/>
      <c r="N580" s="1431"/>
      <c r="O580" s="1431"/>
      <c r="P580" s="1431"/>
      <c r="Q580" s="1431"/>
      <c r="R580" s="1431"/>
      <c r="S580" s="1431"/>
      <c r="T580" s="1431"/>
      <c r="U580" s="1431"/>
      <c r="V580" s="1431"/>
      <c r="W580" s="1431"/>
      <c r="X580" s="1431"/>
      <c r="Y580" s="1431"/>
      <c r="Z580" s="1431"/>
      <c r="AA580" s="1431"/>
      <c r="AB580" s="1431"/>
      <c r="AC580" s="1431"/>
      <c r="AD580" s="1431"/>
      <c r="AE580" s="1431"/>
      <c r="AF580" s="1431"/>
      <c r="AG580" s="1431"/>
      <c r="AH580" s="1431"/>
      <c r="AI580" s="1431"/>
      <c r="AJ580" s="1431"/>
      <c r="AK580" s="1431"/>
      <c r="AL580" s="1431"/>
      <c r="AM580" s="1431"/>
      <c r="AN580" s="1431"/>
      <c r="AO580" s="1431"/>
      <c r="AP580" s="1431"/>
      <c r="AQ580" s="1431"/>
      <c r="AR580" s="1431"/>
      <c r="AS580" s="1431"/>
      <c r="AT580" s="1431"/>
      <c r="AU580" s="1431"/>
      <c r="AV580" s="1431"/>
      <c r="AW580" s="1431"/>
      <c r="AX580" s="1431"/>
      <c r="AY580" s="1431"/>
      <c r="AZ580" s="1431"/>
      <c r="BA580" s="1431"/>
      <c r="BB580" s="1431"/>
      <c r="BC580" s="1431"/>
      <c r="BD580" s="1431"/>
      <c r="BE580" s="1431"/>
      <c r="BF580" s="1431"/>
      <c r="BG580" s="1431"/>
      <c r="BH580" s="1431"/>
      <c r="BI580" s="1431"/>
      <c r="BJ580" s="1431"/>
      <c r="BK580" s="1431"/>
      <c r="BL580" s="1431"/>
      <c r="BM580" s="1431"/>
      <c r="BN580" s="1431"/>
      <c r="BO580" s="1431"/>
      <c r="BP580" s="1431"/>
      <c r="BQ580" s="1431"/>
      <c r="BR580" s="1431"/>
      <c r="BS580" s="1431"/>
      <c r="BT580" s="1431"/>
      <c r="BU580" s="1431"/>
      <c r="BV580" s="1431"/>
      <c r="BW580" s="1431"/>
      <c r="BX580" s="1431"/>
      <c r="BY580" s="1431"/>
      <c r="BZ580" s="1431"/>
      <c r="CA580" s="1431"/>
      <c r="CB580" s="1431"/>
      <c r="CC580" s="1431"/>
      <c r="CD580" s="1431"/>
      <c r="CE580" s="1431"/>
      <c r="CF580" s="1431"/>
      <c r="CG580" s="1431"/>
      <c r="CH580" s="1431"/>
      <c r="CI580" s="1431"/>
      <c r="CJ580" s="1431"/>
      <c r="CK580" s="1431"/>
      <c r="CL580" s="1431"/>
      <c r="CM580" s="1431"/>
      <c r="CN580" s="1431"/>
      <c r="CO580" s="1431"/>
      <c r="CP580" s="1431"/>
      <c r="CQ580" s="1431"/>
      <c r="CR580" s="1431"/>
      <c r="CS580" s="1431"/>
      <c r="CT580" s="1431"/>
      <c r="CU580" s="1431"/>
      <c r="CV580" s="1431"/>
      <c r="CW580" s="1431"/>
      <c r="CX580" s="1431"/>
      <c r="CY580" s="1431"/>
      <c r="CZ580" s="1431"/>
      <c r="DA580" s="1431"/>
      <c r="DB580" s="1431"/>
      <c r="DC580" s="1431"/>
      <c r="DD580" s="1431"/>
      <c r="DE580" s="1431"/>
      <c r="DF580" s="1431"/>
      <c r="DG580" s="1431"/>
      <c r="DH580" s="1431"/>
      <c r="DI580" s="1431"/>
      <c r="DJ580" s="1431"/>
      <c r="DK580" s="1431"/>
      <c r="DL580" s="1431"/>
      <c r="DM580" s="1431"/>
      <c r="DN580" s="1431"/>
      <c r="DO580" s="1431"/>
      <c r="DP580" s="1431"/>
      <c r="DQ580" s="1431"/>
      <c r="DR580" s="1431"/>
      <c r="DS580" s="1431"/>
      <c r="DT580" s="1431"/>
      <c r="DU580" s="1431"/>
      <c r="DV580" s="1431"/>
      <c r="DW580" s="1431"/>
      <c r="DX580" s="1431"/>
      <c r="DY580" s="1431"/>
      <c r="DZ580" s="1431"/>
      <c r="EA580" s="1431"/>
      <c r="EB580" s="1431"/>
      <c r="EC580" s="1431"/>
      <c r="ED580" s="1431"/>
      <c r="EE580" s="1431"/>
      <c r="EF580" s="1431"/>
      <c r="EG580" s="1431"/>
      <c r="EH580" s="1431"/>
      <c r="EI580" s="1431"/>
      <c r="EJ580" s="1431"/>
      <c r="EK580" s="1431"/>
      <c r="EL580" s="1431"/>
      <c r="EM580" s="1431"/>
      <c r="EN580" s="1431"/>
      <c r="EO580" s="1431"/>
      <c r="EP580" s="1431"/>
      <c r="EQ580" s="1431"/>
      <c r="ER580" s="1431"/>
      <c r="ES580" s="1431"/>
      <c r="ET580" s="1431"/>
      <c r="EU580" s="1431"/>
      <c r="EV580" s="1431"/>
      <c r="EW580" s="1431"/>
      <c r="EX580" s="1431"/>
      <c r="EY580" s="1431"/>
      <c r="EZ580" s="1431"/>
      <c r="FA580" s="1431"/>
      <c r="FB580" s="1431"/>
      <c r="FC580" s="1431"/>
      <c r="FD580" s="1431"/>
      <c r="FE580" s="1431"/>
      <c r="FF580" s="1431"/>
      <c r="FG580" s="1431"/>
      <c r="FH580" s="1431"/>
      <c r="FI580" s="1431"/>
      <c r="FJ580" s="1431"/>
      <c r="FK580" s="1431"/>
      <c r="FL580" s="1431"/>
      <c r="FM580" s="1431"/>
      <c r="FN580" s="1431"/>
      <c r="FO580" s="1431"/>
      <c r="FP580" s="1431"/>
      <c r="FQ580" s="1431"/>
      <c r="FR580" s="1431"/>
      <c r="FS580" s="1431"/>
      <c r="FT580" s="1431"/>
      <c r="FU580" s="1431"/>
      <c r="FV580" s="1431"/>
      <c r="FW580" s="1431"/>
      <c r="FX580" s="1431"/>
      <c r="FY580" s="1431"/>
      <c r="FZ580" s="1431"/>
      <c r="GA580" s="1431"/>
      <c r="GB580" s="1431"/>
      <c r="GC580" s="1431"/>
      <c r="GD580" s="1431"/>
      <c r="GE580" s="1431"/>
      <c r="GF580" s="1431"/>
      <c r="GG580" s="1431"/>
      <c r="GH580" s="1431"/>
      <c r="GI580" s="1431"/>
      <c r="GJ580" s="1431"/>
      <c r="GK580" s="1431"/>
      <c r="GL580" s="1431"/>
      <c r="GM580" s="1431"/>
      <c r="GN580" s="1431"/>
      <c r="GO580" s="1431"/>
      <c r="GP580" s="1431"/>
      <c r="GQ580" s="1431"/>
      <c r="GR580" s="1431"/>
      <c r="GS580" s="1431"/>
      <c r="GT580" s="1431"/>
      <c r="GU580" s="1431"/>
      <c r="GV580" s="1431"/>
      <c r="GW580" s="1431"/>
      <c r="GX580" s="1431"/>
      <c r="GY580" s="1431"/>
      <c r="GZ580" s="1431"/>
      <c r="HA580" s="1431"/>
      <c r="HB580" s="1431"/>
      <c r="HC580" s="1431"/>
      <c r="HD580" s="1431"/>
      <c r="HE580" s="1431"/>
      <c r="HF580" s="1431"/>
      <c r="HG580" s="1431"/>
      <c r="HH580" s="1431"/>
      <c r="HI580" s="1431"/>
      <c r="HJ580" s="1431"/>
      <c r="HK580" s="1431"/>
      <c r="HL580" s="1431"/>
      <c r="HM580" s="1431"/>
      <c r="HN580" s="1431"/>
      <c r="HO580" s="1431"/>
      <c r="HP580" s="1431"/>
      <c r="HQ580" s="1431"/>
      <c r="HR580" s="1431"/>
      <c r="HS580" s="1431"/>
      <c r="HT580" s="1431"/>
      <c r="HU580" s="1431"/>
      <c r="HV580" s="1431"/>
      <c r="HW580" s="1431"/>
      <c r="HX580" s="1431"/>
      <c r="HY580" s="1431"/>
      <c r="HZ580" s="1431"/>
      <c r="IA580" s="1431"/>
      <c r="IB580" s="1431"/>
      <c r="IC580" s="1431"/>
      <c r="ID580" s="1431"/>
      <c r="IE580" s="1431"/>
      <c r="IF580" s="1431"/>
      <c r="IG580" s="1431"/>
      <c r="IH580" s="1431"/>
      <c r="II580" s="1431"/>
      <c r="IJ580" s="1431"/>
      <c r="IK580" s="1431"/>
      <c r="IL580" s="1431"/>
      <c r="IM580" s="1431"/>
      <c r="IN580" s="1431"/>
      <c r="IO580" s="1431"/>
      <c r="IP580" s="1431"/>
      <c r="IQ580" s="1431"/>
      <c r="IR580" s="1431"/>
      <c r="IS580" s="1431"/>
      <c r="IT580" s="1431"/>
      <c r="IU580" s="1431"/>
      <c r="IV580" s="1431"/>
    </row>
    <row r="581" spans="1:256">
      <c r="A581" s="1367"/>
      <c r="B581" s="1433"/>
      <c r="C581" s="1390"/>
      <c r="D581" s="1369"/>
      <c r="E581" s="1429"/>
      <c r="F581" s="1429"/>
      <c r="G581" s="1430"/>
      <c r="H581" s="1431"/>
      <c r="I581" s="1431"/>
      <c r="J581" s="1431"/>
      <c r="K581" s="1431"/>
      <c r="L581" s="1431"/>
      <c r="M581" s="1431"/>
      <c r="N581" s="1431"/>
      <c r="O581" s="1431"/>
      <c r="P581" s="1431"/>
      <c r="Q581" s="1431"/>
      <c r="R581" s="1431"/>
      <c r="S581" s="1431"/>
      <c r="T581" s="1431"/>
      <c r="U581" s="1431"/>
      <c r="V581" s="1431"/>
      <c r="W581" s="1431"/>
      <c r="X581" s="1431"/>
      <c r="Y581" s="1431"/>
      <c r="Z581" s="1431"/>
      <c r="AA581" s="1431"/>
      <c r="AB581" s="1431"/>
      <c r="AC581" s="1431"/>
      <c r="AD581" s="1431"/>
      <c r="AE581" s="1431"/>
      <c r="AF581" s="1431"/>
      <c r="AG581" s="1431"/>
      <c r="AH581" s="1431"/>
      <c r="AI581" s="1431"/>
      <c r="AJ581" s="1431"/>
      <c r="AK581" s="1431"/>
      <c r="AL581" s="1431"/>
      <c r="AM581" s="1431"/>
      <c r="AN581" s="1431"/>
      <c r="AO581" s="1431"/>
      <c r="AP581" s="1431"/>
      <c r="AQ581" s="1431"/>
      <c r="AR581" s="1431"/>
      <c r="AS581" s="1431"/>
      <c r="AT581" s="1431"/>
      <c r="AU581" s="1431"/>
      <c r="AV581" s="1431"/>
      <c r="AW581" s="1431"/>
      <c r="AX581" s="1431"/>
      <c r="AY581" s="1431"/>
      <c r="AZ581" s="1431"/>
      <c r="BA581" s="1431"/>
      <c r="BB581" s="1431"/>
      <c r="BC581" s="1431"/>
      <c r="BD581" s="1431"/>
      <c r="BE581" s="1431"/>
      <c r="BF581" s="1431"/>
      <c r="BG581" s="1431"/>
      <c r="BH581" s="1431"/>
      <c r="BI581" s="1431"/>
      <c r="BJ581" s="1431"/>
      <c r="BK581" s="1431"/>
      <c r="BL581" s="1431"/>
      <c r="BM581" s="1431"/>
      <c r="BN581" s="1431"/>
      <c r="BO581" s="1431"/>
      <c r="BP581" s="1431"/>
      <c r="BQ581" s="1431"/>
      <c r="BR581" s="1431"/>
      <c r="BS581" s="1431"/>
      <c r="BT581" s="1431"/>
      <c r="BU581" s="1431"/>
      <c r="BV581" s="1431"/>
      <c r="BW581" s="1431"/>
      <c r="BX581" s="1431"/>
      <c r="BY581" s="1431"/>
      <c r="BZ581" s="1431"/>
      <c r="CA581" s="1431"/>
      <c r="CB581" s="1431"/>
      <c r="CC581" s="1431"/>
      <c r="CD581" s="1431"/>
      <c r="CE581" s="1431"/>
      <c r="CF581" s="1431"/>
      <c r="CG581" s="1431"/>
      <c r="CH581" s="1431"/>
      <c r="CI581" s="1431"/>
      <c r="CJ581" s="1431"/>
      <c r="CK581" s="1431"/>
      <c r="CL581" s="1431"/>
      <c r="CM581" s="1431"/>
      <c r="CN581" s="1431"/>
      <c r="CO581" s="1431"/>
      <c r="CP581" s="1431"/>
      <c r="CQ581" s="1431"/>
      <c r="CR581" s="1431"/>
      <c r="CS581" s="1431"/>
      <c r="CT581" s="1431"/>
      <c r="CU581" s="1431"/>
      <c r="CV581" s="1431"/>
      <c r="CW581" s="1431"/>
      <c r="CX581" s="1431"/>
      <c r="CY581" s="1431"/>
      <c r="CZ581" s="1431"/>
      <c r="DA581" s="1431"/>
      <c r="DB581" s="1431"/>
      <c r="DC581" s="1431"/>
      <c r="DD581" s="1431"/>
      <c r="DE581" s="1431"/>
      <c r="DF581" s="1431"/>
      <c r="DG581" s="1431"/>
      <c r="DH581" s="1431"/>
      <c r="DI581" s="1431"/>
      <c r="DJ581" s="1431"/>
      <c r="DK581" s="1431"/>
      <c r="DL581" s="1431"/>
      <c r="DM581" s="1431"/>
      <c r="DN581" s="1431"/>
      <c r="DO581" s="1431"/>
      <c r="DP581" s="1431"/>
      <c r="DQ581" s="1431"/>
      <c r="DR581" s="1431"/>
      <c r="DS581" s="1431"/>
      <c r="DT581" s="1431"/>
      <c r="DU581" s="1431"/>
      <c r="DV581" s="1431"/>
      <c r="DW581" s="1431"/>
      <c r="DX581" s="1431"/>
      <c r="DY581" s="1431"/>
      <c r="DZ581" s="1431"/>
      <c r="EA581" s="1431"/>
      <c r="EB581" s="1431"/>
      <c r="EC581" s="1431"/>
      <c r="ED581" s="1431"/>
      <c r="EE581" s="1431"/>
      <c r="EF581" s="1431"/>
      <c r="EG581" s="1431"/>
      <c r="EH581" s="1431"/>
      <c r="EI581" s="1431"/>
      <c r="EJ581" s="1431"/>
      <c r="EK581" s="1431"/>
      <c r="EL581" s="1431"/>
      <c r="EM581" s="1431"/>
      <c r="EN581" s="1431"/>
      <c r="EO581" s="1431"/>
      <c r="EP581" s="1431"/>
      <c r="EQ581" s="1431"/>
      <c r="ER581" s="1431"/>
      <c r="ES581" s="1431"/>
      <c r="ET581" s="1431"/>
      <c r="EU581" s="1431"/>
      <c r="EV581" s="1431"/>
      <c r="EW581" s="1431"/>
      <c r="EX581" s="1431"/>
      <c r="EY581" s="1431"/>
      <c r="EZ581" s="1431"/>
      <c r="FA581" s="1431"/>
      <c r="FB581" s="1431"/>
      <c r="FC581" s="1431"/>
      <c r="FD581" s="1431"/>
      <c r="FE581" s="1431"/>
      <c r="FF581" s="1431"/>
      <c r="FG581" s="1431"/>
      <c r="FH581" s="1431"/>
      <c r="FI581" s="1431"/>
      <c r="FJ581" s="1431"/>
      <c r="FK581" s="1431"/>
      <c r="FL581" s="1431"/>
      <c r="FM581" s="1431"/>
      <c r="FN581" s="1431"/>
      <c r="FO581" s="1431"/>
      <c r="FP581" s="1431"/>
      <c r="FQ581" s="1431"/>
      <c r="FR581" s="1431"/>
      <c r="FS581" s="1431"/>
      <c r="FT581" s="1431"/>
      <c r="FU581" s="1431"/>
      <c r="FV581" s="1431"/>
      <c r="FW581" s="1431"/>
      <c r="FX581" s="1431"/>
      <c r="FY581" s="1431"/>
      <c r="FZ581" s="1431"/>
      <c r="GA581" s="1431"/>
      <c r="GB581" s="1431"/>
      <c r="GC581" s="1431"/>
      <c r="GD581" s="1431"/>
      <c r="GE581" s="1431"/>
      <c r="GF581" s="1431"/>
      <c r="GG581" s="1431"/>
      <c r="GH581" s="1431"/>
      <c r="GI581" s="1431"/>
      <c r="GJ581" s="1431"/>
      <c r="GK581" s="1431"/>
      <c r="GL581" s="1431"/>
      <c r="GM581" s="1431"/>
      <c r="GN581" s="1431"/>
      <c r="GO581" s="1431"/>
      <c r="GP581" s="1431"/>
      <c r="GQ581" s="1431"/>
      <c r="GR581" s="1431"/>
      <c r="GS581" s="1431"/>
      <c r="GT581" s="1431"/>
      <c r="GU581" s="1431"/>
      <c r="GV581" s="1431"/>
      <c r="GW581" s="1431"/>
      <c r="GX581" s="1431"/>
      <c r="GY581" s="1431"/>
      <c r="GZ581" s="1431"/>
      <c r="HA581" s="1431"/>
      <c r="HB581" s="1431"/>
      <c r="HC581" s="1431"/>
      <c r="HD581" s="1431"/>
      <c r="HE581" s="1431"/>
      <c r="HF581" s="1431"/>
      <c r="HG581" s="1431"/>
      <c r="HH581" s="1431"/>
      <c r="HI581" s="1431"/>
      <c r="HJ581" s="1431"/>
      <c r="HK581" s="1431"/>
      <c r="HL581" s="1431"/>
      <c r="HM581" s="1431"/>
      <c r="HN581" s="1431"/>
      <c r="HO581" s="1431"/>
      <c r="HP581" s="1431"/>
      <c r="HQ581" s="1431"/>
      <c r="HR581" s="1431"/>
      <c r="HS581" s="1431"/>
      <c r="HT581" s="1431"/>
      <c r="HU581" s="1431"/>
      <c r="HV581" s="1431"/>
      <c r="HW581" s="1431"/>
      <c r="HX581" s="1431"/>
      <c r="HY581" s="1431"/>
      <c r="HZ581" s="1431"/>
      <c r="IA581" s="1431"/>
      <c r="IB581" s="1431"/>
      <c r="IC581" s="1431"/>
      <c r="ID581" s="1431"/>
      <c r="IE581" s="1431"/>
      <c r="IF581" s="1431"/>
      <c r="IG581" s="1431"/>
      <c r="IH581" s="1431"/>
      <c r="II581" s="1431"/>
      <c r="IJ581" s="1431"/>
      <c r="IK581" s="1431"/>
      <c r="IL581" s="1431"/>
      <c r="IM581" s="1431"/>
      <c r="IN581" s="1431"/>
      <c r="IO581" s="1431"/>
      <c r="IP581" s="1431"/>
      <c r="IQ581" s="1431"/>
      <c r="IR581" s="1431"/>
      <c r="IS581" s="1431"/>
      <c r="IT581" s="1431"/>
      <c r="IU581" s="1431"/>
      <c r="IV581" s="1431"/>
    </row>
    <row r="582" spans="1:256" ht="140.25">
      <c r="A582" s="1367" t="s">
        <v>1958</v>
      </c>
      <c r="B582" s="1435" t="s">
        <v>3367</v>
      </c>
      <c r="C582" s="1390"/>
      <c r="D582" s="1369"/>
      <c r="E582" s="1429"/>
      <c r="F582" s="1429"/>
      <c r="G582" s="1430"/>
      <c r="H582" s="1431"/>
      <c r="I582" s="1431"/>
      <c r="J582" s="1431"/>
      <c r="K582" s="1431"/>
      <c r="L582" s="1431"/>
      <c r="M582" s="1431"/>
      <c r="N582" s="1431"/>
      <c r="O582" s="1431"/>
      <c r="P582" s="1431"/>
      <c r="Q582" s="1431"/>
      <c r="R582" s="1431"/>
      <c r="S582" s="1431"/>
      <c r="T582" s="1431"/>
      <c r="U582" s="1431"/>
      <c r="V582" s="1431"/>
      <c r="W582" s="1431"/>
      <c r="X582" s="1431"/>
      <c r="Y582" s="1431"/>
      <c r="Z582" s="1431"/>
      <c r="AA582" s="1431"/>
      <c r="AB582" s="1431"/>
      <c r="AC582" s="1431"/>
      <c r="AD582" s="1431"/>
      <c r="AE582" s="1431"/>
      <c r="AF582" s="1431"/>
      <c r="AG582" s="1431"/>
      <c r="AH582" s="1431"/>
      <c r="AI582" s="1431"/>
      <c r="AJ582" s="1431"/>
      <c r="AK582" s="1431"/>
      <c r="AL582" s="1431"/>
      <c r="AM582" s="1431"/>
      <c r="AN582" s="1431"/>
      <c r="AO582" s="1431"/>
      <c r="AP582" s="1431"/>
      <c r="AQ582" s="1431"/>
      <c r="AR582" s="1431"/>
      <c r="AS582" s="1431"/>
      <c r="AT582" s="1431"/>
      <c r="AU582" s="1431"/>
      <c r="AV582" s="1431"/>
      <c r="AW582" s="1431"/>
      <c r="AX582" s="1431"/>
      <c r="AY582" s="1431"/>
      <c r="AZ582" s="1431"/>
      <c r="BA582" s="1431"/>
      <c r="BB582" s="1431"/>
      <c r="BC582" s="1431"/>
      <c r="BD582" s="1431"/>
      <c r="BE582" s="1431"/>
      <c r="BF582" s="1431"/>
      <c r="BG582" s="1431"/>
      <c r="BH582" s="1431"/>
      <c r="BI582" s="1431"/>
      <c r="BJ582" s="1431"/>
      <c r="BK582" s="1431"/>
      <c r="BL582" s="1431"/>
      <c r="BM582" s="1431"/>
      <c r="BN582" s="1431"/>
      <c r="BO582" s="1431"/>
      <c r="BP582" s="1431"/>
      <c r="BQ582" s="1431"/>
      <c r="BR582" s="1431"/>
      <c r="BS582" s="1431"/>
      <c r="BT582" s="1431"/>
      <c r="BU582" s="1431"/>
      <c r="BV582" s="1431"/>
      <c r="BW582" s="1431"/>
      <c r="BX582" s="1431"/>
      <c r="BY582" s="1431"/>
      <c r="BZ582" s="1431"/>
      <c r="CA582" s="1431"/>
      <c r="CB582" s="1431"/>
      <c r="CC582" s="1431"/>
      <c r="CD582" s="1431"/>
      <c r="CE582" s="1431"/>
      <c r="CF582" s="1431"/>
      <c r="CG582" s="1431"/>
      <c r="CH582" s="1431"/>
      <c r="CI582" s="1431"/>
      <c r="CJ582" s="1431"/>
      <c r="CK582" s="1431"/>
      <c r="CL582" s="1431"/>
      <c r="CM582" s="1431"/>
      <c r="CN582" s="1431"/>
      <c r="CO582" s="1431"/>
      <c r="CP582" s="1431"/>
      <c r="CQ582" s="1431"/>
      <c r="CR582" s="1431"/>
      <c r="CS582" s="1431"/>
      <c r="CT582" s="1431"/>
      <c r="CU582" s="1431"/>
      <c r="CV582" s="1431"/>
      <c r="CW582" s="1431"/>
      <c r="CX582" s="1431"/>
      <c r="CY582" s="1431"/>
      <c r="CZ582" s="1431"/>
      <c r="DA582" s="1431"/>
      <c r="DB582" s="1431"/>
      <c r="DC582" s="1431"/>
      <c r="DD582" s="1431"/>
      <c r="DE582" s="1431"/>
      <c r="DF582" s="1431"/>
      <c r="DG582" s="1431"/>
      <c r="DH582" s="1431"/>
      <c r="DI582" s="1431"/>
      <c r="DJ582" s="1431"/>
      <c r="DK582" s="1431"/>
      <c r="DL582" s="1431"/>
      <c r="DM582" s="1431"/>
      <c r="DN582" s="1431"/>
      <c r="DO582" s="1431"/>
      <c r="DP582" s="1431"/>
      <c r="DQ582" s="1431"/>
      <c r="DR582" s="1431"/>
      <c r="DS582" s="1431"/>
      <c r="DT582" s="1431"/>
      <c r="DU582" s="1431"/>
      <c r="DV582" s="1431"/>
      <c r="DW582" s="1431"/>
      <c r="DX582" s="1431"/>
      <c r="DY582" s="1431"/>
      <c r="DZ582" s="1431"/>
      <c r="EA582" s="1431"/>
      <c r="EB582" s="1431"/>
      <c r="EC582" s="1431"/>
      <c r="ED582" s="1431"/>
      <c r="EE582" s="1431"/>
      <c r="EF582" s="1431"/>
      <c r="EG582" s="1431"/>
      <c r="EH582" s="1431"/>
      <c r="EI582" s="1431"/>
      <c r="EJ582" s="1431"/>
      <c r="EK582" s="1431"/>
      <c r="EL582" s="1431"/>
      <c r="EM582" s="1431"/>
      <c r="EN582" s="1431"/>
      <c r="EO582" s="1431"/>
      <c r="EP582" s="1431"/>
      <c r="EQ582" s="1431"/>
      <c r="ER582" s="1431"/>
      <c r="ES582" s="1431"/>
      <c r="ET582" s="1431"/>
      <c r="EU582" s="1431"/>
      <c r="EV582" s="1431"/>
      <c r="EW582" s="1431"/>
      <c r="EX582" s="1431"/>
      <c r="EY582" s="1431"/>
      <c r="EZ582" s="1431"/>
      <c r="FA582" s="1431"/>
      <c r="FB582" s="1431"/>
      <c r="FC582" s="1431"/>
      <c r="FD582" s="1431"/>
      <c r="FE582" s="1431"/>
      <c r="FF582" s="1431"/>
      <c r="FG582" s="1431"/>
      <c r="FH582" s="1431"/>
      <c r="FI582" s="1431"/>
      <c r="FJ582" s="1431"/>
      <c r="FK582" s="1431"/>
      <c r="FL582" s="1431"/>
      <c r="FM582" s="1431"/>
      <c r="FN582" s="1431"/>
      <c r="FO582" s="1431"/>
      <c r="FP582" s="1431"/>
      <c r="FQ582" s="1431"/>
      <c r="FR582" s="1431"/>
      <c r="FS582" s="1431"/>
      <c r="FT582" s="1431"/>
      <c r="FU582" s="1431"/>
      <c r="FV582" s="1431"/>
      <c r="FW582" s="1431"/>
      <c r="FX582" s="1431"/>
      <c r="FY582" s="1431"/>
      <c r="FZ582" s="1431"/>
      <c r="GA582" s="1431"/>
      <c r="GB582" s="1431"/>
      <c r="GC582" s="1431"/>
      <c r="GD582" s="1431"/>
      <c r="GE582" s="1431"/>
      <c r="GF582" s="1431"/>
      <c r="GG582" s="1431"/>
      <c r="GH582" s="1431"/>
      <c r="GI582" s="1431"/>
      <c r="GJ582" s="1431"/>
      <c r="GK582" s="1431"/>
      <c r="GL582" s="1431"/>
      <c r="GM582" s="1431"/>
      <c r="GN582" s="1431"/>
      <c r="GO582" s="1431"/>
      <c r="GP582" s="1431"/>
      <c r="GQ582" s="1431"/>
      <c r="GR582" s="1431"/>
      <c r="GS582" s="1431"/>
      <c r="GT582" s="1431"/>
      <c r="GU582" s="1431"/>
      <c r="GV582" s="1431"/>
      <c r="GW582" s="1431"/>
      <c r="GX582" s="1431"/>
      <c r="GY582" s="1431"/>
      <c r="GZ582" s="1431"/>
      <c r="HA582" s="1431"/>
      <c r="HB582" s="1431"/>
      <c r="HC582" s="1431"/>
      <c r="HD582" s="1431"/>
      <c r="HE582" s="1431"/>
      <c r="HF582" s="1431"/>
      <c r="HG582" s="1431"/>
      <c r="HH582" s="1431"/>
      <c r="HI582" s="1431"/>
      <c r="HJ582" s="1431"/>
      <c r="HK582" s="1431"/>
      <c r="HL582" s="1431"/>
      <c r="HM582" s="1431"/>
      <c r="HN582" s="1431"/>
      <c r="HO582" s="1431"/>
      <c r="HP582" s="1431"/>
      <c r="HQ582" s="1431"/>
      <c r="HR582" s="1431"/>
      <c r="HS582" s="1431"/>
      <c r="HT582" s="1431"/>
      <c r="HU582" s="1431"/>
      <c r="HV582" s="1431"/>
      <c r="HW582" s="1431"/>
      <c r="HX582" s="1431"/>
      <c r="HY582" s="1431"/>
      <c r="HZ582" s="1431"/>
      <c r="IA582" s="1431"/>
      <c r="IB582" s="1431"/>
      <c r="IC582" s="1431"/>
      <c r="ID582" s="1431"/>
      <c r="IE582" s="1431"/>
      <c r="IF582" s="1431"/>
      <c r="IG582" s="1431"/>
      <c r="IH582" s="1431"/>
      <c r="II582" s="1431"/>
      <c r="IJ582" s="1431"/>
      <c r="IK582" s="1431"/>
      <c r="IL582" s="1431"/>
      <c r="IM582" s="1431"/>
      <c r="IN582" s="1431"/>
      <c r="IO582" s="1431"/>
      <c r="IP582" s="1431"/>
      <c r="IQ582" s="1431"/>
      <c r="IR582" s="1431"/>
      <c r="IS582" s="1431"/>
      <c r="IT582" s="1431"/>
      <c r="IU582" s="1431"/>
      <c r="IV582" s="1431"/>
    </row>
    <row r="583" spans="1:256" ht="76.5">
      <c r="A583" s="1367"/>
      <c r="B583" s="1435" t="s">
        <v>3082</v>
      </c>
      <c r="C583" s="1390"/>
      <c r="D583" s="1369"/>
      <c r="E583" s="1429"/>
      <c r="F583" s="1429"/>
      <c r="G583" s="1430"/>
      <c r="H583" s="1431"/>
      <c r="I583" s="1431"/>
      <c r="J583" s="1431"/>
      <c r="K583" s="1431"/>
      <c r="L583" s="1431"/>
      <c r="M583" s="1431"/>
      <c r="N583" s="1431"/>
      <c r="O583" s="1431"/>
      <c r="P583" s="1431"/>
      <c r="Q583" s="1431"/>
      <c r="R583" s="1431"/>
      <c r="S583" s="1431"/>
      <c r="T583" s="1431"/>
      <c r="U583" s="1431"/>
      <c r="V583" s="1431"/>
      <c r="W583" s="1431"/>
      <c r="X583" s="1431"/>
      <c r="Y583" s="1431"/>
      <c r="Z583" s="1431"/>
      <c r="AA583" s="1431"/>
      <c r="AB583" s="1431"/>
      <c r="AC583" s="1431"/>
      <c r="AD583" s="1431"/>
      <c r="AE583" s="1431"/>
      <c r="AF583" s="1431"/>
      <c r="AG583" s="1431"/>
      <c r="AH583" s="1431"/>
      <c r="AI583" s="1431"/>
      <c r="AJ583" s="1431"/>
      <c r="AK583" s="1431"/>
      <c r="AL583" s="1431"/>
      <c r="AM583" s="1431"/>
      <c r="AN583" s="1431"/>
      <c r="AO583" s="1431"/>
      <c r="AP583" s="1431"/>
      <c r="AQ583" s="1431"/>
      <c r="AR583" s="1431"/>
      <c r="AS583" s="1431"/>
      <c r="AT583" s="1431"/>
      <c r="AU583" s="1431"/>
      <c r="AV583" s="1431"/>
      <c r="AW583" s="1431"/>
      <c r="AX583" s="1431"/>
      <c r="AY583" s="1431"/>
      <c r="AZ583" s="1431"/>
      <c r="BA583" s="1431"/>
      <c r="BB583" s="1431"/>
      <c r="BC583" s="1431"/>
      <c r="BD583" s="1431"/>
      <c r="BE583" s="1431"/>
      <c r="BF583" s="1431"/>
      <c r="BG583" s="1431"/>
      <c r="BH583" s="1431"/>
      <c r="BI583" s="1431"/>
      <c r="BJ583" s="1431"/>
      <c r="BK583" s="1431"/>
      <c r="BL583" s="1431"/>
      <c r="BM583" s="1431"/>
      <c r="BN583" s="1431"/>
      <c r="BO583" s="1431"/>
      <c r="BP583" s="1431"/>
      <c r="BQ583" s="1431"/>
      <c r="BR583" s="1431"/>
      <c r="BS583" s="1431"/>
      <c r="BT583" s="1431"/>
      <c r="BU583" s="1431"/>
      <c r="BV583" s="1431"/>
      <c r="BW583" s="1431"/>
      <c r="BX583" s="1431"/>
      <c r="BY583" s="1431"/>
      <c r="BZ583" s="1431"/>
      <c r="CA583" s="1431"/>
      <c r="CB583" s="1431"/>
      <c r="CC583" s="1431"/>
      <c r="CD583" s="1431"/>
      <c r="CE583" s="1431"/>
      <c r="CF583" s="1431"/>
      <c r="CG583" s="1431"/>
      <c r="CH583" s="1431"/>
      <c r="CI583" s="1431"/>
      <c r="CJ583" s="1431"/>
      <c r="CK583" s="1431"/>
      <c r="CL583" s="1431"/>
      <c r="CM583" s="1431"/>
      <c r="CN583" s="1431"/>
      <c r="CO583" s="1431"/>
      <c r="CP583" s="1431"/>
      <c r="CQ583" s="1431"/>
      <c r="CR583" s="1431"/>
      <c r="CS583" s="1431"/>
      <c r="CT583" s="1431"/>
      <c r="CU583" s="1431"/>
      <c r="CV583" s="1431"/>
      <c r="CW583" s="1431"/>
      <c r="CX583" s="1431"/>
      <c r="CY583" s="1431"/>
      <c r="CZ583" s="1431"/>
      <c r="DA583" s="1431"/>
      <c r="DB583" s="1431"/>
      <c r="DC583" s="1431"/>
      <c r="DD583" s="1431"/>
      <c r="DE583" s="1431"/>
      <c r="DF583" s="1431"/>
      <c r="DG583" s="1431"/>
      <c r="DH583" s="1431"/>
      <c r="DI583" s="1431"/>
      <c r="DJ583" s="1431"/>
      <c r="DK583" s="1431"/>
      <c r="DL583" s="1431"/>
      <c r="DM583" s="1431"/>
      <c r="DN583" s="1431"/>
      <c r="DO583" s="1431"/>
      <c r="DP583" s="1431"/>
      <c r="DQ583" s="1431"/>
      <c r="DR583" s="1431"/>
      <c r="DS583" s="1431"/>
      <c r="DT583" s="1431"/>
      <c r="DU583" s="1431"/>
      <c r="DV583" s="1431"/>
      <c r="DW583" s="1431"/>
      <c r="DX583" s="1431"/>
      <c r="DY583" s="1431"/>
      <c r="DZ583" s="1431"/>
      <c r="EA583" s="1431"/>
      <c r="EB583" s="1431"/>
      <c r="EC583" s="1431"/>
      <c r="ED583" s="1431"/>
      <c r="EE583" s="1431"/>
      <c r="EF583" s="1431"/>
      <c r="EG583" s="1431"/>
      <c r="EH583" s="1431"/>
      <c r="EI583" s="1431"/>
      <c r="EJ583" s="1431"/>
      <c r="EK583" s="1431"/>
      <c r="EL583" s="1431"/>
      <c r="EM583" s="1431"/>
      <c r="EN583" s="1431"/>
      <c r="EO583" s="1431"/>
      <c r="EP583" s="1431"/>
      <c r="EQ583" s="1431"/>
      <c r="ER583" s="1431"/>
      <c r="ES583" s="1431"/>
      <c r="ET583" s="1431"/>
      <c r="EU583" s="1431"/>
      <c r="EV583" s="1431"/>
      <c r="EW583" s="1431"/>
      <c r="EX583" s="1431"/>
      <c r="EY583" s="1431"/>
      <c r="EZ583" s="1431"/>
      <c r="FA583" s="1431"/>
      <c r="FB583" s="1431"/>
      <c r="FC583" s="1431"/>
      <c r="FD583" s="1431"/>
      <c r="FE583" s="1431"/>
      <c r="FF583" s="1431"/>
      <c r="FG583" s="1431"/>
      <c r="FH583" s="1431"/>
      <c r="FI583" s="1431"/>
      <c r="FJ583" s="1431"/>
      <c r="FK583" s="1431"/>
      <c r="FL583" s="1431"/>
      <c r="FM583" s="1431"/>
      <c r="FN583" s="1431"/>
      <c r="FO583" s="1431"/>
      <c r="FP583" s="1431"/>
      <c r="FQ583" s="1431"/>
      <c r="FR583" s="1431"/>
      <c r="FS583" s="1431"/>
      <c r="FT583" s="1431"/>
      <c r="FU583" s="1431"/>
      <c r="FV583" s="1431"/>
      <c r="FW583" s="1431"/>
      <c r="FX583" s="1431"/>
      <c r="FY583" s="1431"/>
      <c r="FZ583" s="1431"/>
      <c r="GA583" s="1431"/>
      <c r="GB583" s="1431"/>
      <c r="GC583" s="1431"/>
      <c r="GD583" s="1431"/>
      <c r="GE583" s="1431"/>
      <c r="GF583" s="1431"/>
      <c r="GG583" s="1431"/>
      <c r="GH583" s="1431"/>
      <c r="GI583" s="1431"/>
      <c r="GJ583" s="1431"/>
      <c r="GK583" s="1431"/>
      <c r="GL583" s="1431"/>
      <c r="GM583" s="1431"/>
      <c r="GN583" s="1431"/>
      <c r="GO583" s="1431"/>
      <c r="GP583" s="1431"/>
      <c r="GQ583" s="1431"/>
      <c r="GR583" s="1431"/>
      <c r="GS583" s="1431"/>
      <c r="GT583" s="1431"/>
      <c r="GU583" s="1431"/>
      <c r="GV583" s="1431"/>
      <c r="GW583" s="1431"/>
      <c r="GX583" s="1431"/>
      <c r="GY583" s="1431"/>
      <c r="GZ583" s="1431"/>
      <c r="HA583" s="1431"/>
      <c r="HB583" s="1431"/>
      <c r="HC583" s="1431"/>
      <c r="HD583" s="1431"/>
      <c r="HE583" s="1431"/>
      <c r="HF583" s="1431"/>
      <c r="HG583" s="1431"/>
      <c r="HH583" s="1431"/>
      <c r="HI583" s="1431"/>
      <c r="HJ583" s="1431"/>
      <c r="HK583" s="1431"/>
      <c r="HL583" s="1431"/>
      <c r="HM583" s="1431"/>
      <c r="HN583" s="1431"/>
      <c r="HO583" s="1431"/>
      <c r="HP583" s="1431"/>
      <c r="HQ583" s="1431"/>
      <c r="HR583" s="1431"/>
      <c r="HS583" s="1431"/>
      <c r="HT583" s="1431"/>
      <c r="HU583" s="1431"/>
      <c r="HV583" s="1431"/>
      <c r="HW583" s="1431"/>
      <c r="HX583" s="1431"/>
      <c r="HY583" s="1431"/>
      <c r="HZ583" s="1431"/>
      <c r="IA583" s="1431"/>
      <c r="IB583" s="1431"/>
      <c r="IC583" s="1431"/>
      <c r="ID583" s="1431"/>
      <c r="IE583" s="1431"/>
      <c r="IF583" s="1431"/>
      <c r="IG583" s="1431"/>
      <c r="IH583" s="1431"/>
      <c r="II583" s="1431"/>
      <c r="IJ583" s="1431"/>
      <c r="IK583" s="1431"/>
      <c r="IL583" s="1431"/>
      <c r="IM583" s="1431"/>
      <c r="IN583" s="1431"/>
      <c r="IO583" s="1431"/>
      <c r="IP583" s="1431"/>
      <c r="IQ583" s="1431"/>
      <c r="IR583" s="1431"/>
      <c r="IS583" s="1431"/>
      <c r="IT583" s="1431"/>
      <c r="IU583" s="1431"/>
      <c r="IV583" s="1431"/>
    </row>
    <row r="584" spans="1:256">
      <c r="A584" s="1367"/>
      <c r="B584" s="1436"/>
      <c r="C584" s="1390"/>
      <c r="D584" s="1369"/>
      <c r="E584" s="1429"/>
      <c r="F584" s="1429"/>
      <c r="G584" s="1430"/>
      <c r="H584" s="1431"/>
      <c r="I584" s="1431"/>
      <c r="J584" s="1431"/>
      <c r="K584" s="1431"/>
      <c r="L584" s="1431"/>
      <c r="M584" s="1431"/>
      <c r="N584" s="1431"/>
      <c r="O584" s="1431"/>
      <c r="P584" s="1431"/>
      <c r="Q584" s="1431"/>
      <c r="R584" s="1431"/>
      <c r="S584" s="1431"/>
      <c r="T584" s="1431"/>
      <c r="U584" s="1431"/>
      <c r="V584" s="1431"/>
      <c r="W584" s="1431"/>
      <c r="X584" s="1431"/>
      <c r="Y584" s="1431"/>
      <c r="Z584" s="1431"/>
      <c r="AA584" s="1431"/>
      <c r="AB584" s="1431"/>
      <c r="AC584" s="1431"/>
      <c r="AD584" s="1431"/>
      <c r="AE584" s="1431"/>
      <c r="AF584" s="1431"/>
      <c r="AG584" s="1431"/>
      <c r="AH584" s="1431"/>
      <c r="AI584" s="1431"/>
      <c r="AJ584" s="1431"/>
      <c r="AK584" s="1431"/>
      <c r="AL584" s="1431"/>
      <c r="AM584" s="1431"/>
      <c r="AN584" s="1431"/>
      <c r="AO584" s="1431"/>
      <c r="AP584" s="1431"/>
      <c r="AQ584" s="1431"/>
      <c r="AR584" s="1431"/>
      <c r="AS584" s="1431"/>
      <c r="AT584" s="1431"/>
      <c r="AU584" s="1431"/>
      <c r="AV584" s="1431"/>
      <c r="AW584" s="1431"/>
      <c r="AX584" s="1431"/>
      <c r="AY584" s="1431"/>
      <c r="AZ584" s="1431"/>
      <c r="BA584" s="1431"/>
      <c r="BB584" s="1431"/>
      <c r="BC584" s="1431"/>
      <c r="BD584" s="1431"/>
      <c r="BE584" s="1431"/>
      <c r="BF584" s="1431"/>
      <c r="BG584" s="1431"/>
      <c r="BH584" s="1431"/>
      <c r="BI584" s="1431"/>
      <c r="BJ584" s="1431"/>
      <c r="BK584" s="1431"/>
      <c r="BL584" s="1431"/>
      <c r="BM584" s="1431"/>
      <c r="BN584" s="1431"/>
      <c r="BO584" s="1431"/>
      <c r="BP584" s="1431"/>
      <c r="BQ584" s="1431"/>
      <c r="BR584" s="1431"/>
      <c r="BS584" s="1431"/>
      <c r="BT584" s="1431"/>
      <c r="BU584" s="1431"/>
      <c r="BV584" s="1431"/>
      <c r="BW584" s="1431"/>
      <c r="BX584" s="1431"/>
      <c r="BY584" s="1431"/>
      <c r="BZ584" s="1431"/>
      <c r="CA584" s="1431"/>
      <c r="CB584" s="1431"/>
      <c r="CC584" s="1431"/>
      <c r="CD584" s="1431"/>
      <c r="CE584" s="1431"/>
      <c r="CF584" s="1431"/>
      <c r="CG584" s="1431"/>
      <c r="CH584" s="1431"/>
      <c r="CI584" s="1431"/>
      <c r="CJ584" s="1431"/>
      <c r="CK584" s="1431"/>
      <c r="CL584" s="1431"/>
      <c r="CM584" s="1431"/>
      <c r="CN584" s="1431"/>
      <c r="CO584" s="1431"/>
      <c r="CP584" s="1431"/>
      <c r="CQ584" s="1431"/>
      <c r="CR584" s="1431"/>
      <c r="CS584" s="1431"/>
      <c r="CT584" s="1431"/>
      <c r="CU584" s="1431"/>
      <c r="CV584" s="1431"/>
      <c r="CW584" s="1431"/>
      <c r="CX584" s="1431"/>
      <c r="CY584" s="1431"/>
      <c r="CZ584" s="1431"/>
      <c r="DA584" s="1431"/>
      <c r="DB584" s="1431"/>
      <c r="DC584" s="1431"/>
      <c r="DD584" s="1431"/>
      <c r="DE584" s="1431"/>
      <c r="DF584" s="1431"/>
      <c r="DG584" s="1431"/>
      <c r="DH584" s="1431"/>
      <c r="DI584" s="1431"/>
      <c r="DJ584" s="1431"/>
      <c r="DK584" s="1431"/>
      <c r="DL584" s="1431"/>
      <c r="DM584" s="1431"/>
      <c r="DN584" s="1431"/>
      <c r="DO584" s="1431"/>
      <c r="DP584" s="1431"/>
      <c r="DQ584" s="1431"/>
      <c r="DR584" s="1431"/>
      <c r="DS584" s="1431"/>
      <c r="DT584" s="1431"/>
      <c r="DU584" s="1431"/>
      <c r="DV584" s="1431"/>
      <c r="DW584" s="1431"/>
      <c r="DX584" s="1431"/>
      <c r="DY584" s="1431"/>
      <c r="DZ584" s="1431"/>
      <c r="EA584" s="1431"/>
      <c r="EB584" s="1431"/>
      <c r="EC584" s="1431"/>
      <c r="ED584" s="1431"/>
      <c r="EE584" s="1431"/>
      <c r="EF584" s="1431"/>
      <c r="EG584" s="1431"/>
      <c r="EH584" s="1431"/>
      <c r="EI584" s="1431"/>
      <c r="EJ584" s="1431"/>
      <c r="EK584" s="1431"/>
      <c r="EL584" s="1431"/>
      <c r="EM584" s="1431"/>
      <c r="EN584" s="1431"/>
      <c r="EO584" s="1431"/>
      <c r="EP584" s="1431"/>
      <c r="EQ584" s="1431"/>
      <c r="ER584" s="1431"/>
      <c r="ES584" s="1431"/>
      <c r="ET584" s="1431"/>
      <c r="EU584" s="1431"/>
      <c r="EV584" s="1431"/>
      <c r="EW584" s="1431"/>
      <c r="EX584" s="1431"/>
      <c r="EY584" s="1431"/>
      <c r="EZ584" s="1431"/>
      <c r="FA584" s="1431"/>
      <c r="FB584" s="1431"/>
      <c r="FC584" s="1431"/>
      <c r="FD584" s="1431"/>
      <c r="FE584" s="1431"/>
      <c r="FF584" s="1431"/>
      <c r="FG584" s="1431"/>
      <c r="FH584" s="1431"/>
      <c r="FI584" s="1431"/>
      <c r="FJ584" s="1431"/>
      <c r="FK584" s="1431"/>
      <c r="FL584" s="1431"/>
      <c r="FM584" s="1431"/>
      <c r="FN584" s="1431"/>
      <c r="FO584" s="1431"/>
      <c r="FP584" s="1431"/>
      <c r="FQ584" s="1431"/>
      <c r="FR584" s="1431"/>
      <c r="FS584" s="1431"/>
      <c r="FT584" s="1431"/>
      <c r="FU584" s="1431"/>
      <c r="FV584" s="1431"/>
      <c r="FW584" s="1431"/>
      <c r="FX584" s="1431"/>
      <c r="FY584" s="1431"/>
      <c r="FZ584" s="1431"/>
      <c r="GA584" s="1431"/>
      <c r="GB584" s="1431"/>
      <c r="GC584" s="1431"/>
      <c r="GD584" s="1431"/>
      <c r="GE584" s="1431"/>
      <c r="GF584" s="1431"/>
      <c r="GG584" s="1431"/>
      <c r="GH584" s="1431"/>
      <c r="GI584" s="1431"/>
      <c r="GJ584" s="1431"/>
      <c r="GK584" s="1431"/>
      <c r="GL584" s="1431"/>
      <c r="GM584" s="1431"/>
      <c r="GN584" s="1431"/>
      <c r="GO584" s="1431"/>
      <c r="GP584" s="1431"/>
      <c r="GQ584" s="1431"/>
      <c r="GR584" s="1431"/>
      <c r="GS584" s="1431"/>
      <c r="GT584" s="1431"/>
      <c r="GU584" s="1431"/>
      <c r="GV584" s="1431"/>
      <c r="GW584" s="1431"/>
      <c r="GX584" s="1431"/>
      <c r="GY584" s="1431"/>
      <c r="GZ584" s="1431"/>
      <c r="HA584" s="1431"/>
      <c r="HB584" s="1431"/>
      <c r="HC584" s="1431"/>
      <c r="HD584" s="1431"/>
      <c r="HE584" s="1431"/>
      <c r="HF584" s="1431"/>
      <c r="HG584" s="1431"/>
      <c r="HH584" s="1431"/>
      <c r="HI584" s="1431"/>
      <c r="HJ584" s="1431"/>
      <c r="HK584" s="1431"/>
      <c r="HL584" s="1431"/>
      <c r="HM584" s="1431"/>
      <c r="HN584" s="1431"/>
      <c r="HO584" s="1431"/>
      <c r="HP584" s="1431"/>
      <c r="HQ584" s="1431"/>
      <c r="HR584" s="1431"/>
      <c r="HS584" s="1431"/>
      <c r="HT584" s="1431"/>
      <c r="HU584" s="1431"/>
      <c r="HV584" s="1431"/>
      <c r="HW584" s="1431"/>
      <c r="HX584" s="1431"/>
      <c r="HY584" s="1431"/>
      <c r="HZ584" s="1431"/>
      <c r="IA584" s="1431"/>
      <c r="IB584" s="1431"/>
      <c r="IC584" s="1431"/>
      <c r="ID584" s="1431"/>
      <c r="IE584" s="1431"/>
      <c r="IF584" s="1431"/>
      <c r="IG584" s="1431"/>
      <c r="IH584" s="1431"/>
      <c r="II584" s="1431"/>
      <c r="IJ584" s="1431"/>
      <c r="IK584" s="1431"/>
      <c r="IL584" s="1431"/>
      <c r="IM584" s="1431"/>
      <c r="IN584" s="1431"/>
      <c r="IO584" s="1431"/>
      <c r="IP584" s="1431"/>
      <c r="IQ584" s="1431"/>
      <c r="IR584" s="1431"/>
      <c r="IS584" s="1431"/>
      <c r="IT584" s="1431"/>
      <c r="IU584" s="1431"/>
      <c r="IV584" s="1431"/>
    </row>
    <row r="585" spans="1:256">
      <c r="A585" s="1367"/>
      <c r="B585" s="1437" t="s">
        <v>1959</v>
      </c>
      <c r="C585" s="1438"/>
      <c r="D585" s="1439"/>
      <c r="E585" s="1440"/>
      <c r="F585" s="1440"/>
      <c r="G585" s="1430"/>
      <c r="H585" s="1431"/>
      <c r="I585" s="1431"/>
      <c r="J585" s="1431"/>
      <c r="K585" s="1431"/>
      <c r="L585" s="1431"/>
      <c r="M585" s="1431"/>
      <c r="N585" s="1431"/>
      <c r="O585" s="1431"/>
      <c r="P585" s="1431"/>
      <c r="Q585" s="1431"/>
      <c r="R585" s="1431"/>
      <c r="S585" s="1431"/>
      <c r="T585" s="1431"/>
      <c r="U585" s="1431"/>
      <c r="V585" s="1431"/>
      <c r="W585" s="1431"/>
      <c r="X585" s="1431"/>
      <c r="Y585" s="1431"/>
      <c r="Z585" s="1431"/>
      <c r="AA585" s="1431"/>
      <c r="AB585" s="1431"/>
      <c r="AC585" s="1431"/>
      <c r="AD585" s="1431"/>
      <c r="AE585" s="1431"/>
      <c r="AF585" s="1431"/>
      <c r="AG585" s="1431"/>
      <c r="AH585" s="1431"/>
      <c r="AI585" s="1431"/>
      <c r="AJ585" s="1431"/>
      <c r="AK585" s="1431"/>
      <c r="AL585" s="1431"/>
      <c r="AM585" s="1431"/>
      <c r="AN585" s="1431"/>
      <c r="AO585" s="1431"/>
      <c r="AP585" s="1431"/>
      <c r="AQ585" s="1431"/>
      <c r="AR585" s="1431"/>
      <c r="AS585" s="1431"/>
      <c r="AT585" s="1431"/>
      <c r="AU585" s="1431"/>
      <c r="AV585" s="1431"/>
      <c r="AW585" s="1431"/>
      <c r="AX585" s="1431"/>
      <c r="AY585" s="1431"/>
      <c r="AZ585" s="1431"/>
      <c r="BA585" s="1431"/>
      <c r="BB585" s="1431"/>
      <c r="BC585" s="1431"/>
      <c r="BD585" s="1431"/>
      <c r="BE585" s="1431"/>
      <c r="BF585" s="1431"/>
      <c r="BG585" s="1431"/>
      <c r="BH585" s="1431"/>
      <c r="BI585" s="1431"/>
      <c r="BJ585" s="1431"/>
      <c r="BK585" s="1431"/>
      <c r="BL585" s="1431"/>
      <c r="BM585" s="1431"/>
      <c r="BN585" s="1431"/>
      <c r="BO585" s="1431"/>
      <c r="BP585" s="1431"/>
      <c r="BQ585" s="1431"/>
      <c r="BR585" s="1431"/>
      <c r="BS585" s="1431"/>
      <c r="BT585" s="1431"/>
      <c r="BU585" s="1431"/>
      <c r="BV585" s="1431"/>
      <c r="BW585" s="1431"/>
      <c r="BX585" s="1431"/>
      <c r="BY585" s="1431"/>
      <c r="BZ585" s="1431"/>
      <c r="CA585" s="1431"/>
      <c r="CB585" s="1431"/>
      <c r="CC585" s="1431"/>
      <c r="CD585" s="1431"/>
      <c r="CE585" s="1431"/>
      <c r="CF585" s="1431"/>
      <c r="CG585" s="1431"/>
      <c r="CH585" s="1431"/>
      <c r="CI585" s="1431"/>
      <c r="CJ585" s="1431"/>
      <c r="CK585" s="1431"/>
      <c r="CL585" s="1431"/>
      <c r="CM585" s="1431"/>
      <c r="CN585" s="1431"/>
      <c r="CO585" s="1431"/>
      <c r="CP585" s="1431"/>
      <c r="CQ585" s="1431"/>
      <c r="CR585" s="1431"/>
      <c r="CS585" s="1431"/>
      <c r="CT585" s="1431"/>
      <c r="CU585" s="1431"/>
      <c r="CV585" s="1431"/>
      <c r="CW585" s="1431"/>
      <c r="CX585" s="1431"/>
      <c r="CY585" s="1431"/>
      <c r="CZ585" s="1431"/>
      <c r="DA585" s="1431"/>
      <c r="DB585" s="1431"/>
      <c r="DC585" s="1431"/>
      <c r="DD585" s="1431"/>
      <c r="DE585" s="1431"/>
      <c r="DF585" s="1431"/>
      <c r="DG585" s="1431"/>
      <c r="DH585" s="1431"/>
      <c r="DI585" s="1431"/>
      <c r="DJ585" s="1431"/>
      <c r="DK585" s="1431"/>
      <c r="DL585" s="1431"/>
      <c r="DM585" s="1431"/>
      <c r="DN585" s="1431"/>
      <c r="DO585" s="1431"/>
      <c r="DP585" s="1431"/>
      <c r="DQ585" s="1431"/>
      <c r="DR585" s="1431"/>
      <c r="DS585" s="1431"/>
      <c r="DT585" s="1431"/>
      <c r="DU585" s="1431"/>
      <c r="DV585" s="1431"/>
      <c r="DW585" s="1431"/>
      <c r="DX585" s="1431"/>
      <c r="DY585" s="1431"/>
      <c r="DZ585" s="1431"/>
      <c r="EA585" s="1431"/>
      <c r="EB585" s="1431"/>
      <c r="EC585" s="1431"/>
      <c r="ED585" s="1431"/>
      <c r="EE585" s="1431"/>
      <c r="EF585" s="1431"/>
      <c r="EG585" s="1431"/>
      <c r="EH585" s="1431"/>
      <c r="EI585" s="1431"/>
      <c r="EJ585" s="1431"/>
      <c r="EK585" s="1431"/>
      <c r="EL585" s="1431"/>
      <c r="EM585" s="1431"/>
      <c r="EN585" s="1431"/>
      <c r="EO585" s="1431"/>
      <c r="EP585" s="1431"/>
      <c r="EQ585" s="1431"/>
      <c r="ER585" s="1431"/>
      <c r="ES585" s="1431"/>
      <c r="ET585" s="1431"/>
      <c r="EU585" s="1431"/>
      <c r="EV585" s="1431"/>
      <c r="EW585" s="1431"/>
      <c r="EX585" s="1431"/>
      <c r="EY585" s="1431"/>
      <c r="EZ585" s="1431"/>
      <c r="FA585" s="1431"/>
      <c r="FB585" s="1431"/>
      <c r="FC585" s="1431"/>
      <c r="FD585" s="1431"/>
      <c r="FE585" s="1431"/>
      <c r="FF585" s="1431"/>
      <c r="FG585" s="1431"/>
      <c r="FH585" s="1431"/>
      <c r="FI585" s="1431"/>
      <c r="FJ585" s="1431"/>
      <c r="FK585" s="1431"/>
      <c r="FL585" s="1431"/>
      <c r="FM585" s="1431"/>
      <c r="FN585" s="1431"/>
      <c r="FO585" s="1431"/>
      <c r="FP585" s="1431"/>
      <c r="FQ585" s="1431"/>
      <c r="FR585" s="1431"/>
      <c r="FS585" s="1431"/>
      <c r="FT585" s="1431"/>
      <c r="FU585" s="1431"/>
      <c r="FV585" s="1431"/>
      <c r="FW585" s="1431"/>
      <c r="FX585" s="1431"/>
      <c r="FY585" s="1431"/>
      <c r="FZ585" s="1431"/>
      <c r="GA585" s="1431"/>
      <c r="GB585" s="1431"/>
      <c r="GC585" s="1431"/>
      <c r="GD585" s="1431"/>
      <c r="GE585" s="1431"/>
      <c r="GF585" s="1431"/>
      <c r="GG585" s="1431"/>
      <c r="GH585" s="1431"/>
      <c r="GI585" s="1431"/>
      <c r="GJ585" s="1431"/>
      <c r="GK585" s="1431"/>
      <c r="GL585" s="1431"/>
      <c r="GM585" s="1431"/>
      <c r="GN585" s="1431"/>
      <c r="GO585" s="1431"/>
      <c r="GP585" s="1431"/>
      <c r="GQ585" s="1431"/>
      <c r="GR585" s="1431"/>
      <c r="GS585" s="1431"/>
      <c r="GT585" s="1431"/>
      <c r="GU585" s="1431"/>
      <c r="GV585" s="1431"/>
      <c r="GW585" s="1431"/>
      <c r="GX585" s="1431"/>
      <c r="GY585" s="1431"/>
      <c r="GZ585" s="1431"/>
      <c r="HA585" s="1431"/>
      <c r="HB585" s="1431"/>
      <c r="HC585" s="1431"/>
      <c r="HD585" s="1431"/>
      <c r="HE585" s="1431"/>
      <c r="HF585" s="1431"/>
      <c r="HG585" s="1431"/>
      <c r="HH585" s="1431"/>
      <c r="HI585" s="1431"/>
      <c r="HJ585" s="1431"/>
      <c r="HK585" s="1431"/>
      <c r="HL585" s="1431"/>
      <c r="HM585" s="1431"/>
      <c r="HN585" s="1431"/>
      <c r="HO585" s="1431"/>
      <c r="HP585" s="1431"/>
      <c r="HQ585" s="1431"/>
      <c r="HR585" s="1431"/>
      <c r="HS585" s="1431"/>
      <c r="HT585" s="1431"/>
      <c r="HU585" s="1431"/>
      <c r="HV585" s="1431"/>
      <c r="HW585" s="1431"/>
      <c r="HX585" s="1431"/>
      <c r="HY585" s="1431"/>
      <c r="HZ585" s="1431"/>
      <c r="IA585" s="1431"/>
      <c r="IB585" s="1431"/>
      <c r="IC585" s="1431"/>
      <c r="ID585" s="1431"/>
      <c r="IE585" s="1431"/>
      <c r="IF585" s="1431"/>
      <c r="IG585" s="1431"/>
      <c r="IH585" s="1431"/>
      <c r="II585" s="1431"/>
      <c r="IJ585" s="1431"/>
      <c r="IK585" s="1431"/>
      <c r="IL585" s="1431"/>
      <c r="IM585" s="1431"/>
      <c r="IN585" s="1431"/>
      <c r="IO585" s="1431"/>
      <c r="IP585" s="1431"/>
      <c r="IQ585" s="1431"/>
      <c r="IR585" s="1431"/>
      <c r="IS585" s="1431"/>
      <c r="IT585" s="1431"/>
      <c r="IU585" s="1431"/>
      <c r="IV585" s="1431"/>
    </row>
    <row r="586" spans="1:256">
      <c r="A586" s="1367"/>
      <c r="B586" s="1441" t="s">
        <v>1960</v>
      </c>
      <c r="C586" s="1438" t="s">
        <v>1044</v>
      </c>
      <c r="D586" s="1439">
        <v>1</v>
      </c>
      <c r="E586" s="1603"/>
      <c r="F586" s="1442">
        <f>D586*E586</f>
        <v>0</v>
      </c>
      <c r="G586" s="1430"/>
      <c r="H586" s="1431"/>
      <c r="I586" s="1431"/>
      <c r="J586" s="1431"/>
      <c r="K586" s="1431"/>
      <c r="L586" s="1431"/>
      <c r="M586" s="1431"/>
      <c r="N586" s="1431"/>
      <c r="O586" s="1431"/>
      <c r="P586" s="1431"/>
      <c r="Q586" s="1431"/>
      <c r="R586" s="1431"/>
      <c r="S586" s="1431"/>
      <c r="T586" s="1431"/>
      <c r="U586" s="1431"/>
      <c r="V586" s="1431"/>
      <c r="W586" s="1431"/>
      <c r="X586" s="1431"/>
      <c r="Y586" s="1431"/>
      <c r="Z586" s="1431"/>
      <c r="AA586" s="1431"/>
      <c r="AB586" s="1431"/>
      <c r="AC586" s="1431"/>
      <c r="AD586" s="1431"/>
      <c r="AE586" s="1431"/>
      <c r="AF586" s="1431"/>
      <c r="AG586" s="1431"/>
      <c r="AH586" s="1431"/>
      <c r="AI586" s="1431"/>
      <c r="AJ586" s="1431"/>
      <c r="AK586" s="1431"/>
      <c r="AL586" s="1431"/>
      <c r="AM586" s="1431"/>
      <c r="AN586" s="1431"/>
      <c r="AO586" s="1431"/>
      <c r="AP586" s="1431"/>
      <c r="AQ586" s="1431"/>
      <c r="AR586" s="1431"/>
      <c r="AS586" s="1431"/>
      <c r="AT586" s="1431"/>
      <c r="AU586" s="1431"/>
      <c r="AV586" s="1431"/>
      <c r="AW586" s="1431"/>
      <c r="AX586" s="1431"/>
      <c r="AY586" s="1431"/>
      <c r="AZ586" s="1431"/>
      <c r="BA586" s="1431"/>
      <c r="BB586" s="1431"/>
      <c r="BC586" s="1431"/>
      <c r="BD586" s="1431"/>
      <c r="BE586" s="1431"/>
      <c r="BF586" s="1431"/>
      <c r="BG586" s="1431"/>
      <c r="BH586" s="1431"/>
      <c r="BI586" s="1431"/>
      <c r="BJ586" s="1431"/>
      <c r="BK586" s="1431"/>
      <c r="BL586" s="1431"/>
      <c r="BM586" s="1431"/>
      <c r="BN586" s="1431"/>
      <c r="BO586" s="1431"/>
      <c r="BP586" s="1431"/>
      <c r="BQ586" s="1431"/>
      <c r="BR586" s="1431"/>
      <c r="BS586" s="1431"/>
      <c r="BT586" s="1431"/>
      <c r="BU586" s="1431"/>
      <c r="BV586" s="1431"/>
      <c r="BW586" s="1431"/>
      <c r="BX586" s="1431"/>
      <c r="BY586" s="1431"/>
      <c r="BZ586" s="1431"/>
      <c r="CA586" s="1431"/>
      <c r="CB586" s="1431"/>
      <c r="CC586" s="1431"/>
      <c r="CD586" s="1431"/>
      <c r="CE586" s="1431"/>
      <c r="CF586" s="1431"/>
      <c r="CG586" s="1431"/>
      <c r="CH586" s="1431"/>
      <c r="CI586" s="1431"/>
      <c r="CJ586" s="1431"/>
      <c r="CK586" s="1431"/>
      <c r="CL586" s="1431"/>
      <c r="CM586" s="1431"/>
      <c r="CN586" s="1431"/>
      <c r="CO586" s="1431"/>
      <c r="CP586" s="1431"/>
      <c r="CQ586" s="1431"/>
      <c r="CR586" s="1431"/>
      <c r="CS586" s="1431"/>
      <c r="CT586" s="1431"/>
      <c r="CU586" s="1431"/>
      <c r="CV586" s="1431"/>
      <c r="CW586" s="1431"/>
      <c r="CX586" s="1431"/>
      <c r="CY586" s="1431"/>
      <c r="CZ586" s="1431"/>
      <c r="DA586" s="1431"/>
      <c r="DB586" s="1431"/>
      <c r="DC586" s="1431"/>
      <c r="DD586" s="1431"/>
      <c r="DE586" s="1431"/>
      <c r="DF586" s="1431"/>
      <c r="DG586" s="1431"/>
      <c r="DH586" s="1431"/>
      <c r="DI586" s="1431"/>
      <c r="DJ586" s="1431"/>
      <c r="DK586" s="1431"/>
      <c r="DL586" s="1431"/>
      <c r="DM586" s="1431"/>
      <c r="DN586" s="1431"/>
      <c r="DO586" s="1431"/>
      <c r="DP586" s="1431"/>
      <c r="DQ586" s="1431"/>
      <c r="DR586" s="1431"/>
      <c r="DS586" s="1431"/>
      <c r="DT586" s="1431"/>
      <c r="DU586" s="1431"/>
      <c r="DV586" s="1431"/>
      <c r="DW586" s="1431"/>
      <c r="DX586" s="1431"/>
      <c r="DY586" s="1431"/>
      <c r="DZ586" s="1431"/>
      <c r="EA586" s="1431"/>
      <c r="EB586" s="1431"/>
      <c r="EC586" s="1431"/>
      <c r="ED586" s="1431"/>
      <c r="EE586" s="1431"/>
      <c r="EF586" s="1431"/>
      <c r="EG586" s="1431"/>
      <c r="EH586" s="1431"/>
      <c r="EI586" s="1431"/>
      <c r="EJ586" s="1431"/>
      <c r="EK586" s="1431"/>
      <c r="EL586" s="1431"/>
      <c r="EM586" s="1431"/>
      <c r="EN586" s="1431"/>
      <c r="EO586" s="1431"/>
      <c r="EP586" s="1431"/>
      <c r="EQ586" s="1431"/>
      <c r="ER586" s="1431"/>
      <c r="ES586" s="1431"/>
      <c r="ET586" s="1431"/>
      <c r="EU586" s="1431"/>
      <c r="EV586" s="1431"/>
      <c r="EW586" s="1431"/>
      <c r="EX586" s="1431"/>
      <c r="EY586" s="1431"/>
      <c r="EZ586" s="1431"/>
      <c r="FA586" s="1431"/>
      <c r="FB586" s="1431"/>
      <c r="FC586" s="1431"/>
      <c r="FD586" s="1431"/>
      <c r="FE586" s="1431"/>
      <c r="FF586" s="1431"/>
      <c r="FG586" s="1431"/>
      <c r="FH586" s="1431"/>
      <c r="FI586" s="1431"/>
      <c r="FJ586" s="1431"/>
      <c r="FK586" s="1431"/>
      <c r="FL586" s="1431"/>
      <c r="FM586" s="1431"/>
      <c r="FN586" s="1431"/>
      <c r="FO586" s="1431"/>
      <c r="FP586" s="1431"/>
      <c r="FQ586" s="1431"/>
      <c r="FR586" s="1431"/>
      <c r="FS586" s="1431"/>
      <c r="FT586" s="1431"/>
      <c r="FU586" s="1431"/>
      <c r="FV586" s="1431"/>
      <c r="FW586" s="1431"/>
      <c r="FX586" s="1431"/>
      <c r="FY586" s="1431"/>
      <c r="FZ586" s="1431"/>
      <c r="GA586" s="1431"/>
      <c r="GB586" s="1431"/>
      <c r="GC586" s="1431"/>
      <c r="GD586" s="1431"/>
      <c r="GE586" s="1431"/>
      <c r="GF586" s="1431"/>
      <c r="GG586" s="1431"/>
      <c r="GH586" s="1431"/>
      <c r="GI586" s="1431"/>
      <c r="GJ586" s="1431"/>
      <c r="GK586" s="1431"/>
      <c r="GL586" s="1431"/>
      <c r="GM586" s="1431"/>
      <c r="GN586" s="1431"/>
      <c r="GO586" s="1431"/>
      <c r="GP586" s="1431"/>
      <c r="GQ586" s="1431"/>
      <c r="GR586" s="1431"/>
      <c r="GS586" s="1431"/>
      <c r="GT586" s="1431"/>
      <c r="GU586" s="1431"/>
      <c r="GV586" s="1431"/>
      <c r="GW586" s="1431"/>
      <c r="GX586" s="1431"/>
      <c r="GY586" s="1431"/>
      <c r="GZ586" s="1431"/>
      <c r="HA586" s="1431"/>
      <c r="HB586" s="1431"/>
      <c r="HC586" s="1431"/>
      <c r="HD586" s="1431"/>
      <c r="HE586" s="1431"/>
      <c r="HF586" s="1431"/>
      <c r="HG586" s="1431"/>
      <c r="HH586" s="1431"/>
      <c r="HI586" s="1431"/>
      <c r="HJ586" s="1431"/>
      <c r="HK586" s="1431"/>
      <c r="HL586" s="1431"/>
      <c r="HM586" s="1431"/>
      <c r="HN586" s="1431"/>
      <c r="HO586" s="1431"/>
      <c r="HP586" s="1431"/>
      <c r="HQ586" s="1431"/>
      <c r="HR586" s="1431"/>
      <c r="HS586" s="1431"/>
      <c r="HT586" s="1431"/>
      <c r="HU586" s="1431"/>
      <c r="HV586" s="1431"/>
      <c r="HW586" s="1431"/>
      <c r="HX586" s="1431"/>
      <c r="HY586" s="1431"/>
      <c r="HZ586" s="1431"/>
      <c r="IA586" s="1431"/>
      <c r="IB586" s="1431"/>
      <c r="IC586" s="1431"/>
      <c r="ID586" s="1431"/>
      <c r="IE586" s="1431"/>
      <c r="IF586" s="1431"/>
      <c r="IG586" s="1431"/>
      <c r="IH586" s="1431"/>
      <c r="II586" s="1431"/>
      <c r="IJ586" s="1431"/>
      <c r="IK586" s="1431"/>
      <c r="IL586" s="1431"/>
      <c r="IM586" s="1431"/>
      <c r="IN586" s="1431"/>
      <c r="IO586" s="1431"/>
      <c r="IP586" s="1431"/>
      <c r="IQ586" s="1431"/>
      <c r="IR586" s="1431"/>
      <c r="IS586" s="1431"/>
      <c r="IT586" s="1431"/>
      <c r="IU586" s="1431"/>
      <c r="IV586" s="1431"/>
    </row>
    <row r="587" spans="1:256">
      <c r="A587" s="1367"/>
      <c r="B587" s="1437" t="s">
        <v>3368</v>
      </c>
      <c r="C587" s="1438"/>
      <c r="D587" s="1439"/>
      <c r="E587" s="1440"/>
      <c r="F587" s="1440"/>
      <c r="G587" s="1430"/>
      <c r="H587" s="1431"/>
      <c r="I587" s="1431"/>
      <c r="J587" s="1431"/>
      <c r="K587" s="1431"/>
      <c r="L587" s="1431"/>
      <c r="M587" s="1431"/>
      <c r="N587" s="1431"/>
      <c r="O587" s="1431"/>
      <c r="P587" s="1431"/>
      <c r="Q587" s="1431"/>
      <c r="R587" s="1431"/>
      <c r="S587" s="1431"/>
      <c r="T587" s="1431"/>
      <c r="U587" s="1431"/>
      <c r="V587" s="1431"/>
      <c r="W587" s="1431"/>
      <c r="X587" s="1431"/>
      <c r="Y587" s="1431"/>
      <c r="Z587" s="1431"/>
      <c r="AA587" s="1431"/>
      <c r="AB587" s="1431"/>
      <c r="AC587" s="1431"/>
      <c r="AD587" s="1431"/>
      <c r="AE587" s="1431"/>
      <c r="AF587" s="1431"/>
      <c r="AG587" s="1431"/>
      <c r="AH587" s="1431"/>
      <c r="AI587" s="1431"/>
      <c r="AJ587" s="1431"/>
      <c r="AK587" s="1431"/>
      <c r="AL587" s="1431"/>
      <c r="AM587" s="1431"/>
      <c r="AN587" s="1431"/>
      <c r="AO587" s="1431"/>
      <c r="AP587" s="1431"/>
      <c r="AQ587" s="1431"/>
      <c r="AR587" s="1431"/>
      <c r="AS587" s="1431"/>
      <c r="AT587" s="1431"/>
      <c r="AU587" s="1431"/>
      <c r="AV587" s="1431"/>
      <c r="AW587" s="1431"/>
      <c r="AX587" s="1431"/>
      <c r="AY587" s="1431"/>
      <c r="AZ587" s="1431"/>
      <c r="BA587" s="1431"/>
      <c r="BB587" s="1431"/>
      <c r="BC587" s="1431"/>
      <c r="BD587" s="1431"/>
      <c r="BE587" s="1431"/>
      <c r="BF587" s="1431"/>
      <c r="BG587" s="1431"/>
      <c r="BH587" s="1431"/>
      <c r="BI587" s="1431"/>
      <c r="BJ587" s="1431"/>
      <c r="BK587" s="1431"/>
      <c r="BL587" s="1431"/>
      <c r="BM587" s="1431"/>
      <c r="BN587" s="1431"/>
      <c r="BO587" s="1431"/>
      <c r="BP587" s="1431"/>
      <c r="BQ587" s="1431"/>
      <c r="BR587" s="1431"/>
      <c r="BS587" s="1431"/>
      <c r="BT587" s="1431"/>
      <c r="BU587" s="1431"/>
      <c r="BV587" s="1431"/>
      <c r="BW587" s="1431"/>
      <c r="BX587" s="1431"/>
      <c r="BY587" s="1431"/>
      <c r="BZ587" s="1431"/>
      <c r="CA587" s="1431"/>
      <c r="CB587" s="1431"/>
      <c r="CC587" s="1431"/>
      <c r="CD587" s="1431"/>
      <c r="CE587" s="1431"/>
      <c r="CF587" s="1431"/>
      <c r="CG587" s="1431"/>
      <c r="CH587" s="1431"/>
      <c r="CI587" s="1431"/>
      <c r="CJ587" s="1431"/>
      <c r="CK587" s="1431"/>
      <c r="CL587" s="1431"/>
      <c r="CM587" s="1431"/>
      <c r="CN587" s="1431"/>
      <c r="CO587" s="1431"/>
      <c r="CP587" s="1431"/>
      <c r="CQ587" s="1431"/>
      <c r="CR587" s="1431"/>
      <c r="CS587" s="1431"/>
      <c r="CT587" s="1431"/>
      <c r="CU587" s="1431"/>
      <c r="CV587" s="1431"/>
      <c r="CW587" s="1431"/>
      <c r="CX587" s="1431"/>
      <c r="CY587" s="1431"/>
      <c r="CZ587" s="1431"/>
      <c r="DA587" s="1431"/>
      <c r="DB587" s="1431"/>
      <c r="DC587" s="1431"/>
      <c r="DD587" s="1431"/>
      <c r="DE587" s="1431"/>
      <c r="DF587" s="1431"/>
      <c r="DG587" s="1431"/>
      <c r="DH587" s="1431"/>
      <c r="DI587" s="1431"/>
      <c r="DJ587" s="1431"/>
      <c r="DK587" s="1431"/>
      <c r="DL587" s="1431"/>
      <c r="DM587" s="1431"/>
      <c r="DN587" s="1431"/>
      <c r="DO587" s="1431"/>
      <c r="DP587" s="1431"/>
      <c r="DQ587" s="1431"/>
      <c r="DR587" s="1431"/>
      <c r="DS587" s="1431"/>
      <c r="DT587" s="1431"/>
      <c r="DU587" s="1431"/>
      <c r="DV587" s="1431"/>
      <c r="DW587" s="1431"/>
      <c r="DX587" s="1431"/>
      <c r="DY587" s="1431"/>
      <c r="DZ587" s="1431"/>
      <c r="EA587" s="1431"/>
      <c r="EB587" s="1431"/>
      <c r="EC587" s="1431"/>
      <c r="ED587" s="1431"/>
      <c r="EE587" s="1431"/>
      <c r="EF587" s="1431"/>
      <c r="EG587" s="1431"/>
      <c r="EH587" s="1431"/>
      <c r="EI587" s="1431"/>
      <c r="EJ587" s="1431"/>
      <c r="EK587" s="1431"/>
      <c r="EL587" s="1431"/>
      <c r="EM587" s="1431"/>
      <c r="EN587" s="1431"/>
      <c r="EO587" s="1431"/>
      <c r="EP587" s="1431"/>
      <c r="EQ587" s="1431"/>
      <c r="ER587" s="1431"/>
      <c r="ES587" s="1431"/>
      <c r="ET587" s="1431"/>
      <c r="EU587" s="1431"/>
      <c r="EV587" s="1431"/>
      <c r="EW587" s="1431"/>
      <c r="EX587" s="1431"/>
      <c r="EY587" s="1431"/>
      <c r="EZ587" s="1431"/>
      <c r="FA587" s="1431"/>
      <c r="FB587" s="1431"/>
      <c r="FC587" s="1431"/>
      <c r="FD587" s="1431"/>
      <c r="FE587" s="1431"/>
      <c r="FF587" s="1431"/>
      <c r="FG587" s="1431"/>
      <c r="FH587" s="1431"/>
      <c r="FI587" s="1431"/>
      <c r="FJ587" s="1431"/>
      <c r="FK587" s="1431"/>
      <c r="FL587" s="1431"/>
      <c r="FM587" s="1431"/>
      <c r="FN587" s="1431"/>
      <c r="FO587" s="1431"/>
      <c r="FP587" s="1431"/>
      <c r="FQ587" s="1431"/>
      <c r="FR587" s="1431"/>
      <c r="FS587" s="1431"/>
      <c r="FT587" s="1431"/>
      <c r="FU587" s="1431"/>
      <c r="FV587" s="1431"/>
      <c r="FW587" s="1431"/>
      <c r="FX587" s="1431"/>
      <c r="FY587" s="1431"/>
      <c r="FZ587" s="1431"/>
      <c r="GA587" s="1431"/>
      <c r="GB587" s="1431"/>
      <c r="GC587" s="1431"/>
      <c r="GD587" s="1431"/>
      <c r="GE587" s="1431"/>
      <c r="GF587" s="1431"/>
      <c r="GG587" s="1431"/>
      <c r="GH587" s="1431"/>
      <c r="GI587" s="1431"/>
      <c r="GJ587" s="1431"/>
      <c r="GK587" s="1431"/>
      <c r="GL587" s="1431"/>
      <c r="GM587" s="1431"/>
      <c r="GN587" s="1431"/>
      <c r="GO587" s="1431"/>
      <c r="GP587" s="1431"/>
      <c r="GQ587" s="1431"/>
      <c r="GR587" s="1431"/>
      <c r="GS587" s="1431"/>
      <c r="GT587" s="1431"/>
      <c r="GU587" s="1431"/>
      <c r="GV587" s="1431"/>
      <c r="GW587" s="1431"/>
      <c r="GX587" s="1431"/>
      <c r="GY587" s="1431"/>
      <c r="GZ587" s="1431"/>
      <c r="HA587" s="1431"/>
      <c r="HB587" s="1431"/>
      <c r="HC587" s="1431"/>
      <c r="HD587" s="1431"/>
      <c r="HE587" s="1431"/>
      <c r="HF587" s="1431"/>
      <c r="HG587" s="1431"/>
      <c r="HH587" s="1431"/>
      <c r="HI587" s="1431"/>
      <c r="HJ587" s="1431"/>
      <c r="HK587" s="1431"/>
      <c r="HL587" s="1431"/>
      <c r="HM587" s="1431"/>
      <c r="HN587" s="1431"/>
      <c r="HO587" s="1431"/>
      <c r="HP587" s="1431"/>
      <c r="HQ587" s="1431"/>
      <c r="HR587" s="1431"/>
      <c r="HS587" s="1431"/>
      <c r="HT587" s="1431"/>
      <c r="HU587" s="1431"/>
      <c r="HV587" s="1431"/>
      <c r="HW587" s="1431"/>
      <c r="HX587" s="1431"/>
      <c r="HY587" s="1431"/>
      <c r="HZ587" s="1431"/>
      <c r="IA587" s="1431"/>
      <c r="IB587" s="1431"/>
      <c r="IC587" s="1431"/>
      <c r="ID587" s="1431"/>
      <c r="IE587" s="1431"/>
      <c r="IF587" s="1431"/>
      <c r="IG587" s="1431"/>
      <c r="IH587" s="1431"/>
      <c r="II587" s="1431"/>
      <c r="IJ587" s="1431"/>
      <c r="IK587" s="1431"/>
      <c r="IL587" s="1431"/>
      <c r="IM587" s="1431"/>
      <c r="IN587" s="1431"/>
      <c r="IO587" s="1431"/>
      <c r="IP587" s="1431"/>
      <c r="IQ587" s="1431"/>
      <c r="IR587" s="1431"/>
      <c r="IS587" s="1431"/>
      <c r="IT587" s="1431"/>
      <c r="IU587" s="1431"/>
      <c r="IV587" s="1431"/>
    </row>
    <row r="588" spans="1:256">
      <c r="A588" s="1367"/>
      <c r="B588" s="1441" t="s">
        <v>3369</v>
      </c>
      <c r="C588" s="1438" t="s">
        <v>1044</v>
      </c>
      <c r="D588" s="1439">
        <v>10</v>
      </c>
      <c r="E588" s="1603"/>
      <c r="F588" s="1442">
        <f>D588*E588</f>
        <v>0</v>
      </c>
      <c r="G588" s="1430"/>
      <c r="H588" s="1431"/>
      <c r="I588" s="1431"/>
      <c r="J588" s="1431"/>
      <c r="K588" s="1431"/>
      <c r="L588" s="1431"/>
      <c r="M588" s="1431"/>
      <c r="N588" s="1431"/>
      <c r="O588" s="1431"/>
      <c r="P588" s="1431"/>
      <c r="Q588" s="1431"/>
      <c r="R588" s="1431"/>
      <c r="S588" s="1431"/>
      <c r="T588" s="1431"/>
      <c r="U588" s="1431"/>
      <c r="V588" s="1431"/>
      <c r="W588" s="1431"/>
      <c r="X588" s="1431"/>
      <c r="Y588" s="1431"/>
      <c r="Z588" s="1431"/>
      <c r="AA588" s="1431"/>
      <c r="AB588" s="1431"/>
      <c r="AC588" s="1431"/>
      <c r="AD588" s="1431"/>
      <c r="AE588" s="1431"/>
      <c r="AF588" s="1431"/>
      <c r="AG588" s="1431"/>
      <c r="AH588" s="1431"/>
      <c r="AI588" s="1431"/>
      <c r="AJ588" s="1431"/>
      <c r="AK588" s="1431"/>
      <c r="AL588" s="1431"/>
      <c r="AM588" s="1431"/>
      <c r="AN588" s="1431"/>
      <c r="AO588" s="1431"/>
      <c r="AP588" s="1431"/>
      <c r="AQ588" s="1431"/>
      <c r="AR588" s="1431"/>
      <c r="AS588" s="1431"/>
      <c r="AT588" s="1431"/>
      <c r="AU588" s="1431"/>
      <c r="AV588" s="1431"/>
      <c r="AW588" s="1431"/>
      <c r="AX588" s="1431"/>
      <c r="AY588" s="1431"/>
      <c r="AZ588" s="1431"/>
      <c r="BA588" s="1431"/>
      <c r="BB588" s="1431"/>
      <c r="BC588" s="1431"/>
      <c r="BD588" s="1431"/>
      <c r="BE588" s="1431"/>
      <c r="BF588" s="1431"/>
      <c r="BG588" s="1431"/>
      <c r="BH588" s="1431"/>
      <c r="BI588" s="1431"/>
      <c r="BJ588" s="1431"/>
      <c r="BK588" s="1431"/>
      <c r="BL588" s="1431"/>
      <c r="BM588" s="1431"/>
      <c r="BN588" s="1431"/>
      <c r="BO588" s="1431"/>
      <c r="BP588" s="1431"/>
      <c r="BQ588" s="1431"/>
      <c r="BR588" s="1431"/>
      <c r="BS588" s="1431"/>
      <c r="BT588" s="1431"/>
      <c r="BU588" s="1431"/>
      <c r="BV588" s="1431"/>
      <c r="BW588" s="1431"/>
      <c r="BX588" s="1431"/>
      <c r="BY588" s="1431"/>
      <c r="BZ588" s="1431"/>
      <c r="CA588" s="1431"/>
      <c r="CB588" s="1431"/>
      <c r="CC588" s="1431"/>
      <c r="CD588" s="1431"/>
      <c r="CE588" s="1431"/>
      <c r="CF588" s="1431"/>
      <c r="CG588" s="1431"/>
      <c r="CH588" s="1431"/>
      <c r="CI588" s="1431"/>
      <c r="CJ588" s="1431"/>
      <c r="CK588" s="1431"/>
      <c r="CL588" s="1431"/>
      <c r="CM588" s="1431"/>
      <c r="CN588" s="1431"/>
      <c r="CO588" s="1431"/>
      <c r="CP588" s="1431"/>
      <c r="CQ588" s="1431"/>
      <c r="CR588" s="1431"/>
      <c r="CS588" s="1431"/>
      <c r="CT588" s="1431"/>
      <c r="CU588" s="1431"/>
      <c r="CV588" s="1431"/>
      <c r="CW588" s="1431"/>
      <c r="CX588" s="1431"/>
      <c r="CY588" s="1431"/>
      <c r="CZ588" s="1431"/>
      <c r="DA588" s="1431"/>
      <c r="DB588" s="1431"/>
      <c r="DC588" s="1431"/>
      <c r="DD588" s="1431"/>
      <c r="DE588" s="1431"/>
      <c r="DF588" s="1431"/>
      <c r="DG588" s="1431"/>
      <c r="DH588" s="1431"/>
      <c r="DI588" s="1431"/>
      <c r="DJ588" s="1431"/>
      <c r="DK588" s="1431"/>
      <c r="DL588" s="1431"/>
      <c r="DM588" s="1431"/>
      <c r="DN588" s="1431"/>
      <c r="DO588" s="1431"/>
      <c r="DP588" s="1431"/>
      <c r="DQ588" s="1431"/>
      <c r="DR588" s="1431"/>
      <c r="DS588" s="1431"/>
      <c r="DT588" s="1431"/>
      <c r="DU588" s="1431"/>
      <c r="DV588" s="1431"/>
      <c r="DW588" s="1431"/>
      <c r="DX588" s="1431"/>
      <c r="DY588" s="1431"/>
      <c r="DZ588" s="1431"/>
      <c r="EA588" s="1431"/>
      <c r="EB588" s="1431"/>
      <c r="EC588" s="1431"/>
      <c r="ED588" s="1431"/>
      <c r="EE588" s="1431"/>
      <c r="EF588" s="1431"/>
      <c r="EG588" s="1431"/>
      <c r="EH588" s="1431"/>
      <c r="EI588" s="1431"/>
      <c r="EJ588" s="1431"/>
      <c r="EK588" s="1431"/>
      <c r="EL588" s="1431"/>
      <c r="EM588" s="1431"/>
      <c r="EN588" s="1431"/>
      <c r="EO588" s="1431"/>
      <c r="EP588" s="1431"/>
      <c r="EQ588" s="1431"/>
      <c r="ER588" s="1431"/>
      <c r="ES588" s="1431"/>
      <c r="ET588" s="1431"/>
      <c r="EU588" s="1431"/>
      <c r="EV588" s="1431"/>
      <c r="EW588" s="1431"/>
      <c r="EX588" s="1431"/>
      <c r="EY588" s="1431"/>
      <c r="EZ588" s="1431"/>
      <c r="FA588" s="1431"/>
      <c r="FB588" s="1431"/>
      <c r="FC588" s="1431"/>
      <c r="FD588" s="1431"/>
      <c r="FE588" s="1431"/>
      <c r="FF588" s="1431"/>
      <c r="FG588" s="1431"/>
      <c r="FH588" s="1431"/>
      <c r="FI588" s="1431"/>
      <c r="FJ588" s="1431"/>
      <c r="FK588" s="1431"/>
      <c r="FL588" s="1431"/>
      <c r="FM588" s="1431"/>
      <c r="FN588" s="1431"/>
      <c r="FO588" s="1431"/>
      <c r="FP588" s="1431"/>
      <c r="FQ588" s="1431"/>
      <c r="FR588" s="1431"/>
      <c r="FS588" s="1431"/>
      <c r="FT588" s="1431"/>
      <c r="FU588" s="1431"/>
      <c r="FV588" s="1431"/>
      <c r="FW588" s="1431"/>
      <c r="FX588" s="1431"/>
      <c r="FY588" s="1431"/>
      <c r="FZ588" s="1431"/>
      <c r="GA588" s="1431"/>
      <c r="GB588" s="1431"/>
      <c r="GC588" s="1431"/>
      <c r="GD588" s="1431"/>
      <c r="GE588" s="1431"/>
      <c r="GF588" s="1431"/>
      <c r="GG588" s="1431"/>
      <c r="GH588" s="1431"/>
      <c r="GI588" s="1431"/>
      <c r="GJ588" s="1431"/>
      <c r="GK588" s="1431"/>
      <c r="GL588" s="1431"/>
      <c r="GM588" s="1431"/>
      <c r="GN588" s="1431"/>
      <c r="GO588" s="1431"/>
      <c r="GP588" s="1431"/>
      <c r="GQ588" s="1431"/>
      <c r="GR588" s="1431"/>
      <c r="GS588" s="1431"/>
      <c r="GT588" s="1431"/>
      <c r="GU588" s="1431"/>
      <c r="GV588" s="1431"/>
      <c r="GW588" s="1431"/>
      <c r="GX588" s="1431"/>
      <c r="GY588" s="1431"/>
      <c r="GZ588" s="1431"/>
      <c r="HA588" s="1431"/>
      <c r="HB588" s="1431"/>
      <c r="HC588" s="1431"/>
      <c r="HD588" s="1431"/>
      <c r="HE588" s="1431"/>
      <c r="HF588" s="1431"/>
      <c r="HG588" s="1431"/>
      <c r="HH588" s="1431"/>
      <c r="HI588" s="1431"/>
      <c r="HJ588" s="1431"/>
      <c r="HK588" s="1431"/>
      <c r="HL588" s="1431"/>
      <c r="HM588" s="1431"/>
      <c r="HN588" s="1431"/>
      <c r="HO588" s="1431"/>
      <c r="HP588" s="1431"/>
      <c r="HQ588" s="1431"/>
      <c r="HR588" s="1431"/>
      <c r="HS588" s="1431"/>
      <c r="HT588" s="1431"/>
      <c r="HU588" s="1431"/>
      <c r="HV588" s="1431"/>
      <c r="HW588" s="1431"/>
      <c r="HX588" s="1431"/>
      <c r="HY588" s="1431"/>
      <c r="HZ588" s="1431"/>
      <c r="IA588" s="1431"/>
      <c r="IB588" s="1431"/>
      <c r="IC588" s="1431"/>
      <c r="ID588" s="1431"/>
      <c r="IE588" s="1431"/>
      <c r="IF588" s="1431"/>
      <c r="IG588" s="1431"/>
      <c r="IH588" s="1431"/>
      <c r="II588" s="1431"/>
      <c r="IJ588" s="1431"/>
      <c r="IK588" s="1431"/>
      <c r="IL588" s="1431"/>
      <c r="IM588" s="1431"/>
      <c r="IN588" s="1431"/>
      <c r="IO588" s="1431"/>
      <c r="IP588" s="1431"/>
      <c r="IQ588" s="1431"/>
      <c r="IR588" s="1431"/>
      <c r="IS588" s="1431"/>
      <c r="IT588" s="1431"/>
      <c r="IU588" s="1431"/>
      <c r="IV588" s="1431"/>
    </row>
    <row r="589" spans="1:256" ht="38.25">
      <c r="A589" s="1367"/>
      <c r="B589" s="1436" t="s">
        <v>1961</v>
      </c>
      <c r="C589" s="1390"/>
      <c r="D589" s="1369"/>
      <c r="E589" s="1429"/>
      <c r="F589" s="1429"/>
      <c r="G589" s="1430"/>
      <c r="H589" s="1431"/>
      <c r="I589" s="1431"/>
      <c r="J589" s="1431"/>
      <c r="K589" s="1431"/>
      <c r="L589" s="1431"/>
      <c r="M589" s="1431"/>
      <c r="N589" s="1431"/>
      <c r="O589" s="1431"/>
      <c r="P589" s="1431"/>
      <c r="Q589" s="1431"/>
      <c r="R589" s="1431"/>
      <c r="S589" s="1431"/>
      <c r="T589" s="1431"/>
      <c r="U589" s="1431"/>
      <c r="V589" s="1431"/>
      <c r="W589" s="1431"/>
      <c r="X589" s="1431"/>
      <c r="Y589" s="1431"/>
      <c r="Z589" s="1431"/>
      <c r="AA589" s="1431"/>
      <c r="AB589" s="1431"/>
      <c r="AC589" s="1431"/>
      <c r="AD589" s="1431"/>
      <c r="AE589" s="1431"/>
      <c r="AF589" s="1431"/>
      <c r="AG589" s="1431"/>
      <c r="AH589" s="1431"/>
      <c r="AI589" s="1431"/>
      <c r="AJ589" s="1431"/>
      <c r="AK589" s="1431"/>
      <c r="AL589" s="1431"/>
      <c r="AM589" s="1431"/>
      <c r="AN589" s="1431"/>
      <c r="AO589" s="1431"/>
      <c r="AP589" s="1431"/>
      <c r="AQ589" s="1431"/>
      <c r="AR589" s="1431"/>
      <c r="AS589" s="1431"/>
      <c r="AT589" s="1431"/>
      <c r="AU589" s="1431"/>
      <c r="AV589" s="1431"/>
      <c r="AW589" s="1431"/>
      <c r="AX589" s="1431"/>
      <c r="AY589" s="1431"/>
      <c r="AZ589" s="1431"/>
      <c r="BA589" s="1431"/>
      <c r="BB589" s="1431"/>
      <c r="BC589" s="1431"/>
      <c r="BD589" s="1431"/>
      <c r="BE589" s="1431"/>
      <c r="BF589" s="1431"/>
      <c r="BG589" s="1431"/>
      <c r="BH589" s="1431"/>
      <c r="BI589" s="1431"/>
      <c r="BJ589" s="1431"/>
      <c r="BK589" s="1431"/>
      <c r="BL589" s="1431"/>
      <c r="BM589" s="1431"/>
      <c r="BN589" s="1431"/>
      <c r="BO589" s="1431"/>
      <c r="BP589" s="1431"/>
      <c r="BQ589" s="1431"/>
      <c r="BR589" s="1431"/>
      <c r="BS589" s="1431"/>
      <c r="BT589" s="1431"/>
      <c r="BU589" s="1431"/>
      <c r="BV589" s="1431"/>
      <c r="BW589" s="1431"/>
      <c r="BX589" s="1431"/>
      <c r="BY589" s="1431"/>
      <c r="BZ589" s="1431"/>
      <c r="CA589" s="1431"/>
      <c r="CB589" s="1431"/>
      <c r="CC589" s="1431"/>
      <c r="CD589" s="1431"/>
      <c r="CE589" s="1431"/>
      <c r="CF589" s="1431"/>
      <c r="CG589" s="1431"/>
      <c r="CH589" s="1431"/>
      <c r="CI589" s="1431"/>
      <c r="CJ589" s="1431"/>
      <c r="CK589" s="1431"/>
      <c r="CL589" s="1431"/>
      <c r="CM589" s="1431"/>
      <c r="CN589" s="1431"/>
      <c r="CO589" s="1431"/>
      <c r="CP589" s="1431"/>
      <c r="CQ589" s="1431"/>
      <c r="CR589" s="1431"/>
      <c r="CS589" s="1431"/>
      <c r="CT589" s="1431"/>
      <c r="CU589" s="1431"/>
      <c r="CV589" s="1431"/>
      <c r="CW589" s="1431"/>
      <c r="CX589" s="1431"/>
      <c r="CY589" s="1431"/>
      <c r="CZ589" s="1431"/>
      <c r="DA589" s="1431"/>
      <c r="DB589" s="1431"/>
      <c r="DC589" s="1431"/>
      <c r="DD589" s="1431"/>
      <c r="DE589" s="1431"/>
      <c r="DF589" s="1431"/>
      <c r="DG589" s="1431"/>
      <c r="DH589" s="1431"/>
      <c r="DI589" s="1431"/>
      <c r="DJ589" s="1431"/>
      <c r="DK589" s="1431"/>
      <c r="DL589" s="1431"/>
      <c r="DM589" s="1431"/>
      <c r="DN589" s="1431"/>
      <c r="DO589" s="1431"/>
      <c r="DP589" s="1431"/>
      <c r="DQ589" s="1431"/>
      <c r="DR589" s="1431"/>
      <c r="DS589" s="1431"/>
      <c r="DT589" s="1431"/>
      <c r="DU589" s="1431"/>
      <c r="DV589" s="1431"/>
      <c r="DW589" s="1431"/>
      <c r="DX589" s="1431"/>
      <c r="DY589" s="1431"/>
      <c r="DZ589" s="1431"/>
      <c r="EA589" s="1431"/>
      <c r="EB589" s="1431"/>
      <c r="EC589" s="1431"/>
      <c r="ED589" s="1431"/>
      <c r="EE589" s="1431"/>
      <c r="EF589" s="1431"/>
      <c r="EG589" s="1431"/>
      <c r="EH589" s="1431"/>
      <c r="EI589" s="1431"/>
      <c r="EJ589" s="1431"/>
      <c r="EK589" s="1431"/>
      <c r="EL589" s="1431"/>
      <c r="EM589" s="1431"/>
      <c r="EN589" s="1431"/>
      <c r="EO589" s="1431"/>
      <c r="EP589" s="1431"/>
      <c r="EQ589" s="1431"/>
      <c r="ER589" s="1431"/>
      <c r="ES589" s="1431"/>
      <c r="ET589" s="1431"/>
      <c r="EU589" s="1431"/>
      <c r="EV589" s="1431"/>
      <c r="EW589" s="1431"/>
      <c r="EX589" s="1431"/>
      <c r="EY589" s="1431"/>
      <c r="EZ589" s="1431"/>
      <c r="FA589" s="1431"/>
      <c r="FB589" s="1431"/>
      <c r="FC589" s="1431"/>
      <c r="FD589" s="1431"/>
      <c r="FE589" s="1431"/>
      <c r="FF589" s="1431"/>
      <c r="FG589" s="1431"/>
      <c r="FH589" s="1431"/>
      <c r="FI589" s="1431"/>
      <c r="FJ589" s="1431"/>
      <c r="FK589" s="1431"/>
      <c r="FL589" s="1431"/>
      <c r="FM589" s="1431"/>
      <c r="FN589" s="1431"/>
      <c r="FO589" s="1431"/>
      <c r="FP589" s="1431"/>
      <c r="FQ589" s="1431"/>
      <c r="FR589" s="1431"/>
      <c r="FS589" s="1431"/>
      <c r="FT589" s="1431"/>
      <c r="FU589" s="1431"/>
      <c r="FV589" s="1431"/>
      <c r="FW589" s="1431"/>
      <c r="FX589" s="1431"/>
      <c r="FY589" s="1431"/>
      <c r="FZ589" s="1431"/>
      <c r="GA589" s="1431"/>
      <c r="GB589" s="1431"/>
      <c r="GC589" s="1431"/>
      <c r="GD589" s="1431"/>
      <c r="GE589" s="1431"/>
      <c r="GF589" s="1431"/>
      <c r="GG589" s="1431"/>
      <c r="GH589" s="1431"/>
      <c r="GI589" s="1431"/>
      <c r="GJ589" s="1431"/>
      <c r="GK589" s="1431"/>
      <c r="GL589" s="1431"/>
      <c r="GM589" s="1431"/>
      <c r="GN589" s="1431"/>
      <c r="GO589" s="1431"/>
      <c r="GP589" s="1431"/>
      <c r="GQ589" s="1431"/>
      <c r="GR589" s="1431"/>
      <c r="GS589" s="1431"/>
      <c r="GT589" s="1431"/>
      <c r="GU589" s="1431"/>
      <c r="GV589" s="1431"/>
      <c r="GW589" s="1431"/>
      <c r="GX589" s="1431"/>
      <c r="GY589" s="1431"/>
      <c r="GZ589" s="1431"/>
      <c r="HA589" s="1431"/>
      <c r="HB589" s="1431"/>
      <c r="HC589" s="1431"/>
      <c r="HD589" s="1431"/>
      <c r="HE589" s="1431"/>
      <c r="HF589" s="1431"/>
      <c r="HG589" s="1431"/>
      <c r="HH589" s="1431"/>
      <c r="HI589" s="1431"/>
      <c r="HJ589" s="1431"/>
      <c r="HK589" s="1431"/>
      <c r="HL589" s="1431"/>
      <c r="HM589" s="1431"/>
      <c r="HN589" s="1431"/>
      <c r="HO589" s="1431"/>
      <c r="HP589" s="1431"/>
      <c r="HQ589" s="1431"/>
      <c r="HR589" s="1431"/>
      <c r="HS589" s="1431"/>
      <c r="HT589" s="1431"/>
      <c r="HU589" s="1431"/>
      <c r="HV589" s="1431"/>
      <c r="HW589" s="1431"/>
      <c r="HX589" s="1431"/>
      <c r="HY589" s="1431"/>
      <c r="HZ589" s="1431"/>
      <c r="IA589" s="1431"/>
      <c r="IB589" s="1431"/>
      <c r="IC589" s="1431"/>
      <c r="ID589" s="1431"/>
      <c r="IE589" s="1431"/>
      <c r="IF589" s="1431"/>
      <c r="IG589" s="1431"/>
      <c r="IH589" s="1431"/>
      <c r="II589" s="1431"/>
      <c r="IJ589" s="1431"/>
      <c r="IK589" s="1431"/>
      <c r="IL589" s="1431"/>
      <c r="IM589" s="1431"/>
      <c r="IN589" s="1431"/>
      <c r="IO589" s="1431"/>
      <c r="IP589" s="1431"/>
      <c r="IQ589" s="1431"/>
      <c r="IR589" s="1431"/>
      <c r="IS589" s="1431"/>
      <c r="IT589" s="1431"/>
      <c r="IU589" s="1431"/>
      <c r="IV589" s="1431"/>
    </row>
    <row r="590" spans="1:256">
      <c r="A590" s="1367"/>
      <c r="B590" s="1343"/>
      <c r="C590" s="1390"/>
      <c r="D590" s="1369"/>
      <c r="E590" s="1429"/>
      <c r="F590" s="1429"/>
      <c r="G590" s="1430"/>
      <c r="H590" s="1431"/>
      <c r="I590" s="1431"/>
      <c r="J590" s="1431"/>
      <c r="K590" s="1431"/>
      <c r="L590" s="1431"/>
      <c r="M590" s="1431"/>
      <c r="N590" s="1431"/>
      <c r="O590" s="1431"/>
      <c r="P590" s="1431"/>
      <c r="Q590" s="1431"/>
      <c r="R590" s="1431"/>
      <c r="S590" s="1431"/>
      <c r="T590" s="1431"/>
      <c r="U590" s="1431"/>
      <c r="V590" s="1431"/>
      <c r="W590" s="1431"/>
      <c r="X590" s="1431"/>
      <c r="Y590" s="1431"/>
      <c r="Z590" s="1431"/>
      <c r="AA590" s="1431"/>
      <c r="AB590" s="1431"/>
      <c r="AC590" s="1431"/>
      <c r="AD590" s="1431"/>
      <c r="AE590" s="1431"/>
      <c r="AF590" s="1431"/>
      <c r="AG590" s="1431"/>
      <c r="AH590" s="1431"/>
      <c r="AI590" s="1431"/>
      <c r="AJ590" s="1431"/>
      <c r="AK590" s="1431"/>
      <c r="AL590" s="1431"/>
      <c r="AM590" s="1431"/>
      <c r="AN590" s="1431"/>
      <c r="AO590" s="1431"/>
      <c r="AP590" s="1431"/>
      <c r="AQ590" s="1431"/>
      <c r="AR590" s="1431"/>
      <c r="AS590" s="1431"/>
      <c r="AT590" s="1431"/>
      <c r="AU590" s="1431"/>
      <c r="AV590" s="1431"/>
      <c r="AW590" s="1431"/>
      <c r="AX590" s="1431"/>
      <c r="AY590" s="1431"/>
      <c r="AZ590" s="1431"/>
      <c r="BA590" s="1431"/>
      <c r="BB590" s="1431"/>
      <c r="BC590" s="1431"/>
      <c r="BD590" s="1431"/>
      <c r="BE590" s="1431"/>
      <c r="BF590" s="1431"/>
      <c r="BG590" s="1431"/>
      <c r="BH590" s="1431"/>
      <c r="BI590" s="1431"/>
      <c r="BJ590" s="1431"/>
      <c r="BK590" s="1431"/>
      <c r="BL590" s="1431"/>
      <c r="BM590" s="1431"/>
      <c r="BN590" s="1431"/>
      <c r="BO590" s="1431"/>
      <c r="BP590" s="1431"/>
      <c r="BQ590" s="1431"/>
      <c r="BR590" s="1431"/>
      <c r="BS590" s="1431"/>
      <c r="BT590" s="1431"/>
      <c r="BU590" s="1431"/>
      <c r="BV590" s="1431"/>
      <c r="BW590" s="1431"/>
      <c r="BX590" s="1431"/>
      <c r="BY590" s="1431"/>
      <c r="BZ590" s="1431"/>
      <c r="CA590" s="1431"/>
      <c r="CB590" s="1431"/>
      <c r="CC590" s="1431"/>
      <c r="CD590" s="1431"/>
      <c r="CE590" s="1431"/>
      <c r="CF590" s="1431"/>
      <c r="CG590" s="1431"/>
      <c r="CH590" s="1431"/>
      <c r="CI590" s="1431"/>
      <c r="CJ590" s="1431"/>
      <c r="CK590" s="1431"/>
      <c r="CL590" s="1431"/>
      <c r="CM590" s="1431"/>
      <c r="CN590" s="1431"/>
      <c r="CO590" s="1431"/>
      <c r="CP590" s="1431"/>
      <c r="CQ590" s="1431"/>
      <c r="CR590" s="1431"/>
      <c r="CS590" s="1431"/>
      <c r="CT590" s="1431"/>
      <c r="CU590" s="1431"/>
      <c r="CV590" s="1431"/>
      <c r="CW590" s="1431"/>
      <c r="CX590" s="1431"/>
      <c r="CY590" s="1431"/>
      <c r="CZ590" s="1431"/>
      <c r="DA590" s="1431"/>
      <c r="DB590" s="1431"/>
      <c r="DC590" s="1431"/>
      <c r="DD590" s="1431"/>
      <c r="DE590" s="1431"/>
      <c r="DF590" s="1431"/>
      <c r="DG590" s="1431"/>
      <c r="DH590" s="1431"/>
      <c r="DI590" s="1431"/>
      <c r="DJ590" s="1431"/>
      <c r="DK590" s="1431"/>
      <c r="DL590" s="1431"/>
      <c r="DM590" s="1431"/>
      <c r="DN590" s="1431"/>
      <c r="DO590" s="1431"/>
      <c r="DP590" s="1431"/>
      <c r="DQ590" s="1431"/>
      <c r="DR590" s="1431"/>
      <c r="DS590" s="1431"/>
      <c r="DT590" s="1431"/>
      <c r="DU590" s="1431"/>
      <c r="DV590" s="1431"/>
      <c r="DW590" s="1431"/>
      <c r="DX590" s="1431"/>
      <c r="DY590" s="1431"/>
      <c r="DZ590" s="1431"/>
      <c r="EA590" s="1431"/>
      <c r="EB590" s="1431"/>
      <c r="EC590" s="1431"/>
      <c r="ED590" s="1431"/>
      <c r="EE590" s="1431"/>
      <c r="EF590" s="1431"/>
      <c r="EG590" s="1431"/>
      <c r="EH590" s="1431"/>
      <c r="EI590" s="1431"/>
      <c r="EJ590" s="1431"/>
      <c r="EK590" s="1431"/>
      <c r="EL590" s="1431"/>
      <c r="EM590" s="1431"/>
      <c r="EN590" s="1431"/>
      <c r="EO590" s="1431"/>
      <c r="EP590" s="1431"/>
      <c r="EQ590" s="1431"/>
      <c r="ER590" s="1431"/>
      <c r="ES590" s="1431"/>
      <c r="ET590" s="1431"/>
      <c r="EU590" s="1431"/>
      <c r="EV590" s="1431"/>
      <c r="EW590" s="1431"/>
      <c r="EX590" s="1431"/>
      <c r="EY590" s="1431"/>
      <c r="EZ590" s="1431"/>
      <c r="FA590" s="1431"/>
      <c r="FB590" s="1431"/>
      <c r="FC590" s="1431"/>
      <c r="FD590" s="1431"/>
      <c r="FE590" s="1431"/>
      <c r="FF590" s="1431"/>
      <c r="FG590" s="1431"/>
      <c r="FH590" s="1431"/>
      <c r="FI590" s="1431"/>
      <c r="FJ590" s="1431"/>
      <c r="FK590" s="1431"/>
      <c r="FL590" s="1431"/>
      <c r="FM590" s="1431"/>
      <c r="FN590" s="1431"/>
      <c r="FO590" s="1431"/>
      <c r="FP590" s="1431"/>
      <c r="FQ590" s="1431"/>
      <c r="FR590" s="1431"/>
      <c r="FS590" s="1431"/>
      <c r="FT590" s="1431"/>
      <c r="FU590" s="1431"/>
      <c r="FV590" s="1431"/>
      <c r="FW590" s="1431"/>
      <c r="FX590" s="1431"/>
      <c r="FY590" s="1431"/>
      <c r="FZ590" s="1431"/>
      <c r="GA590" s="1431"/>
      <c r="GB590" s="1431"/>
      <c r="GC590" s="1431"/>
      <c r="GD590" s="1431"/>
      <c r="GE590" s="1431"/>
      <c r="GF590" s="1431"/>
      <c r="GG590" s="1431"/>
      <c r="GH590" s="1431"/>
      <c r="GI590" s="1431"/>
      <c r="GJ590" s="1431"/>
      <c r="GK590" s="1431"/>
      <c r="GL590" s="1431"/>
      <c r="GM590" s="1431"/>
      <c r="GN590" s="1431"/>
      <c r="GO590" s="1431"/>
      <c r="GP590" s="1431"/>
      <c r="GQ590" s="1431"/>
      <c r="GR590" s="1431"/>
      <c r="GS590" s="1431"/>
      <c r="GT590" s="1431"/>
      <c r="GU590" s="1431"/>
      <c r="GV590" s="1431"/>
      <c r="GW590" s="1431"/>
      <c r="GX590" s="1431"/>
      <c r="GY590" s="1431"/>
      <c r="GZ590" s="1431"/>
      <c r="HA590" s="1431"/>
      <c r="HB590" s="1431"/>
      <c r="HC590" s="1431"/>
      <c r="HD590" s="1431"/>
      <c r="HE590" s="1431"/>
      <c r="HF590" s="1431"/>
      <c r="HG590" s="1431"/>
      <c r="HH590" s="1431"/>
      <c r="HI590" s="1431"/>
      <c r="HJ590" s="1431"/>
      <c r="HK590" s="1431"/>
      <c r="HL590" s="1431"/>
      <c r="HM590" s="1431"/>
      <c r="HN590" s="1431"/>
      <c r="HO590" s="1431"/>
      <c r="HP590" s="1431"/>
      <c r="HQ590" s="1431"/>
      <c r="HR590" s="1431"/>
      <c r="HS590" s="1431"/>
      <c r="HT590" s="1431"/>
      <c r="HU590" s="1431"/>
      <c r="HV590" s="1431"/>
      <c r="HW590" s="1431"/>
      <c r="HX590" s="1431"/>
      <c r="HY590" s="1431"/>
      <c r="HZ590" s="1431"/>
      <c r="IA590" s="1431"/>
      <c r="IB590" s="1431"/>
      <c r="IC590" s="1431"/>
      <c r="ID590" s="1431"/>
      <c r="IE590" s="1431"/>
      <c r="IF590" s="1431"/>
      <c r="IG590" s="1431"/>
      <c r="IH590" s="1431"/>
      <c r="II590" s="1431"/>
      <c r="IJ590" s="1431"/>
      <c r="IK590" s="1431"/>
      <c r="IL590" s="1431"/>
      <c r="IM590" s="1431"/>
      <c r="IN590" s="1431"/>
      <c r="IO590" s="1431"/>
      <c r="IP590" s="1431"/>
      <c r="IQ590" s="1431"/>
      <c r="IR590" s="1431"/>
      <c r="IS590" s="1431"/>
      <c r="IT590" s="1431"/>
      <c r="IU590" s="1431"/>
      <c r="IV590" s="1431"/>
    </row>
    <row r="591" spans="1:256" ht="25.5">
      <c r="A591" s="1367" t="s">
        <v>1962</v>
      </c>
      <c r="B591" s="1343" t="s">
        <v>1963</v>
      </c>
      <c r="C591" s="1390" t="s">
        <v>1118</v>
      </c>
      <c r="D591" s="1369">
        <v>11</v>
      </c>
      <c r="E591" s="1598"/>
      <c r="F591" s="1303">
        <f>D591*E591</f>
        <v>0</v>
      </c>
      <c r="G591" s="1430"/>
      <c r="H591" s="1431"/>
      <c r="I591" s="1431"/>
      <c r="J591" s="1431"/>
      <c r="K591" s="1431"/>
      <c r="L591" s="1431"/>
      <c r="M591" s="1431"/>
      <c r="N591" s="1431"/>
      <c r="O591" s="1431"/>
      <c r="P591" s="1431"/>
      <c r="Q591" s="1431"/>
      <c r="R591" s="1431"/>
      <c r="S591" s="1431"/>
      <c r="T591" s="1431"/>
      <c r="U591" s="1431"/>
      <c r="V591" s="1431"/>
      <c r="W591" s="1431"/>
      <c r="X591" s="1431"/>
      <c r="Y591" s="1431"/>
      <c r="Z591" s="1431"/>
      <c r="AA591" s="1431"/>
      <c r="AB591" s="1431"/>
      <c r="AC591" s="1431"/>
      <c r="AD591" s="1431"/>
      <c r="AE591" s="1431"/>
      <c r="AF591" s="1431"/>
      <c r="AG591" s="1431"/>
      <c r="AH591" s="1431"/>
      <c r="AI591" s="1431"/>
      <c r="AJ591" s="1431"/>
      <c r="AK591" s="1431"/>
      <c r="AL591" s="1431"/>
      <c r="AM591" s="1431"/>
      <c r="AN591" s="1431"/>
      <c r="AO591" s="1431"/>
      <c r="AP591" s="1431"/>
      <c r="AQ591" s="1431"/>
      <c r="AR591" s="1431"/>
      <c r="AS591" s="1431"/>
      <c r="AT591" s="1431"/>
      <c r="AU591" s="1431"/>
      <c r="AV591" s="1431"/>
      <c r="AW591" s="1431"/>
      <c r="AX591" s="1431"/>
      <c r="AY591" s="1431"/>
      <c r="AZ591" s="1431"/>
      <c r="BA591" s="1431"/>
      <c r="BB591" s="1431"/>
      <c r="BC591" s="1431"/>
      <c r="BD591" s="1431"/>
      <c r="BE591" s="1431"/>
      <c r="BF591" s="1431"/>
      <c r="BG591" s="1431"/>
      <c r="BH591" s="1431"/>
      <c r="BI591" s="1431"/>
      <c r="BJ591" s="1431"/>
      <c r="BK591" s="1431"/>
      <c r="BL591" s="1431"/>
      <c r="BM591" s="1431"/>
      <c r="BN591" s="1431"/>
      <c r="BO591" s="1431"/>
      <c r="BP591" s="1431"/>
      <c r="BQ591" s="1431"/>
      <c r="BR591" s="1431"/>
      <c r="BS591" s="1431"/>
      <c r="BT591" s="1431"/>
      <c r="BU591" s="1431"/>
      <c r="BV591" s="1431"/>
      <c r="BW591" s="1431"/>
      <c r="BX591" s="1431"/>
      <c r="BY591" s="1431"/>
      <c r="BZ591" s="1431"/>
      <c r="CA591" s="1431"/>
      <c r="CB591" s="1431"/>
      <c r="CC591" s="1431"/>
      <c r="CD591" s="1431"/>
      <c r="CE591" s="1431"/>
      <c r="CF591" s="1431"/>
      <c r="CG591" s="1431"/>
      <c r="CH591" s="1431"/>
      <c r="CI591" s="1431"/>
      <c r="CJ591" s="1431"/>
      <c r="CK591" s="1431"/>
      <c r="CL591" s="1431"/>
      <c r="CM591" s="1431"/>
      <c r="CN591" s="1431"/>
      <c r="CO591" s="1431"/>
      <c r="CP591" s="1431"/>
      <c r="CQ591" s="1431"/>
      <c r="CR591" s="1431"/>
      <c r="CS591" s="1431"/>
      <c r="CT591" s="1431"/>
      <c r="CU591" s="1431"/>
      <c r="CV591" s="1431"/>
      <c r="CW591" s="1431"/>
      <c r="CX591" s="1431"/>
      <c r="CY591" s="1431"/>
      <c r="CZ591" s="1431"/>
      <c r="DA591" s="1431"/>
      <c r="DB591" s="1431"/>
      <c r="DC591" s="1431"/>
      <c r="DD591" s="1431"/>
      <c r="DE591" s="1431"/>
      <c r="DF591" s="1431"/>
      <c r="DG591" s="1431"/>
      <c r="DH591" s="1431"/>
      <c r="DI591" s="1431"/>
      <c r="DJ591" s="1431"/>
      <c r="DK591" s="1431"/>
      <c r="DL591" s="1431"/>
      <c r="DM591" s="1431"/>
      <c r="DN591" s="1431"/>
      <c r="DO591" s="1431"/>
      <c r="DP591" s="1431"/>
      <c r="DQ591" s="1431"/>
      <c r="DR591" s="1431"/>
      <c r="DS591" s="1431"/>
      <c r="DT591" s="1431"/>
      <c r="DU591" s="1431"/>
      <c r="DV591" s="1431"/>
      <c r="DW591" s="1431"/>
      <c r="DX591" s="1431"/>
      <c r="DY591" s="1431"/>
      <c r="DZ591" s="1431"/>
      <c r="EA591" s="1431"/>
      <c r="EB591" s="1431"/>
      <c r="EC591" s="1431"/>
      <c r="ED591" s="1431"/>
      <c r="EE591" s="1431"/>
      <c r="EF591" s="1431"/>
      <c r="EG591" s="1431"/>
      <c r="EH591" s="1431"/>
      <c r="EI591" s="1431"/>
      <c r="EJ591" s="1431"/>
      <c r="EK591" s="1431"/>
      <c r="EL591" s="1431"/>
      <c r="EM591" s="1431"/>
      <c r="EN591" s="1431"/>
      <c r="EO591" s="1431"/>
      <c r="EP591" s="1431"/>
      <c r="EQ591" s="1431"/>
      <c r="ER591" s="1431"/>
      <c r="ES591" s="1431"/>
      <c r="ET591" s="1431"/>
      <c r="EU591" s="1431"/>
      <c r="EV591" s="1431"/>
      <c r="EW591" s="1431"/>
      <c r="EX591" s="1431"/>
      <c r="EY591" s="1431"/>
      <c r="EZ591" s="1431"/>
      <c r="FA591" s="1431"/>
      <c r="FB591" s="1431"/>
      <c r="FC591" s="1431"/>
      <c r="FD591" s="1431"/>
      <c r="FE591" s="1431"/>
      <c r="FF591" s="1431"/>
      <c r="FG591" s="1431"/>
      <c r="FH591" s="1431"/>
      <c r="FI591" s="1431"/>
      <c r="FJ591" s="1431"/>
      <c r="FK591" s="1431"/>
      <c r="FL591" s="1431"/>
      <c r="FM591" s="1431"/>
      <c r="FN591" s="1431"/>
      <c r="FO591" s="1431"/>
      <c r="FP591" s="1431"/>
      <c r="FQ591" s="1431"/>
      <c r="FR591" s="1431"/>
      <c r="FS591" s="1431"/>
      <c r="FT591" s="1431"/>
      <c r="FU591" s="1431"/>
      <c r="FV591" s="1431"/>
      <c r="FW591" s="1431"/>
      <c r="FX591" s="1431"/>
      <c r="FY591" s="1431"/>
      <c r="FZ591" s="1431"/>
      <c r="GA591" s="1431"/>
      <c r="GB591" s="1431"/>
      <c r="GC591" s="1431"/>
      <c r="GD591" s="1431"/>
      <c r="GE591" s="1431"/>
      <c r="GF591" s="1431"/>
      <c r="GG591" s="1431"/>
      <c r="GH591" s="1431"/>
      <c r="GI591" s="1431"/>
      <c r="GJ591" s="1431"/>
      <c r="GK591" s="1431"/>
      <c r="GL591" s="1431"/>
      <c r="GM591" s="1431"/>
      <c r="GN591" s="1431"/>
      <c r="GO591" s="1431"/>
      <c r="GP591" s="1431"/>
      <c r="GQ591" s="1431"/>
      <c r="GR591" s="1431"/>
      <c r="GS591" s="1431"/>
      <c r="GT591" s="1431"/>
      <c r="GU591" s="1431"/>
      <c r="GV591" s="1431"/>
      <c r="GW591" s="1431"/>
      <c r="GX591" s="1431"/>
      <c r="GY591" s="1431"/>
      <c r="GZ591" s="1431"/>
      <c r="HA591" s="1431"/>
      <c r="HB591" s="1431"/>
      <c r="HC591" s="1431"/>
      <c r="HD591" s="1431"/>
      <c r="HE591" s="1431"/>
      <c r="HF591" s="1431"/>
      <c r="HG591" s="1431"/>
      <c r="HH591" s="1431"/>
      <c r="HI591" s="1431"/>
      <c r="HJ591" s="1431"/>
      <c r="HK591" s="1431"/>
      <c r="HL591" s="1431"/>
      <c r="HM591" s="1431"/>
      <c r="HN591" s="1431"/>
      <c r="HO591" s="1431"/>
      <c r="HP591" s="1431"/>
      <c r="HQ591" s="1431"/>
      <c r="HR591" s="1431"/>
      <c r="HS591" s="1431"/>
      <c r="HT591" s="1431"/>
      <c r="HU591" s="1431"/>
      <c r="HV591" s="1431"/>
      <c r="HW591" s="1431"/>
      <c r="HX591" s="1431"/>
      <c r="HY591" s="1431"/>
      <c r="HZ591" s="1431"/>
      <c r="IA591" s="1431"/>
      <c r="IB591" s="1431"/>
      <c r="IC591" s="1431"/>
      <c r="ID591" s="1431"/>
      <c r="IE591" s="1431"/>
      <c r="IF591" s="1431"/>
      <c r="IG591" s="1431"/>
      <c r="IH591" s="1431"/>
      <c r="II591" s="1431"/>
      <c r="IJ591" s="1431"/>
      <c r="IK591" s="1431"/>
      <c r="IL591" s="1431"/>
      <c r="IM591" s="1431"/>
      <c r="IN591" s="1431"/>
      <c r="IO591" s="1431"/>
      <c r="IP591" s="1431"/>
      <c r="IQ591" s="1431"/>
      <c r="IR591" s="1431"/>
      <c r="IS591" s="1431"/>
      <c r="IT591" s="1431"/>
      <c r="IU591" s="1431"/>
      <c r="IV591" s="1431"/>
    </row>
    <row r="592" spans="1:256">
      <c r="A592" s="1367"/>
      <c r="B592" s="1343"/>
      <c r="C592" s="1390"/>
      <c r="D592" s="1369"/>
      <c r="E592" s="1429"/>
      <c r="F592" s="1429"/>
      <c r="G592" s="1430"/>
      <c r="H592" s="1431"/>
      <c r="I592" s="1431"/>
      <c r="J592" s="1431"/>
      <c r="K592" s="1431"/>
      <c r="L592" s="1431"/>
      <c r="M592" s="1431"/>
      <c r="N592" s="1431"/>
      <c r="O592" s="1431"/>
      <c r="P592" s="1431"/>
      <c r="Q592" s="1431"/>
      <c r="R592" s="1431"/>
      <c r="S592" s="1431"/>
      <c r="T592" s="1431"/>
      <c r="U592" s="1431"/>
      <c r="V592" s="1431"/>
      <c r="W592" s="1431"/>
      <c r="X592" s="1431"/>
      <c r="Y592" s="1431"/>
      <c r="Z592" s="1431"/>
      <c r="AA592" s="1431"/>
      <c r="AB592" s="1431"/>
      <c r="AC592" s="1431"/>
      <c r="AD592" s="1431"/>
      <c r="AE592" s="1431"/>
      <c r="AF592" s="1431"/>
      <c r="AG592" s="1431"/>
      <c r="AH592" s="1431"/>
      <c r="AI592" s="1431"/>
      <c r="AJ592" s="1431"/>
      <c r="AK592" s="1431"/>
      <c r="AL592" s="1431"/>
      <c r="AM592" s="1431"/>
      <c r="AN592" s="1431"/>
      <c r="AO592" s="1431"/>
      <c r="AP592" s="1431"/>
      <c r="AQ592" s="1431"/>
      <c r="AR592" s="1431"/>
      <c r="AS592" s="1431"/>
      <c r="AT592" s="1431"/>
      <c r="AU592" s="1431"/>
      <c r="AV592" s="1431"/>
      <c r="AW592" s="1431"/>
      <c r="AX592" s="1431"/>
      <c r="AY592" s="1431"/>
      <c r="AZ592" s="1431"/>
      <c r="BA592" s="1431"/>
      <c r="BB592" s="1431"/>
      <c r="BC592" s="1431"/>
      <c r="BD592" s="1431"/>
      <c r="BE592" s="1431"/>
      <c r="BF592" s="1431"/>
      <c r="BG592" s="1431"/>
      <c r="BH592" s="1431"/>
      <c r="BI592" s="1431"/>
      <c r="BJ592" s="1431"/>
      <c r="BK592" s="1431"/>
      <c r="BL592" s="1431"/>
      <c r="BM592" s="1431"/>
      <c r="BN592" s="1431"/>
      <c r="BO592" s="1431"/>
      <c r="BP592" s="1431"/>
      <c r="BQ592" s="1431"/>
      <c r="BR592" s="1431"/>
      <c r="BS592" s="1431"/>
      <c r="BT592" s="1431"/>
      <c r="BU592" s="1431"/>
      <c r="BV592" s="1431"/>
      <c r="BW592" s="1431"/>
      <c r="BX592" s="1431"/>
      <c r="BY592" s="1431"/>
      <c r="BZ592" s="1431"/>
      <c r="CA592" s="1431"/>
      <c r="CB592" s="1431"/>
      <c r="CC592" s="1431"/>
      <c r="CD592" s="1431"/>
      <c r="CE592" s="1431"/>
      <c r="CF592" s="1431"/>
      <c r="CG592" s="1431"/>
      <c r="CH592" s="1431"/>
      <c r="CI592" s="1431"/>
      <c r="CJ592" s="1431"/>
      <c r="CK592" s="1431"/>
      <c r="CL592" s="1431"/>
      <c r="CM592" s="1431"/>
      <c r="CN592" s="1431"/>
      <c r="CO592" s="1431"/>
      <c r="CP592" s="1431"/>
      <c r="CQ592" s="1431"/>
      <c r="CR592" s="1431"/>
      <c r="CS592" s="1431"/>
      <c r="CT592" s="1431"/>
      <c r="CU592" s="1431"/>
      <c r="CV592" s="1431"/>
      <c r="CW592" s="1431"/>
      <c r="CX592" s="1431"/>
      <c r="CY592" s="1431"/>
      <c r="CZ592" s="1431"/>
      <c r="DA592" s="1431"/>
      <c r="DB592" s="1431"/>
      <c r="DC592" s="1431"/>
      <c r="DD592" s="1431"/>
      <c r="DE592" s="1431"/>
      <c r="DF592" s="1431"/>
      <c r="DG592" s="1431"/>
      <c r="DH592" s="1431"/>
      <c r="DI592" s="1431"/>
      <c r="DJ592" s="1431"/>
      <c r="DK592" s="1431"/>
      <c r="DL592" s="1431"/>
      <c r="DM592" s="1431"/>
      <c r="DN592" s="1431"/>
      <c r="DO592" s="1431"/>
      <c r="DP592" s="1431"/>
      <c r="DQ592" s="1431"/>
      <c r="DR592" s="1431"/>
      <c r="DS592" s="1431"/>
      <c r="DT592" s="1431"/>
      <c r="DU592" s="1431"/>
      <c r="DV592" s="1431"/>
      <c r="DW592" s="1431"/>
      <c r="DX592" s="1431"/>
      <c r="DY592" s="1431"/>
      <c r="DZ592" s="1431"/>
      <c r="EA592" s="1431"/>
      <c r="EB592" s="1431"/>
      <c r="EC592" s="1431"/>
      <c r="ED592" s="1431"/>
      <c r="EE592" s="1431"/>
      <c r="EF592" s="1431"/>
      <c r="EG592" s="1431"/>
      <c r="EH592" s="1431"/>
      <c r="EI592" s="1431"/>
      <c r="EJ592" s="1431"/>
      <c r="EK592" s="1431"/>
      <c r="EL592" s="1431"/>
      <c r="EM592" s="1431"/>
      <c r="EN592" s="1431"/>
      <c r="EO592" s="1431"/>
      <c r="EP592" s="1431"/>
      <c r="EQ592" s="1431"/>
      <c r="ER592" s="1431"/>
      <c r="ES592" s="1431"/>
      <c r="ET592" s="1431"/>
      <c r="EU592" s="1431"/>
      <c r="EV592" s="1431"/>
      <c r="EW592" s="1431"/>
      <c r="EX592" s="1431"/>
      <c r="EY592" s="1431"/>
      <c r="EZ592" s="1431"/>
      <c r="FA592" s="1431"/>
      <c r="FB592" s="1431"/>
      <c r="FC592" s="1431"/>
      <c r="FD592" s="1431"/>
      <c r="FE592" s="1431"/>
      <c r="FF592" s="1431"/>
      <c r="FG592" s="1431"/>
      <c r="FH592" s="1431"/>
      <c r="FI592" s="1431"/>
      <c r="FJ592" s="1431"/>
      <c r="FK592" s="1431"/>
      <c r="FL592" s="1431"/>
      <c r="FM592" s="1431"/>
      <c r="FN592" s="1431"/>
      <c r="FO592" s="1431"/>
      <c r="FP592" s="1431"/>
      <c r="FQ592" s="1431"/>
      <c r="FR592" s="1431"/>
      <c r="FS592" s="1431"/>
      <c r="FT592" s="1431"/>
      <c r="FU592" s="1431"/>
      <c r="FV592" s="1431"/>
      <c r="FW592" s="1431"/>
      <c r="FX592" s="1431"/>
      <c r="FY592" s="1431"/>
      <c r="FZ592" s="1431"/>
      <c r="GA592" s="1431"/>
      <c r="GB592" s="1431"/>
      <c r="GC592" s="1431"/>
      <c r="GD592" s="1431"/>
      <c r="GE592" s="1431"/>
      <c r="GF592" s="1431"/>
      <c r="GG592" s="1431"/>
      <c r="GH592" s="1431"/>
      <c r="GI592" s="1431"/>
      <c r="GJ592" s="1431"/>
      <c r="GK592" s="1431"/>
      <c r="GL592" s="1431"/>
      <c r="GM592" s="1431"/>
      <c r="GN592" s="1431"/>
      <c r="GO592" s="1431"/>
      <c r="GP592" s="1431"/>
      <c r="GQ592" s="1431"/>
      <c r="GR592" s="1431"/>
      <c r="GS592" s="1431"/>
      <c r="GT592" s="1431"/>
      <c r="GU592" s="1431"/>
      <c r="GV592" s="1431"/>
      <c r="GW592" s="1431"/>
      <c r="GX592" s="1431"/>
      <c r="GY592" s="1431"/>
      <c r="GZ592" s="1431"/>
      <c r="HA592" s="1431"/>
      <c r="HB592" s="1431"/>
      <c r="HC592" s="1431"/>
      <c r="HD592" s="1431"/>
      <c r="HE592" s="1431"/>
      <c r="HF592" s="1431"/>
      <c r="HG592" s="1431"/>
      <c r="HH592" s="1431"/>
      <c r="HI592" s="1431"/>
      <c r="HJ592" s="1431"/>
      <c r="HK592" s="1431"/>
      <c r="HL592" s="1431"/>
      <c r="HM592" s="1431"/>
      <c r="HN592" s="1431"/>
      <c r="HO592" s="1431"/>
      <c r="HP592" s="1431"/>
      <c r="HQ592" s="1431"/>
      <c r="HR592" s="1431"/>
      <c r="HS592" s="1431"/>
      <c r="HT592" s="1431"/>
      <c r="HU592" s="1431"/>
      <c r="HV592" s="1431"/>
      <c r="HW592" s="1431"/>
      <c r="HX592" s="1431"/>
      <c r="HY592" s="1431"/>
      <c r="HZ592" s="1431"/>
      <c r="IA592" s="1431"/>
      <c r="IB592" s="1431"/>
      <c r="IC592" s="1431"/>
      <c r="ID592" s="1431"/>
      <c r="IE592" s="1431"/>
      <c r="IF592" s="1431"/>
      <c r="IG592" s="1431"/>
      <c r="IH592" s="1431"/>
      <c r="II592" s="1431"/>
      <c r="IJ592" s="1431"/>
      <c r="IK592" s="1431"/>
      <c r="IL592" s="1431"/>
      <c r="IM592" s="1431"/>
      <c r="IN592" s="1431"/>
      <c r="IO592" s="1431"/>
      <c r="IP592" s="1431"/>
      <c r="IQ592" s="1431"/>
      <c r="IR592" s="1431"/>
      <c r="IS592" s="1431"/>
      <c r="IT592" s="1431"/>
      <c r="IU592" s="1431"/>
      <c r="IV592" s="1431"/>
    </row>
    <row r="593" spans="1:256" ht="140.25">
      <c r="A593" s="1367" t="s">
        <v>1964</v>
      </c>
      <c r="B593" s="1343" t="s">
        <v>1955</v>
      </c>
      <c r="C593" s="1390" t="s">
        <v>1044</v>
      </c>
      <c r="D593" s="1369">
        <v>11</v>
      </c>
      <c r="E593" s="1598"/>
      <c r="F593" s="1303">
        <f>D593*E593</f>
        <v>0</v>
      </c>
      <c r="G593" s="1430"/>
      <c r="H593" s="1431"/>
      <c r="I593" s="1431"/>
      <c r="J593" s="1431"/>
      <c r="K593" s="1431"/>
      <c r="L593" s="1431"/>
      <c r="M593" s="1431"/>
      <c r="N593" s="1431"/>
      <c r="O593" s="1431"/>
      <c r="P593" s="1431"/>
      <c r="Q593" s="1431"/>
      <c r="R593" s="1431"/>
      <c r="S593" s="1431"/>
      <c r="T593" s="1431"/>
      <c r="U593" s="1431"/>
      <c r="V593" s="1431"/>
      <c r="W593" s="1431"/>
      <c r="X593" s="1431"/>
      <c r="Y593" s="1431"/>
      <c r="Z593" s="1431"/>
      <c r="AA593" s="1431"/>
      <c r="AB593" s="1431"/>
      <c r="AC593" s="1431"/>
      <c r="AD593" s="1431"/>
      <c r="AE593" s="1431"/>
      <c r="AF593" s="1431"/>
      <c r="AG593" s="1431"/>
      <c r="AH593" s="1431"/>
      <c r="AI593" s="1431"/>
      <c r="AJ593" s="1431"/>
      <c r="AK593" s="1431"/>
      <c r="AL593" s="1431"/>
      <c r="AM593" s="1431"/>
      <c r="AN593" s="1431"/>
      <c r="AO593" s="1431"/>
      <c r="AP593" s="1431"/>
      <c r="AQ593" s="1431"/>
      <c r="AR593" s="1431"/>
      <c r="AS593" s="1431"/>
      <c r="AT593" s="1431"/>
      <c r="AU593" s="1431"/>
      <c r="AV593" s="1431"/>
      <c r="AW593" s="1431"/>
      <c r="AX593" s="1431"/>
      <c r="AY593" s="1431"/>
      <c r="AZ593" s="1431"/>
      <c r="BA593" s="1431"/>
      <c r="BB593" s="1431"/>
      <c r="BC593" s="1431"/>
      <c r="BD593" s="1431"/>
      <c r="BE593" s="1431"/>
      <c r="BF593" s="1431"/>
      <c r="BG593" s="1431"/>
      <c r="BH593" s="1431"/>
      <c r="BI593" s="1431"/>
      <c r="BJ593" s="1431"/>
      <c r="BK593" s="1431"/>
      <c r="BL593" s="1431"/>
      <c r="BM593" s="1431"/>
      <c r="BN593" s="1431"/>
      <c r="BO593" s="1431"/>
      <c r="BP593" s="1431"/>
      <c r="BQ593" s="1431"/>
      <c r="BR593" s="1431"/>
      <c r="BS593" s="1431"/>
      <c r="BT593" s="1431"/>
      <c r="BU593" s="1431"/>
      <c r="BV593" s="1431"/>
      <c r="BW593" s="1431"/>
      <c r="BX593" s="1431"/>
      <c r="BY593" s="1431"/>
      <c r="BZ593" s="1431"/>
      <c r="CA593" s="1431"/>
      <c r="CB593" s="1431"/>
      <c r="CC593" s="1431"/>
      <c r="CD593" s="1431"/>
      <c r="CE593" s="1431"/>
      <c r="CF593" s="1431"/>
      <c r="CG593" s="1431"/>
      <c r="CH593" s="1431"/>
      <c r="CI593" s="1431"/>
      <c r="CJ593" s="1431"/>
      <c r="CK593" s="1431"/>
      <c r="CL593" s="1431"/>
      <c r="CM593" s="1431"/>
      <c r="CN593" s="1431"/>
      <c r="CO593" s="1431"/>
      <c r="CP593" s="1431"/>
      <c r="CQ593" s="1431"/>
      <c r="CR593" s="1431"/>
      <c r="CS593" s="1431"/>
      <c r="CT593" s="1431"/>
      <c r="CU593" s="1431"/>
      <c r="CV593" s="1431"/>
      <c r="CW593" s="1431"/>
      <c r="CX593" s="1431"/>
      <c r="CY593" s="1431"/>
      <c r="CZ593" s="1431"/>
      <c r="DA593" s="1431"/>
      <c r="DB593" s="1431"/>
      <c r="DC593" s="1431"/>
      <c r="DD593" s="1431"/>
      <c r="DE593" s="1431"/>
      <c r="DF593" s="1431"/>
      <c r="DG593" s="1431"/>
      <c r="DH593" s="1431"/>
      <c r="DI593" s="1431"/>
      <c r="DJ593" s="1431"/>
      <c r="DK593" s="1431"/>
      <c r="DL593" s="1431"/>
      <c r="DM593" s="1431"/>
      <c r="DN593" s="1431"/>
      <c r="DO593" s="1431"/>
      <c r="DP593" s="1431"/>
      <c r="DQ593" s="1431"/>
      <c r="DR593" s="1431"/>
      <c r="DS593" s="1431"/>
      <c r="DT593" s="1431"/>
      <c r="DU593" s="1431"/>
      <c r="DV593" s="1431"/>
      <c r="DW593" s="1431"/>
      <c r="DX593" s="1431"/>
      <c r="DY593" s="1431"/>
      <c r="DZ593" s="1431"/>
      <c r="EA593" s="1431"/>
      <c r="EB593" s="1431"/>
      <c r="EC593" s="1431"/>
      <c r="ED593" s="1431"/>
      <c r="EE593" s="1431"/>
      <c r="EF593" s="1431"/>
      <c r="EG593" s="1431"/>
      <c r="EH593" s="1431"/>
      <c r="EI593" s="1431"/>
      <c r="EJ593" s="1431"/>
      <c r="EK593" s="1431"/>
      <c r="EL593" s="1431"/>
      <c r="EM593" s="1431"/>
      <c r="EN593" s="1431"/>
      <c r="EO593" s="1431"/>
      <c r="EP593" s="1431"/>
      <c r="EQ593" s="1431"/>
      <c r="ER593" s="1431"/>
      <c r="ES593" s="1431"/>
      <c r="ET593" s="1431"/>
      <c r="EU593" s="1431"/>
      <c r="EV593" s="1431"/>
      <c r="EW593" s="1431"/>
      <c r="EX593" s="1431"/>
      <c r="EY593" s="1431"/>
      <c r="EZ593" s="1431"/>
      <c r="FA593" s="1431"/>
      <c r="FB593" s="1431"/>
      <c r="FC593" s="1431"/>
      <c r="FD593" s="1431"/>
      <c r="FE593" s="1431"/>
      <c r="FF593" s="1431"/>
      <c r="FG593" s="1431"/>
      <c r="FH593" s="1431"/>
      <c r="FI593" s="1431"/>
      <c r="FJ593" s="1431"/>
      <c r="FK593" s="1431"/>
      <c r="FL593" s="1431"/>
      <c r="FM593" s="1431"/>
      <c r="FN593" s="1431"/>
      <c r="FO593" s="1431"/>
      <c r="FP593" s="1431"/>
      <c r="FQ593" s="1431"/>
      <c r="FR593" s="1431"/>
      <c r="FS593" s="1431"/>
      <c r="FT593" s="1431"/>
      <c r="FU593" s="1431"/>
      <c r="FV593" s="1431"/>
      <c r="FW593" s="1431"/>
      <c r="FX593" s="1431"/>
      <c r="FY593" s="1431"/>
      <c r="FZ593" s="1431"/>
      <c r="GA593" s="1431"/>
      <c r="GB593" s="1431"/>
      <c r="GC593" s="1431"/>
      <c r="GD593" s="1431"/>
      <c r="GE593" s="1431"/>
      <c r="GF593" s="1431"/>
      <c r="GG593" s="1431"/>
      <c r="GH593" s="1431"/>
      <c r="GI593" s="1431"/>
      <c r="GJ593" s="1431"/>
      <c r="GK593" s="1431"/>
      <c r="GL593" s="1431"/>
      <c r="GM593" s="1431"/>
      <c r="GN593" s="1431"/>
      <c r="GO593" s="1431"/>
      <c r="GP593" s="1431"/>
      <c r="GQ593" s="1431"/>
      <c r="GR593" s="1431"/>
      <c r="GS593" s="1431"/>
      <c r="GT593" s="1431"/>
      <c r="GU593" s="1431"/>
      <c r="GV593" s="1431"/>
      <c r="GW593" s="1431"/>
      <c r="GX593" s="1431"/>
      <c r="GY593" s="1431"/>
      <c r="GZ593" s="1431"/>
      <c r="HA593" s="1431"/>
      <c r="HB593" s="1431"/>
      <c r="HC593" s="1431"/>
      <c r="HD593" s="1431"/>
      <c r="HE593" s="1431"/>
      <c r="HF593" s="1431"/>
      <c r="HG593" s="1431"/>
      <c r="HH593" s="1431"/>
      <c r="HI593" s="1431"/>
      <c r="HJ593" s="1431"/>
      <c r="HK593" s="1431"/>
      <c r="HL593" s="1431"/>
      <c r="HM593" s="1431"/>
      <c r="HN593" s="1431"/>
      <c r="HO593" s="1431"/>
      <c r="HP593" s="1431"/>
      <c r="HQ593" s="1431"/>
      <c r="HR593" s="1431"/>
      <c r="HS593" s="1431"/>
      <c r="HT593" s="1431"/>
      <c r="HU593" s="1431"/>
      <c r="HV593" s="1431"/>
      <c r="HW593" s="1431"/>
      <c r="HX593" s="1431"/>
      <c r="HY593" s="1431"/>
      <c r="HZ593" s="1431"/>
      <c r="IA593" s="1431"/>
      <c r="IB593" s="1431"/>
      <c r="IC593" s="1431"/>
      <c r="ID593" s="1431"/>
      <c r="IE593" s="1431"/>
      <c r="IF593" s="1431"/>
      <c r="IG593" s="1431"/>
      <c r="IH593" s="1431"/>
      <c r="II593" s="1431"/>
      <c r="IJ593" s="1431"/>
      <c r="IK593" s="1431"/>
      <c r="IL593" s="1431"/>
      <c r="IM593" s="1431"/>
      <c r="IN593" s="1431"/>
      <c r="IO593" s="1431"/>
      <c r="IP593" s="1431"/>
      <c r="IQ593" s="1431"/>
      <c r="IR593" s="1431"/>
      <c r="IS593" s="1431"/>
      <c r="IT593" s="1431"/>
      <c r="IU593" s="1431"/>
      <c r="IV593" s="1431"/>
    </row>
    <row r="594" spans="1:256">
      <c r="A594" s="1367"/>
      <c r="B594" s="1343"/>
      <c r="C594" s="1390"/>
      <c r="D594" s="1369"/>
      <c r="E594" s="1429"/>
      <c r="F594" s="1429"/>
      <c r="G594" s="1430"/>
      <c r="H594" s="1431"/>
      <c r="I594" s="1431"/>
      <c r="J594" s="1431"/>
      <c r="K594" s="1431"/>
      <c r="L594" s="1431"/>
      <c r="M594" s="1431"/>
      <c r="N594" s="1431"/>
      <c r="O594" s="1431"/>
      <c r="P594" s="1431"/>
      <c r="Q594" s="1431"/>
      <c r="R594" s="1431"/>
      <c r="S594" s="1431"/>
      <c r="T594" s="1431"/>
      <c r="U594" s="1431"/>
      <c r="V594" s="1431"/>
      <c r="W594" s="1431"/>
      <c r="X594" s="1431"/>
      <c r="Y594" s="1431"/>
      <c r="Z594" s="1431"/>
      <c r="AA594" s="1431"/>
      <c r="AB594" s="1431"/>
      <c r="AC594" s="1431"/>
      <c r="AD594" s="1431"/>
      <c r="AE594" s="1431"/>
      <c r="AF594" s="1431"/>
      <c r="AG594" s="1431"/>
      <c r="AH594" s="1431"/>
      <c r="AI594" s="1431"/>
      <c r="AJ594" s="1431"/>
      <c r="AK594" s="1431"/>
      <c r="AL594" s="1431"/>
      <c r="AM594" s="1431"/>
      <c r="AN594" s="1431"/>
      <c r="AO594" s="1431"/>
      <c r="AP594" s="1431"/>
      <c r="AQ594" s="1431"/>
      <c r="AR594" s="1431"/>
      <c r="AS594" s="1431"/>
      <c r="AT594" s="1431"/>
      <c r="AU594" s="1431"/>
      <c r="AV594" s="1431"/>
      <c r="AW594" s="1431"/>
      <c r="AX594" s="1431"/>
      <c r="AY594" s="1431"/>
      <c r="AZ594" s="1431"/>
      <c r="BA594" s="1431"/>
      <c r="BB594" s="1431"/>
      <c r="BC594" s="1431"/>
      <c r="BD594" s="1431"/>
      <c r="BE594" s="1431"/>
      <c r="BF594" s="1431"/>
      <c r="BG594" s="1431"/>
      <c r="BH594" s="1431"/>
      <c r="BI594" s="1431"/>
      <c r="BJ594" s="1431"/>
      <c r="BK594" s="1431"/>
      <c r="BL594" s="1431"/>
      <c r="BM594" s="1431"/>
      <c r="BN594" s="1431"/>
      <c r="BO594" s="1431"/>
      <c r="BP594" s="1431"/>
      <c r="BQ594" s="1431"/>
      <c r="BR594" s="1431"/>
      <c r="BS594" s="1431"/>
      <c r="BT594" s="1431"/>
      <c r="BU594" s="1431"/>
      <c r="BV594" s="1431"/>
      <c r="BW594" s="1431"/>
      <c r="BX594" s="1431"/>
      <c r="BY594" s="1431"/>
      <c r="BZ594" s="1431"/>
      <c r="CA594" s="1431"/>
      <c r="CB594" s="1431"/>
      <c r="CC594" s="1431"/>
      <c r="CD594" s="1431"/>
      <c r="CE594" s="1431"/>
      <c r="CF594" s="1431"/>
      <c r="CG594" s="1431"/>
      <c r="CH594" s="1431"/>
      <c r="CI594" s="1431"/>
      <c r="CJ594" s="1431"/>
      <c r="CK594" s="1431"/>
      <c r="CL594" s="1431"/>
      <c r="CM594" s="1431"/>
      <c r="CN594" s="1431"/>
      <c r="CO594" s="1431"/>
      <c r="CP594" s="1431"/>
      <c r="CQ594" s="1431"/>
      <c r="CR594" s="1431"/>
      <c r="CS594" s="1431"/>
      <c r="CT594" s="1431"/>
      <c r="CU594" s="1431"/>
      <c r="CV594" s="1431"/>
      <c r="CW594" s="1431"/>
      <c r="CX594" s="1431"/>
      <c r="CY594" s="1431"/>
      <c r="CZ594" s="1431"/>
      <c r="DA594" s="1431"/>
      <c r="DB594" s="1431"/>
      <c r="DC594" s="1431"/>
      <c r="DD594" s="1431"/>
      <c r="DE594" s="1431"/>
      <c r="DF594" s="1431"/>
      <c r="DG594" s="1431"/>
      <c r="DH594" s="1431"/>
      <c r="DI594" s="1431"/>
      <c r="DJ594" s="1431"/>
      <c r="DK594" s="1431"/>
      <c r="DL594" s="1431"/>
      <c r="DM594" s="1431"/>
      <c r="DN594" s="1431"/>
      <c r="DO594" s="1431"/>
      <c r="DP594" s="1431"/>
      <c r="DQ594" s="1431"/>
      <c r="DR594" s="1431"/>
      <c r="DS594" s="1431"/>
      <c r="DT594" s="1431"/>
      <c r="DU594" s="1431"/>
      <c r="DV594" s="1431"/>
      <c r="DW594" s="1431"/>
      <c r="DX594" s="1431"/>
      <c r="DY594" s="1431"/>
      <c r="DZ594" s="1431"/>
      <c r="EA594" s="1431"/>
      <c r="EB594" s="1431"/>
      <c r="EC594" s="1431"/>
      <c r="ED594" s="1431"/>
      <c r="EE594" s="1431"/>
      <c r="EF594" s="1431"/>
      <c r="EG594" s="1431"/>
      <c r="EH594" s="1431"/>
      <c r="EI594" s="1431"/>
      <c r="EJ594" s="1431"/>
      <c r="EK594" s="1431"/>
      <c r="EL594" s="1431"/>
      <c r="EM594" s="1431"/>
      <c r="EN594" s="1431"/>
      <c r="EO594" s="1431"/>
      <c r="EP594" s="1431"/>
      <c r="EQ594" s="1431"/>
      <c r="ER594" s="1431"/>
      <c r="ES594" s="1431"/>
      <c r="ET594" s="1431"/>
      <c r="EU594" s="1431"/>
      <c r="EV594" s="1431"/>
      <c r="EW594" s="1431"/>
      <c r="EX594" s="1431"/>
      <c r="EY594" s="1431"/>
      <c r="EZ594" s="1431"/>
      <c r="FA594" s="1431"/>
      <c r="FB594" s="1431"/>
      <c r="FC594" s="1431"/>
      <c r="FD594" s="1431"/>
      <c r="FE594" s="1431"/>
      <c r="FF594" s="1431"/>
      <c r="FG594" s="1431"/>
      <c r="FH594" s="1431"/>
      <c r="FI594" s="1431"/>
      <c r="FJ594" s="1431"/>
      <c r="FK594" s="1431"/>
      <c r="FL594" s="1431"/>
      <c r="FM594" s="1431"/>
      <c r="FN594" s="1431"/>
      <c r="FO594" s="1431"/>
      <c r="FP594" s="1431"/>
      <c r="FQ594" s="1431"/>
      <c r="FR594" s="1431"/>
      <c r="FS594" s="1431"/>
      <c r="FT594" s="1431"/>
      <c r="FU594" s="1431"/>
      <c r="FV594" s="1431"/>
      <c r="FW594" s="1431"/>
      <c r="FX594" s="1431"/>
      <c r="FY594" s="1431"/>
      <c r="FZ594" s="1431"/>
      <c r="GA594" s="1431"/>
      <c r="GB594" s="1431"/>
      <c r="GC594" s="1431"/>
      <c r="GD594" s="1431"/>
      <c r="GE594" s="1431"/>
      <c r="GF594" s="1431"/>
      <c r="GG594" s="1431"/>
      <c r="GH594" s="1431"/>
      <c r="GI594" s="1431"/>
      <c r="GJ594" s="1431"/>
      <c r="GK594" s="1431"/>
      <c r="GL594" s="1431"/>
      <c r="GM594" s="1431"/>
      <c r="GN594" s="1431"/>
      <c r="GO594" s="1431"/>
      <c r="GP594" s="1431"/>
      <c r="GQ594" s="1431"/>
      <c r="GR594" s="1431"/>
      <c r="GS594" s="1431"/>
      <c r="GT594" s="1431"/>
      <c r="GU594" s="1431"/>
      <c r="GV594" s="1431"/>
      <c r="GW594" s="1431"/>
      <c r="GX594" s="1431"/>
      <c r="GY594" s="1431"/>
      <c r="GZ594" s="1431"/>
      <c r="HA594" s="1431"/>
      <c r="HB594" s="1431"/>
      <c r="HC594" s="1431"/>
      <c r="HD594" s="1431"/>
      <c r="HE594" s="1431"/>
      <c r="HF594" s="1431"/>
      <c r="HG594" s="1431"/>
      <c r="HH594" s="1431"/>
      <c r="HI594" s="1431"/>
      <c r="HJ594" s="1431"/>
      <c r="HK594" s="1431"/>
      <c r="HL594" s="1431"/>
      <c r="HM594" s="1431"/>
      <c r="HN594" s="1431"/>
      <c r="HO594" s="1431"/>
      <c r="HP594" s="1431"/>
      <c r="HQ594" s="1431"/>
      <c r="HR594" s="1431"/>
      <c r="HS594" s="1431"/>
      <c r="HT594" s="1431"/>
      <c r="HU594" s="1431"/>
      <c r="HV594" s="1431"/>
      <c r="HW594" s="1431"/>
      <c r="HX594" s="1431"/>
      <c r="HY594" s="1431"/>
      <c r="HZ594" s="1431"/>
      <c r="IA594" s="1431"/>
      <c r="IB594" s="1431"/>
      <c r="IC594" s="1431"/>
      <c r="ID594" s="1431"/>
      <c r="IE594" s="1431"/>
      <c r="IF594" s="1431"/>
      <c r="IG594" s="1431"/>
      <c r="IH594" s="1431"/>
      <c r="II594" s="1431"/>
      <c r="IJ594" s="1431"/>
      <c r="IK594" s="1431"/>
      <c r="IL594" s="1431"/>
      <c r="IM594" s="1431"/>
      <c r="IN594" s="1431"/>
      <c r="IO594" s="1431"/>
      <c r="IP594" s="1431"/>
      <c r="IQ594" s="1431"/>
      <c r="IR594" s="1431"/>
      <c r="IS594" s="1431"/>
      <c r="IT594" s="1431"/>
      <c r="IU594" s="1431"/>
      <c r="IV594" s="1431"/>
    </row>
    <row r="595" spans="1:256" ht="140.25">
      <c r="A595" s="1367" t="s">
        <v>1965</v>
      </c>
      <c r="B595" s="1343" t="s">
        <v>1966</v>
      </c>
      <c r="C595" s="1390"/>
      <c r="D595" s="1369"/>
      <c r="E595" s="1429"/>
      <c r="F595" s="1429"/>
      <c r="G595" s="1430"/>
      <c r="H595" s="1431"/>
      <c r="I595" s="1431"/>
      <c r="J595" s="1431"/>
      <c r="K595" s="1431"/>
      <c r="L595" s="1431"/>
      <c r="M595" s="1431"/>
      <c r="N595" s="1431"/>
      <c r="O595" s="1431"/>
      <c r="P595" s="1431"/>
      <c r="Q595" s="1431"/>
      <c r="R595" s="1431"/>
      <c r="S595" s="1431"/>
      <c r="T595" s="1431"/>
      <c r="U595" s="1431"/>
      <c r="V595" s="1431"/>
      <c r="W595" s="1431"/>
      <c r="X595" s="1431"/>
      <c r="Y595" s="1431"/>
      <c r="Z595" s="1431"/>
      <c r="AA595" s="1431"/>
      <c r="AB595" s="1431"/>
      <c r="AC595" s="1431"/>
      <c r="AD595" s="1431"/>
      <c r="AE595" s="1431"/>
      <c r="AF595" s="1431"/>
      <c r="AG595" s="1431"/>
      <c r="AH595" s="1431"/>
      <c r="AI595" s="1431"/>
      <c r="AJ595" s="1431"/>
      <c r="AK595" s="1431"/>
      <c r="AL595" s="1431"/>
      <c r="AM595" s="1431"/>
      <c r="AN595" s="1431"/>
      <c r="AO595" s="1431"/>
      <c r="AP595" s="1431"/>
      <c r="AQ595" s="1431"/>
      <c r="AR595" s="1431"/>
      <c r="AS595" s="1431"/>
      <c r="AT595" s="1431"/>
      <c r="AU595" s="1431"/>
      <c r="AV595" s="1431"/>
      <c r="AW595" s="1431"/>
      <c r="AX595" s="1431"/>
      <c r="AY595" s="1431"/>
      <c r="AZ595" s="1431"/>
      <c r="BA595" s="1431"/>
      <c r="BB595" s="1431"/>
      <c r="BC595" s="1431"/>
      <c r="BD595" s="1431"/>
      <c r="BE595" s="1431"/>
      <c r="BF595" s="1431"/>
      <c r="BG595" s="1431"/>
      <c r="BH595" s="1431"/>
      <c r="BI595" s="1431"/>
      <c r="BJ595" s="1431"/>
      <c r="BK595" s="1431"/>
      <c r="BL595" s="1431"/>
      <c r="BM595" s="1431"/>
      <c r="BN595" s="1431"/>
      <c r="BO595" s="1431"/>
      <c r="BP595" s="1431"/>
      <c r="BQ595" s="1431"/>
      <c r="BR595" s="1431"/>
      <c r="BS595" s="1431"/>
      <c r="BT595" s="1431"/>
      <c r="BU595" s="1431"/>
      <c r="BV595" s="1431"/>
      <c r="BW595" s="1431"/>
      <c r="BX595" s="1431"/>
      <c r="BY595" s="1431"/>
      <c r="BZ595" s="1431"/>
      <c r="CA595" s="1431"/>
      <c r="CB595" s="1431"/>
      <c r="CC595" s="1431"/>
      <c r="CD595" s="1431"/>
      <c r="CE595" s="1431"/>
      <c r="CF595" s="1431"/>
      <c r="CG595" s="1431"/>
      <c r="CH595" s="1431"/>
      <c r="CI595" s="1431"/>
      <c r="CJ595" s="1431"/>
      <c r="CK595" s="1431"/>
      <c r="CL595" s="1431"/>
      <c r="CM595" s="1431"/>
      <c r="CN595" s="1431"/>
      <c r="CO595" s="1431"/>
      <c r="CP595" s="1431"/>
      <c r="CQ595" s="1431"/>
      <c r="CR595" s="1431"/>
      <c r="CS595" s="1431"/>
      <c r="CT595" s="1431"/>
      <c r="CU595" s="1431"/>
      <c r="CV595" s="1431"/>
      <c r="CW595" s="1431"/>
      <c r="CX595" s="1431"/>
      <c r="CY595" s="1431"/>
      <c r="CZ595" s="1431"/>
      <c r="DA595" s="1431"/>
      <c r="DB595" s="1431"/>
      <c r="DC595" s="1431"/>
      <c r="DD595" s="1431"/>
      <c r="DE595" s="1431"/>
      <c r="DF595" s="1431"/>
      <c r="DG595" s="1431"/>
      <c r="DH595" s="1431"/>
      <c r="DI595" s="1431"/>
      <c r="DJ595" s="1431"/>
      <c r="DK595" s="1431"/>
      <c r="DL595" s="1431"/>
      <c r="DM595" s="1431"/>
      <c r="DN595" s="1431"/>
      <c r="DO595" s="1431"/>
      <c r="DP595" s="1431"/>
      <c r="DQ595" s="1431"/>
      <c r="DR595" s="1431"/>
      <c r="DS595" s="1431"/>
      <c r="DT595" s="1431"/>
      <c r="DU595" s="1431"/>
      <c r="DV595" s="1431"/>
      <c r="DW595" s="1431"/>
      <c r="DX595" s="1431"/>
      <c r="DY595" s="1431"/>
      <c r="DZ595" s="1431"/>
      <c r="EA595" s="1431"/>
      <c r="EB595" s="1431"/>
      <c r="EC595" s="1431"/>
      <c r="ED595" s="1431"/>
      <c r="EE595" s="1431"/>
      <c r="EF595" s="1431"/>
      <c r="EG595" s="1431"/>
      <c r="EH595" s="1431"/>
      <c r="EI595" s="1431"/>
      <c r="EJ595" s="1431"/>
      <c r="EK595" s="1431"/>
      <c r="EL595" s="1431"/>
      <c r="EM595" s="1431"/>
      <c r="EN595" s="1431"/>
      <c r="EO595" s="1431"/>
      <c r="EP595" s="1431"/>
      <c r="EQ595" s="1431"/>
      <c r="ER595" s="1431"/>
      <c r="ES595" s="1431"/>
      <c r="ET595" s="1431"/>
      <c r="EU595" s="1431"/>
      <c r="EV595" s="1431"/>
      <c r="EW595" s="1431"/>
      <c r="EX595" s="1431"/>
      <c r="EY595" s="1431"/>
      <c r="EZ595" s="1431"/>
      <c r="FA595" s="1431"/>
      <c r="FB595" s="1431"/>
      <c r="FC595" s="1431"/>
      <c r="FD595" s="1431"/>
      <c r="FE595" s="1431"/>
      <c r="FF595" s="1431"/>
      <c r="FG595" s="1431"/>
      <c r="FH595" s="1431"/>
      <c r="FI595" s="1431"/>
      <c r="FJ595" s="1431"/>
      <c r="FK595" s="1431"/>
      <c r="FL595" s="1431"/>
      <c r="FM595" s="1431"/>
      <c r="FN595" s="1431"/>
      <c r="FO595" s="1431"/>
      <c r="FP595" s="1431"/>
      <c r="FQ595" s="1431"/>
      <c r="FR595" s="1431"/>
      <c r="FS595" s="1431"/>
      <c r="FT595" s="1431"/>
      <c r="FU595" s="1431"/>
      <c r="FV595" s="1431"/>
      <c r="FW595" s="1431"/>
      <c r="FX595" s="1431"/>
      <c r="FY595" s="1431"/>
      <c r="FZ595" s="1431"/>
      <c r="GA595" s="1431"/>
      <c r="GB595" s="1431"/>
      <c r="GC595" s="1431"/>
      <c r="GD595" s="1431"/>
      <c r="GE595" s="1431"/>
      <c r="GF595" s="1431"/>
      <c r="GG595" s="1431"/>
      <c r="GH595" s="1431"/>
      <c r="GI595" s="1431"/>
      <c r="GJ595" s="1431"/>
      <c r="GK595" s="1431"/>
      <c r="GL595" s="1431"/>
      <c r="GM595" s="1431"/>
      <c r="GN595" s="1431"/>
      <c r="GO595" s="1431"/>
      <c r="GP595" s="1431"/>
      <c r="GQ595" s="1431"/>
      <c r="GR595" s="1431"/>
      <c r="GS595" s="1431"/>
      <c r="GT595" s="1431"/>
      <c r="GU595" s="1431"/>
      <c r="GV595" s="1431"/>
      <c r="GW595" s="1431"/>
      <c r="GX595" s="1431"/>
      <c r="GY595" s="1431"/>
      <c r="GZ595" s="1431"/>
      <c r="HA595" s="1431"/>
      <c r="HB595" s="1431"/>
      <c r="HC595" s="1431"/>
      <c r="HD595" s="1431"/>
      <c r="HE595" s="1431"/>
      <c r="HF595" s="1431"/>
      <c r="HG595" s="1431"/>
      <c r="HH595" s="1431"/>
      <c r="HI595" s="1431"/>
      <c r="HJ595" s="1431"/>
      <c r="HK595" s="1431"/>
      <c r="HL595" s="1431"/>
      <c r="HM595" s="1431"/>
      <c r="HN595" s="1431"/>
      <c r="HO595" s="1431"/>
      <c r="HP595" s="1431"/>
      <c r="HQ595" s="1431"/>
      <c r="HR595" s="1431"/>
      <c r="HS595" s="1431"/>
      <c r="HT595" s="1431"/>
      <c r="HU595" s="1431"/>
      <c r="HV595" s="1431"/>
      <c r="HW595" s="1431"/>
      <c r="HX595" s="1431"/>
      <c r="HY595" s="1431"/>
      <c r="HZ595" s="1431"/>
      <c r="IA595" s="1431"/>
      <c r="IB595" s="1431"/>
      <c r="IC595" s="1431"/>
      <c r="ID595" s="1431"/>
      <c r="IE595" s="1431"/>
      <c r="IF595" s="1431"/>
      <c r="IG595" s="1431"/>
      <c r="IH595" s="1431"/>
      <c r="II595" s="1431"/>
      <c r="IJ595" s="1431"/>
      <c r="IK595" s="1431"/>
      <c r="IL595" s="1431"/>
      <c r="IM595" s="1431"/>
      <c r="IN595" s="1431"/>
      <c r="IO595" s="1431"/>
      <c r="IP595" s="1431"/>
      <c r="IQ595" s="1431"/>
      <c r="IR595" s="1431"/>
      <c r="IS595" s="1431"/>
      <c r="IT595" s="1431"/>
      <c r="IU595" s="1431"/>
      <c r="IV595" s="1431"/>
    </row>
    <row r="596" spans="1:256">
      <c r="A596" s="1367"/>
      <c r="B596" s="1343"/>
      <c r="C596" s="1390" t="s">
        <v>1044</v>
      </c>
      <c r="D596" s="1369">
        <v>11</v>
      </c>
      <c r="E596" s="1598"/>
      <c r="F596" s="1303">
        <f>D596*E596</f>
        <v>0</v>
      </c>
      <c r="G596" s="1430"/>
      <c r="H596" s="1431"/>
      <c r="I596" s="1431"/>
      <c r="J596" s="1431"/>
      <c r="K596" s="1431"/>
      <c r="L596" s="1431"/>
      <c r="M596" s="1431"/>
      <c r="N596" s="1431"/>
      <c r="O596" s="1431"/>
      <c r="P596" s="1431"/>
      <c r="Q596" s="1431"/>
      <c r="R596" s="1431"/>
      <c r="S596" s="1431"/>
      <c r="T596" s="1431"/>
      <c r="U596" s="1431"/>
      <c r="V596" s="1431"/>
      <c r="W596" s="1431"/>
      <c r="X596" s="1431"/>
      <c r="Y596" s="1431"/>
      <c r="Z596" s="1431"/>
      <c r="AA596" s="1431"/>
      <c r="AB596" s="1431"/>
      <c r="AC596" s="1431"/>
      <c r="AD596" s="1431"/>
      <c r="AE596" s="1431"/>
      <c r="AF596" s="1431"/>
      <c r="AG596" s="1431"/>
      <c r="AH596" s="1431"/>
      <c r="AI596" s="1431"/>
      <c r="AJ596" s="1431"/>
      <c r="AK596" s="1431"/>
      <c r="AL596" s="1431"/>
      <c r="AM596" s="1431"/>
      <c r="AN596" s="1431"/>
      <c r="AO596" s="1431"/>
      <c r="AP596" s="1431"/>
      <c r="AQ596" s="1431"/>
      <c r="AR596" s="1431"/>
      <c r="AS596" s="1431"/>
      <c r="AT596" s="1431"/>
      <c r="AU596" s="1431"/>
      <c r="AV596" s="1431"/>
      <c r="AW596" s="1431"/>
      <c r="AX596" s="1431"/>
      <c r="AY596" s="1431"/>
      <c r="AZ596" s="1431"/>
      <c r="BA596" s="1431"/>
      <c r="BB596" s="1431"/>
      <c r="BC596" s="1431"/>
      <c r="BD596" s="1431"/>
      <c r="BE596" s="1431"/>
      <c r="BF596" s="1431"/>
      <c r="BG596" s="1431"/>
      <c r="BH596" s="1431"/>
      <c r="BI596" s="1431"/>
      <c r="BJ596" s="1431"/>
      <c r="BK596" s="1431"/>
      <c r="BL596" s="1431"/>
      <c r="BM596" s="1431"/>
      <c r="BN596" s="1431"/>
      <c r="BO596" s="1431"/>
      <c r="BP596" s="1431"/>
      <c r="BQ596" s="1431"/>
      <c r="BR596" s="1431"/>
      <c r="BS596" s="1431"/>
      <c r="BT596" s="1431"/>
      <c r="BU596" s="1431"/>
      <c r="BV596" s="1431"/>
      <c r="BW596" s="1431"/>
      <c r="BX596" s="1431"/>
      <c r="BY596" s="1431"/>
      <c r="BZ596" s="1431"/>
      <c r="CA596" s="1431"/>
      <c r="CB596" s="1431"/>
      <c r="CC596" s="1431"/>
      <c r="CD596" s="1431"/>
      <c r="CE596" s="1431"/>
      <c r="CF596" s="1431"/>
      <c r="CG596" s="1431"/>
      <c r="CH596" s="1431"/>
      <c r="CI596" s="1431"/>
      <c r="CJ596" s="1431"/>
      <c r="CK596" s="1431"/>
      <c r="CL596" s="1431"/>
      <c r="CM596" s="1431"/>
      <c r="CN596" s="1431"/>
      <c r="CO596" s="1431"/>
      <c r="CP596" s="1431"/>
      <c r="CQ596" s="1431"/>
      <c r="CR596" s="1431"/>
      <c r="CS596" s="1431"/>
      <c r="CT596" s="1431"/>
      <c r="CU596" s="1431"/>
      <c r="CV596" s="1431"/>
      <c r="CW596" s="1431"/>
      <c r="CX596" s="1431"/>
      <c r="CY596" s="1431"/>
      <c r="CZ596" s="1431"/>
      <c r="DA596" s="1431"/>
      <c r="DB596" s="1431"/>
      <c r="DC596" s="1431"/>
      <c r="DD596" s="1431"/>
      <c r="DE596" s="1431"/>
      <c r="DF596" s="1431"/>
      <c r="DG596" s="1431"/>
      <c r="DH596" s="1431"/>
      <c r="DI596" s="1431"/>
      <c r="DJ596" s="1431"/>
      <c r="DK596" s="1431"/>
      <c r="DL596" s="1431"/>
      <c r="DM596" s="1431"/>
      <c r="DN596" s="1431"/>
      <c r="DO596" s="1431"/>
      <c r="DP596" s="1431"/>
      <c r="DQ596" s="1431"/>
      <c r="DR596" s="1431"/>
      <c r="DS596" s="1431"/>
      <c r="DT596" s="1431"/>
      <c r="DU596" s="1431"/>
      <c r="DV596" s="1431"/>
      <c r="DW596" s="1431"/>
      <c r="DX596" s="1431"/>
      <c r="DY596" s="1431"/>
      <c r="DZ596" s="1431"/>
      <c r="EA596" s="1431"/>
      <c r="EB596" s="1431"/>
      <c r="EC596" s="1431"/>
      <c r="ED596" s="1431"/>
      <c r="EE596" s="1431"/>
      <c r="EF596" s="1431"/>
      <c r="EG596" s="1431"/>
      <c r="EH596" s="1431"/>
      <c r="EI596" s="1431"/>
      <c r="EJ596" s="1431"/>
      <c r="EK596" s="1431"/>
      <c r="EL596" s="1431"/>
      <c r="EM596" s="1431"/>
      <c r="EN596" s="1431"/>
      <c r="EO596" s="1431"/>
      <c r="EP596" s="1431"/>
      <c r="EQ596" s="1431"/>
      <c r="ER596" s="1431"/>
      <c r="ES596" s="1431"/>
      <c r="ET596" s="1431"/>
      <c r="EU596" s="1431"/>
      <c r="EV596" s="1431"/>
      <c r="EW596" s="1431"/>
      <c r="EX596" s="1431"/>
      <c r="EY596" s="1431"/>
      <c r="EZ596" s="1431"/>
      <c r="FA596" s="1431"/>
      <c r="FB596" s="1431"/>
      <c r="FC596" s="1431"/>
      <c r="FD596" s="1431"/>
      <c r="FE596" s="1431"/>
      <c r="FF596" s="1431"/>
      <c r="FG596" s="1431"/>
      <c r="FH596" s="1431"/>
      <c r="FI596" s="1431"/>
      <c r="FJ596" s="1431"/>
      <c r="FK596" s="1431"/>
      <c r="FL596" s="1431"/>
      <c r="FM596" s="1431"/>
      <c r="FN596" s="1431"/>
      <c r="FO596" s="1431"/>
      <c r="FP596" s="1431"/>
      <c r="FQ596" s="1431"/>
      <c r="FR596" s="1431"/>
      <c r="FS596" s="1431"/>
      <c r="FT596" s="1431"/>
      <c r="FU596" s="1431"/>
      <c r="FV596" s="1431"/>
      <c r="FW596" s="1431"/>
      <c r="FX596" s="1431"/>
      <c r="FY596" s="1431"/>
      <c r="FZ596" s="1431"/>
      <c r="GA596" s="1431"/>
      <c r="GB596" s="1431"/>
      <c r="GC596" s="1431"/>
      <c r="GD596" s="1431"/>
      <c r="GE596" s="1431"/>
      <c r="GF596" s="1431"/>
      <c r="GG596" s="1431"/>
      <c r="GH596" s="1431"/>
      <c r="GI596" s="1431"/>
      <c r="GJ596" s="1431"/>
      <c r="GK596" s="1431"/>
      <c r="GL596" s="1431"/>
      <c r="GM596" s="1431"/>
      <c r="GN596" s="1431"/>
      <c r="GO596" s="1431"/>
      <c r="GP596" s="1431"/>
      <c r="GQ596" s="1431"/>
      <c r="GR596" s="1431"/>
      <c r="GS596" s="1431"/>
      <c r="GT596" s="1431"/>
      <c r="GU596" s="1431"/>
      <c r="GV596" s="1431"/>
      <c r="GW596" s="1431"/>
      <c r="GX596" s="1431"/>
      <c r="GY596" s="1431"/>
      <c r="GZ596" s="1431"/>
      <c r="HA596" s="1431"/>
      <c r="HB596" s="1431"/>
      <c r="HC596" s="1431"/>
      <c r="HD596" s="1431"/>
      <c r="HE596" s="1431"/>
      <c r="HF596" s="1431"/>
      <c r="HG596" s="1431"/>
      <c r="HH596" s="1431"/>
      <c r="HI596" s="1431"/>
      <c r="HJ596" s="1431"/>
      <c r="HK596" s="1431"/>
      <c r="HL596" s="1431"/>
      <c r="HM596" s="1431"/>
      <c r="HN596" s="1431"/>
      <c r="HO596" s="1431"/>
      <c r="HP596" s="1431"/>
      <c r="HQ596" s="1431"/>
      <c r="HR596" s="1431"/>
      <c r="HS596" s="1431"/>
      <c r="HT596" s="1431"/>
      <c r="HU596" s="1431"/>
      <c r="HV596" s="1431"/>
      <c r="HW596" s="1431"/>
      <c r="HX596" s="1431"/>
      <c r="HY596" s="1431"/>
      <c r="HZ596" s="1431"/>
      <c r="IA596" s="1431"/>
      <c r="IB596" s="1431"/>
      <c r="IC596" s="1431"/>
      <c r="ID596" s="1431"/>
      <c r="IE596" s="1431"/>
      <c r="IF596" s="1431"/>
      <c r="IG596" s="1431"/>
      <c r="IH596" s="1431"/>
      <c r="II596" s="1431"/>
      <c r="IJ596" s="1431"/>
      <c r="IK596" s="1431"/>
      <c r="IL596" s="1431"/>
      <c r="IM596" s="1431"/>
      <c r="IN596" s="1431"/>
      <c r="IO596" s="1431"/>
      <c r="IP596" s="1431"/>
      <c r="IQ596" s="1431"/>
      <c r="IR596" s="1431"/>
      <c r="IS596" s="1431"/>
      <c r="IT596" s="1431"/>
      <c r="IU596" s="1431"/>
      <c r="IV596" s="1431"/>
    </row>
    <row r="597" spans="1:256">
      <c r="A597" s="1367"/>
      <c r="B597" s="1343"/>
      <c r="C597" s="1390"/>
      <c r="D597" s="1369"/>
      <c r="E597" s="1429"/>
      <c r="F597" s="1429"/>
      <c r="G597" s="1430"/>
      <c r="H597" s="1431"/>
      <c r="I597" s="1431"/>
      <c r="J597" s="1431"/>
      <c r="K597" s="1431"/>
      <c r="L597" s="1431"/>
      <c r="M597" s="1431"/>
      <c r="N597" s="1431"/>
      <c r="O597" s="1431"/>
      <c r="P597" s="1431"/>
      <c r="Q597" s="1431"/>
      <c r="R597" s="1431"/>
      <c r="S597" s="1431"/>
      <c r="T597" s="1431"/>
      <c r="U597" s="1431"/>
      <c r="V597" s="1431"/>
      <c r="W597" s="1431"/>
      <c r="X597" s="1431"/>
      <c r="Y597" s="1431"/>
      <c r="Z597" s="1431"/>
      <c r="AA597" s="1431"/>
      <c r="AB597" s="1431"/>
      <c r="AC597" s="1431"/>
      <c r="AD597" s="1431"/>
      <c r="AE597" s="1431"/>
      <c r="AF597" s="1431"/>
      <c r="AG597" s="1431"/>
      <c r="AH597" s="1431"/>
      <c r="AI597" s="1431"/>
      <c r="AJ597" s="1431"/>
      <c r="AK597" s="1431"/>
      <c r="AL597" s="1431"/>
      <c r="AM597" s="1431"/>
      <c r="AN597" s="1431"/>
      <c r="AO597" s="1431"/>
      <c r="AP597" s="1431"/>
      <c r="AQ597" s="1431"/>
      <c r="AR597" s="1431"/>
      <c r="AS597" s="1431"/>
      <c r="AT597" s="1431"/>
      <c r="AU597" s="1431"/>
      <c r="AV597" s="1431"/>
      <c r="AW597" s="1431"/>
      <c r="AX597" s="1431"/>
      <c r="AY597" s="1431"/>
      <c r="AZ597" s="1431"/>
      <c r="BA597" s="1431"/>
      <c r="BB597" s="1431"/>
      <c r="BC597" s="1431"/>
      <c r="BD597" s="1431"/>
      <c r="BE597" s="1431"/>
      <c r="BF597" s="1431"/>
      <c r="BG597" s="1431"/>
      <c r="BH597" s="1431"/>
      <c r="BI597" s="1431"/>
      <c r="BJ597" s="1431"/>
      <c r="BK597" s="1431"/>
      <c r="BL597" s="1431"/>
      <c r="BM597" s="1431"/>
      <c r="BN597" s="1431"/>
      <c r="BO597" s="1431"/>
      <c r="BP597" s="1431"/>
      <c r="BQ597" s="1431"/>
      <c r="BR597" s="1431"/>
      <c r="BS597" s="1431"/>
      <c r="BT597" s="1431"/>
      <c r="BU597" s="1431"/>
      <c r="BV597" s="1431"/>
      <c r="BW597" s="1431"/>
      <c r="BX597" s="1431"/>
      <c r="BY597" s="1431"/>
      <c r="BZ597" s="1431"/>
      <c r="CA597" s="1431"/>
      <c r="CB597" s="1431"/>
      <c r="CC597" s="1431"/>
      <c r="CD597" s="1431"/>
      <c r="CE597" s="1431"/>
      <c r="CF597" s="1431"/>
      <c r="CG597" s="1431"/>
      <c r="CH597" s="1431"/>
      <c r="CI597" s="1431"/>
      <c r="CJ597" s="1431"/>
      <c r="CK597" s="1431"/>
      <c r="CL597" s="1431"/>
      <c r="CM597" s="1431"/>
      <c r="CN597" s="1431"/>
      <c r="CO597" s="1431"/>
      <c r="CP597" s="1431"/>
      <c r="CQ597" s="1431"/>
      <c r="CR597" s="1431"/>
      <c r="CS597" s="1431"/>
      <c r="CT597" s="1431"/>
      <c r="CU597" s="1431"/>
      <c r="CV597" s="1431"/>
      <c r="CW597" s="1431"/>
      <c r="CX597" s="1431"/>
      <c r="CY597" s="1431"/>
      <c r="CZ597" s="1431"/>
      <c r="DA597" s="1431"/>
      <c r="DB597" s="1431"/>
      <c r="DC597" s="1431"/>
      <c r="DD597" s="1431"/>
      <c r="DE597" s="1431"/>
      <c r="DF597" s="1431"/>
      <c r="DG597" s="1431"/>
      <c r="DH597" s="1431"/>
      <c r="DI597" s="1431"/>
      <c r="DJ597" s="1431"/>
      <c r="DK597" s="1431"/>
      <c r="DL597" s="1431"/>
      <c r="DM597" s="1431"/>
      <c r="DN597" s="1431"/>
      <c r="DO597" s="1431"/>
      <c r="DP597" s="1431"/>
      <c r="DQ597" s="1431"/>
      <c r="DR597" s="1431"/>
      <c r="DS597" s="1431"/>
      <c r="DT597" s="1431"/>
      <c r="DU597" s="1431"/>
      <c r="DV597" s="1431"/>
      <c r="DW597" s="1431"/>
      <c r="DX597" s="1431"/>
      <c r="DY597" s="1431"/>
      <c r="DZ597" s="1431"/>
      <c r="EA597" s="1431"/>
      <c r="EB597" s="1431"/>
      <c r="EC597" s="1431"/>
      <c r="ED597" s="1431"/>
      <c r="EE597" s="1431"/>
      <c r="EF597" s="1431"/>
      <c r="EG597" s="1431"/>
      <c r="EH597" s="1431"/>
      <c r="EI597" s="1431"/>
      <c r="EJ597" s="1431"/>
      <c r="EK597" s="1431"/>
      <c r="EL597" s="1431"/>
      <c r="EM597" s="1431"/>
      <c r="EN597" s="1431"/>
      <c r="EO597" s="1431"/>
      <c r="EP597" s="1431"/>
      <c r="EQ597" s="1431"/>
      <c r="ER597" s="1431"/>
      <c r="ES597" s="1431"/>
      <c r="ET597" s="1431"/>
      <c r="EU597" s="1431"/>
      <c r="EV597" s="1431"/>
      <c r="EW597" s="1431"/>
      <c r="EX597" s="1431"/>
      <c r="EY597" s="1431"/>
      <c r="EZ597" s="1431"/>
      <c r="FA597" s="1431"/>
      <c r="FB597" s="1431"/>
      <c r="FC597" s="1431"/>
      <c r="FD597" s="1431"/>
      <c r="FE597" s="1431"/>
      <c r="FF597" s="1431"/>
      <c r="FG597" s="1431"/>
      <c r="FH597" s="1431"/>
      <c r="FI597" s="1431"/>
      <c r="FJ597" s="1431"/>
      <c r="FK597" s="1431"/>
      <c r="FL597" s="1431"/>
      <c r="FM597" s="1431"/>
      <c r="FN597" s="1431"/>
      <c r="FO597" s="1431"/>
      <c r="FP597" s="1431"/>
      <c r="FQ597" s="1431"/>
      <c r="FR597" s="1431"/>
      <c r="FS597" s="1431"/>
      <c r="FT597" s="1431"/>
      <c r="FU597" s="1431"/>
      <c r="FV597" s="1431"/>
      <c r="FW597" s="1431"/>
      <c r="FX597" s="1431"/>
      <c r="FY597" s="1431"/>
      <c r="FZ597" s="1431"/>
      <c r="GA597" s="1431"/>
      <c r="GB597" s="1431"/>
      <c r="GC597" s="1431"/>
      <c r="GD597" s="1431"/>
      <c r="GE597" s="1431"/>
      <c r="GF597" s="1431"/>
      <c r="GG597" s="1431"/>
      <c r="GH597" s="1431"/>
      <c r="GI597" s="1431"/>
      <c r="GJ597" s="1431"/>
      <c r="GK597" s="1431"/>
      <c r="GL597" s="1431"/>
      <c r="GM597" s="1431"/>
      <c r="GN597" s="1431"/>
      <c r="GO597" s="1431"/>
      <c r="GP597" s="1431"/>
      <c r="GQ597" s="1431"/>
      <c r="GR597" s="1431"/>
      <c r="GS597" s="1431"/>
      <c r="GT597" s="1431"/>
      <c r="GU597" s="1431"/>
      <c r="GV597" s="1431"/>
      <c r="GW597" s="1431"/>
      <c r="GX597" s="1431"/>
      <c r="GY597" s="1431"/>
      <c r="GZ597" s="1431"/>
      <c r="HA597" s="1431"/>
      <c r="HB597" s="1431"/>
      <c r="HC597" s="1431"/>
      <c r="HD597" s="1431"/>
      <c r="HE597" s="1431"/>
      <c r="HF597" s="1431"/>
      <c r="HG597" s="1431"/>
      <c r="HH597" s="1431"/>
      <c r="HI597" s="1431"/>
      <c r="HJ597" s="1431"/>
      <c r="HK597" s="1431"/>
      <c r="HL597" s="1431"/>
      <c r="HM597" s="1431"/>
      <c r="HN597" s="1431"/>
      <c r="HO597" s="1431"/>
      <c r="HP597" s="1431"/>
      <c r="HQ597" s="1431"/>
      <c r="HR597" s="1431"/>
      <c r="HS597" s="1431"/>
      <c r="HT597" s="1431"/>
      <c r="HU597" s="1431"/>
      <c r="HV597" s="1431"/>
      <c r="HW597" s="1431"/>
      <c r="HX597" s="1431"/>
      <c r="HY597" s="1431"/>
      <c r="HZ597" s="1431"/>
      <c r="IA597" s="1431"/>
      <c r="IB597" s="1431"/>
      <c r="IC597" s="1431"/>
      <c r="ID597" s="1431"/>
      <c r="IE597" s="1431"/>
      <c r="IF597" s="1431"/>
      <c r="IG597" s="1431"/>
      <c r="IH597" s="1431"/>
      <c r="II597" s="1431"/>
      <c r="IJ597" s="1431"/>
      <c r="IK597" s="1431"/>
      <c r="IL597" s="1431"/>
      <c r="IM597" s="1431"/>
      <c r="IN597" s="1431"/>
      <c r="IO597" s="1431"/>
      <c r="IP597" s="1431"/>
      <c r="IQ597" s="1431"/>
      <c r="IR597" s="1431"/>
      <c r="IS597" s="1431"/>
      <c r="IT597" s="1431"/>
      <c r="IU597" s="1431"/>
      <c r="IV597" s="1431"/>
    </row>
    <row r="598" spans="1:256">
      <c r="A598" s="1367"/>
      <c r="B598" s="1343"/>
      <c r="C598" s="1390"/>
      <c r="D598" s="1369"/>
      <c r="E598" s="1429"/>
      <c r="F598" s="1429"/>
      <c r="G598" s="1430"/>
      <c r="H598" s="1431"/>
      <c r="I598" s="1431"/>
      <c r="J598" s="1431"/>
      <c r="K598" s="1431"/>
      <c r="L598" s="1431"/>
      <c r="M598" s="1431"/>
      <c r="N598" s="1431"/>
      <c r="O598" s="1431"/>
      <c r="P598" s="1431"/>
      <c r="Q598" s="1431"/>
      <c r="R598" s="1431"/>
      <c r="S598" s="1431"/>
      <c r="T598" s="1431"/>
      <c r="U598" s="1431"/>
      <c r="V598" s="1431"/>
      <c r="W598" s="1431"/>
      <c r="X598" s="1431"/>
      <c r="Y598" s="1431"/>
      <c r="Z598" s="1431"/>
      <c r="AA598" s="1431"/>
      <c r="AB598" s="1431"/>
      <c r="AC598" s="1431"/>
      <c r="AD598" s="1431"/>
      <c r="AE598" s="1431"/>
      <c r="AF598" s="1431"/>
      <c r="AG598" s="1431"/>
      <c r="AH598" s="1431"/>
      <c r="AI598" s="1431"/>
      <c r="AJ598" s="1431"/>
      <c r="AK598" s="1431"/>
      <c r="AL598" s="1431"/>
      <c r="AM598" s="1431"/>
      <c r="AN598" s="1431"/>
      <c r="AO598" s="1431"/>
      <c r="AP598" s="1431"/>
      <c r="AQ598" s="1431"/>
      <c r="AR598" s="1431"/>
      <c r="AS598" s="1431"/>
      <c r="AT598" s="1431"/>
      <c r="AU598" s="1431"/>
      <c r="AV598" s="1431"/>
      <c r="AW598" s="1431"/>
      <c r="AX598" s="1431"/>
      <c r="AY598" s="1431"/>
      <c r="AZ598" s="1431"/>
      <c r="BA598" s="1431"/>
      <c r="BB598" s="1431"/>
      <c r="BC598" s="1431"/>
      <c r="BD598" s="1431"/>
      <c r="BE598" s="1431"/>
      <c r="BF598" s="1431"/>
      <c r="BG598" s="1431"/>
      <c r="BH598" s="1431"/>
      <c r="BI598" s="1431"/>
      <c r="BJ598" s="1431"/>
      <c r="BK598" s="1431"/>
      <c r="BL598" s="1431"/>
      <c r="BM598" s="1431"/>
      <c r="BN598" s="1431"/>
      <c r="BO598" s="1431"/>
      <c r="BP598" s="1431"/>
      <c r="BQ598" s="1431"/>
      <c r="BR598" s="1431"/>
      <c r="BS598" s="1431"/>
      <c r="BT598" s="1431"/>
      <c r="BU598" s="1431"/>
      <c r="BV598" s="1431"/>
      <c r="BW598" s="1431"/>
      <c r="BX598" s="1431"/>
      <c r="BY598" s="1431"/>
      <c r="BZ598" s="1431"/>
      <c r="CA598" s="1431"/>
      <c r="CB598" s="1431"/>
      <c r="CC598" s="1431"/>
      <c r="CD598" s="1431"/>
      <c r="CE598" s="1431"/>
      <c r="CF598" s="1431"/>
      <c r="CG598" s="1431"/>
      <c r="CH598" s="1431"/>
      <c r="CI598" s="1431"/>
      <c r="CJ598" s="1431"/>
      <c r="CK598" s="1431"/>
      <c r="CL598" s="1431"/>
      <c r="CM598" s="1431"/>
      <c r="CN598" s="1431"/>
      <c r="CO598" s="1431"/>
      <c r="CP598" s="1431"/>
      <c r="CQ598" s="1431"/>
      <c r="CR598" s="1431"/>
      <c r="CS598" s="1431"/>
      <c r="CT598" s="1431"/>
      <c r="CU598" s="1431"/>
      <c r="CV598" s="1431"/>
      <c r="CW598" s="1431"/>
      <c r="CX598" s="1431"/>
      <c r="CY598" s="1431"/>
      <c r="CZ598" s="1431"/>
      <c r="DA598" s="1431"/>
      <c r="DB598" s="1431"/>
      <c r="DC598" s="1431"/>
      <c r="DD598" s="1431"/>
      <c r="DE598" s="1431"/>
      <c r="DF598" s="1431"/>
      <c r="DG598" s="1431"/>
      <c r="DH598" s="1431"/>
      <c r="DI598" s="1431"/>
      <c r="DJ598" s="1431"/>
      <c r="DK598" s="1431"/>
      <c r="DL598" s="1431"/>
      <c r="DM598" s="1431"/>
      <c r="DN598" s="1431"/>
      <c r="DO598" s="1431"/>
      <c r="DP598" s="1431"/>
      <c r="DQ598" s="1431"/>
      <c r="DR598" s="1431"/>
      <c r="DS598" s="1431"/>
      <c r="DT598" s="1431"/>
      <c r="DU598" s="1431"/>
      <c r="DV598" s="1431"/>
      <c r="DW598" s="1431"/>
      <c r="DX598" s="1431"/>
      <c r="DY598" s="1431"/>
      <c r="DZ598" s="1431"/>
      <c r="EA598" s="1431"/>
      <c r="EB598" s="1431"/>
      <c r="EC598" s="1431"/>
      <c r="ED598" s="1431"/>
      <c r="EE598" s="1431"/>
      <c r="EF598" s="1431"/>
      <c r="EG598" s="1431"/>
      <c r="EH598" s="1431"/>
      <c r="EI598" s="1431"/>
      <c r="EJ598" s="1431"/>
      <c r="EK598" s="1431"/>
      <c r="EL598" s="1431"/>
      <c r="EM598" s="1431"/>
      <c r="EN598" s="1431"/>
      <c r="EO598" s="1431"/>
      <c r="EP598" s="1431"/>
      <c r="EQ598" s="1431"/>
      <c r="ER598" s="1431"/>
      <c r="ES598" s="1431"/>
      <c r="ET598" s="1431"/>
      <c r="EU598" s="1431"/>
      <c r="EV598" s="1431"/>
      <c r="EW598" s="1431"/>
      <c r="EX598" s="1431"/>
      <c r="EY598" s="1431"/>
      <c r="EZ598" s="1431"/>
      <c r="FA598" s="1431"/>
      <c r="FB598" s="1431"/>
      <c r="FC598" s="1431"/>
      <c r="FD598" s="1431"/>
      <c r="FE598" s="1431"/>
      <c r="FF598" s="1431"/>
      <c r="FG598" s="1431"/>
      <c r="FH598" s="1431"/>
      <c r="FI598" s="1431"/>
      <c r="FJ598" s="1431"/>
      <c r="FK598" s="1431"/>
      <c r="FL598" s="1431"/>
      <c r="FM598" s="1431"/>
      <c r="FN598" s="1431"/>
      <c r="FO598" s="1431"/>
      <c r="FP598" s="1431"/>
      <c r="FQ598" s="1431"/>
      <c r="FR598" s="1431"/>
      <c r="FS598" s="1431"/>
      <c r="FT598" s="1431"/>
      <c r="FU598" s="1431"/>
      <c r="FV598" s="1431"/>
      <c r="FW598" s="1431"/>
      <c r="FX598" s="1431"/>
      <c r="FY598" s="1431"/>
      <c r="FZ598" s="1431"/>
      <c r="GA598" s="1431"/>
      <c r="GB598" s="1431"/>
      <c r="GC598" s="1431"/>
      <c r="GD598" s="1431"/>
      <c r="GE598" s="1431"/>
      <c r="GF598" s="1431"/>
      <c r="GG598" s="1431"/>
      <c r="GH598" s="1431"/>
      <c r="GI598" s="1431"/>
      <c r="GJ598" s="1431"/>
      <c r="GK598" s="1431"/>
      <c r="GL598" s="1431"/>
      <c r="GM598" s="1431"/>
      <c r="GN598" s="1431"/>
      <c r="GO598" s="1431"/>
      <c r="GP598" s="1431"/>
      <c r="GQ598" s="1431"/>
      <c r="GR598" s="1431"/>
      <c r="GS598" s="1431"/>
      <c r="GT598" s="1431"/>
      <c r="GU598" s="1431"/>
      <c r="GV598" s="1431"/>
      <c r="GW598" s="1431"/>
      <c r="GX598" s="1431"/>
      <c r="GY598" s="1431"/>
      <c r="GZ598" s="1431"/>
      <c r="HA598" s="1431"/>
      <c r="HB598" s="1431"/>
      <c r="HC598" s="1431"/>
      <c r="HD598" s="1431"/>
      <c r="HE598" s="1431"/>
      <c r="HF598" s="1431"/>
      <c r="HG598" s="1431"/>
      <c r="HH598" s="1431"/>
      <c r="HI598" s="1431"/>
      <c r="HJ598" s="1431"/>
      <c r="HK598" s="1431"/>
      <c r="HL598" s="1431"/>
      <c r="HM598" s="1431"/>
      <c r="HN598" s="1431"/>
      <c r="HO598" s="1431"/>
      <c r="HP598" s="1431"/>
      <c r="HQ598" s="1431"/>
      <c r="HR598" s="1431"/>
      <c r="HS598" s="1431"/>
      <c r="HT598" s="1431"/>
      <c r="HU598" s="1431"/>
      <c r="HV598" s="1431"/>
      <c r="HW598" s="1431"/>
      <c r="HX598" s="1431"/>
      <c r="HY598" s="1431"/>
      <c r="HZ598" s="1431"/>
      <c r="IA598" s="1431"/>
      <c r="IB598" s="1431"/>
      <c r="IC598" s="1431"/>
      <c r="ID598" s="1431"/>
      <c r="IE598" s="1431"/>
      <c r="IF598" s="1431"/>
      <c r="IG598" s="1431"/>
      <c r="IH598" s="1431"/>
      <c r="II598" s="1431"/>
      <c r="IJ598" s="1431"/>
      <c r="IK598" s="1431"/>
      <c r="IL598" s="1431"/>
      <c r="IM598" s="1431"/>
      <c r="IN598" s="1431"/>
      <c r="IO598" s="1431"/>
      <c r="IP598" s="1431"/>
      <c r="IQ598" s="1431"/>
      <c r="IR598" s="1431"/>
      <c r="IS598" s="1431"/>
      <c r="IT598" s="1431"/>
      <c r="IU598" s="1431"/>
      <c r="IV598" s="1431"/>
    </row>
    <row r="599" spans="1:256">
      <c r="A599" s="1367"/>
      <c r="B599" s="1318" t="s">
        <v>1967</v>
      </c>
      <c r="C599" s="1390"/>
      <c r="D599" s="1369"/>
      <c r="E599" s="1429"/>
      <c r="F599" s="1429"/>
      <c r="G599" s="1430"/>
      <c r="H599" s="1431"/>
      <c r="I599" s="1431"/>
      <c r="J599" s="1431"/>
      <c r="K599" s="1431"/>
      <c r="L599" s="1431"/>
      <c r="M599" s="1431"/>
      <c r="N599" s="1431"/>
      <c r="O599" s="1431"/>
      <c r="P599" s="1431"/>
      <c r="Q599" s="1431"/>
      <c r="R599" s="1431"/>
      <c r="S599" s="1431"/>
      <c r="T599" s="1431"/>
      <c r="U599" s="1431"/>
      <c r="V599" s="1431"/>
      <c r="W599" s="1431"/>
      <c r="X599" s="1431"/>
      <c r="Y599" s="1431"/>
      <c r="Z599" s="1431"/>
      <c r="AA599" s="1431"/>
      <c r="AB599" s="1431"/>
      <c r="AC599" s="1431"/>
      <c r="AD599" s="1431"/>
      <c r="AE599" s="1431"/>
      <c r="AF599" s="1431"/>
      <c r="AG599" s="1431"/>
      <c r="AH599" s="1431"/>
      <c r="AI599" s="1431"/>
      <c r="AJ599" s="1431"/>
      <c r="AK599" s="1431"/>
      <c r="AL599" s="1431"/>
      <c r="AM599" s="1431"/>
      <c r="AN599" s="1431"/>
      <c r="AO599" s="1431"/>
      <c r="AP599" s="1431"/>
      <c r="AQ599" s="1431"/>
      <c r="AR599" s="1431"/>
      <c r="AS599" s="1431"/>
      <c r="AT599" s="1431"/>
      <c r="AU599" s="1431"/>
      <c r="AV599" s="1431"/>
      <c r="AW599" s="1431"/>
      <c r="AX599" s="1431"/>
      <c r="AY599" s="1431"/>
      <c r="AZ599" s="1431"/>
      <c r="BA599" s="1431"/>
      <c r="BB599" s="1431"/>
      <c r="BC599" s="1431"/>
      <c r="BD599" s="1431"/>
      <c r="BE599" s="1431"/>
      <c r="BF599" s="1431"/>
      <c r="BG599" s="1431"/>
      <c r="BH599" s="1431"/>
      <c r="BI599" s="1431"/>
      <c r="BJ599" s="1431"/>
      <c r="BK599" s="1431"/>
      <c r="BL599" s="1431"/>
      <c r="BM599" s="1431"/>
      <c r="BN599" s="1431"/>
      <c r="BO599" s="1431"/>
      <c r="BP599" s="1431"/>
      <c r="BQ599" s="1431"/>
      <c r="BR599" s="1431"/>
      <c r="BS599" s="1431"/>
      <c r="BT599" s="1431"/>
      <c r="BU599" s="1431"/>
      <c r="BV599" s="1431"/>
      <c r="BW599" s="1431"/>
      <c r="BX599" s="1431"/>
      <c r="BY599" s="1431"/>
      <c r="BZ599" s="1431"/>
      <c r="CA599" s="1431"/>
      <c r="CB599" s="1431"/>
      <c r="CC599" s="1431"/>
      <c r="CD599" s="1431"/>
      <c r="CE599" s="1431"/>
      <c r="CF599" s="1431"/>
      <c r="CG599" s="1431"/>
      <c r="CH599" s="1431"/>
      <c r="CI599" s="1431"/>
      <c r="CJ599" s="1431"/>
      <c r="CK599" s="1431"/>
      <c r="CL599" s="1431"/>
      <c r="CM599" s="1431"/>
      <c r="CN599" s="1431"/>
      <c r="CO599" s="1431"/>
      <c r="CP599" s="1431"/>
      <c r="CQ599" s="1431"/>
      <c r="CR599" s="1431"/>
      <c r="CS599" s="1431"/>
      <c r="CT599" s="1431"/>
      <c r="CU599" s="1431"/>
      <c r="CV599" s="1431"/>
      <c r="CW599" s="1431"/>
      <c r="CX599" s="1431"/>
      <c r="CY599" s="1431"/>
      <c r="CZ599" s="1431"/>
      <c r="DA599" s="1431"/>
      <c r="DB599" s="1431"/>
      <c r="DC599" s="1431"/>
      <c r="DD599" s="1431"/>
      <c r="DE599" s="1431"/>
      <c r="DF599" s="1431"/>
      <c r="DG599" s="1431"/>
      <c r="DH599" s="1431"/>
      <c r="DI599" s="1431"/>
      <c r="DJ599" s="1431"/>
      <c r="DK599" s="1431"/>
      <c r="DL599" s="1431"/>
      <c r="DM599" s="1431"/>
      <c r="DN599" s="1431"/>
      <c r="DO599" s="1431"/>
      <c r="DP599" s="1431"/>
      <c r="DQ599" s="1431"/>
      <c r="DR599" s="1431"/>
      <c r="DS599" s="1431"/>
      <c r="DT599" s="1431"/>
      <c r="DU599" s="1431"/>
      <c r="DV599" s="1431"/>
      <c r="DW599" s="1431"/>
      <c r="DX599" s="1431"/>
      <c r="DY599" s="1431"/>
      <c r="DZ599" s="1431"/>
      <c r="EA599" s="1431"/>
      <c r="EB599" s="1431"/>
      <c r="EC599" s="1431"/>
      <c r="ED599" s="1431"/>
      <c r="EE599" s="1431"/>
      <c r="EF599" s="1431"/>
      <c r="EG599" s="1431"/>
      <c r="EH599" s="1431"/>
      <c r="EI599" s="1431"/>
      <c r="EJ599" s="1431"/>
      <c r="EK599" s="1431"/>
      <c r="EL599" s="1431"/>
      <c r="EM599" s="1431"/>
      <c r="EN599" s="1431"/>
      <c r="EO599" s="1431"/>
      <c r="EP599" s="1431"/>
      <c r="EQ599" s="1431"/>
      <c r="ER599" s="1431"/>
      <c r="ES599" s="1431"/>
      <c r="ET599" s="1431"/>
      <c r="EU599" s="1431"/>
      <c r="EV599" s="1431"/>
      <c r="EW599" s="1431"/>
      <c r="EX599" s="1431"/>
      <c r="EY599" s="1431"/>
      <c r="EZ599" s="1431"/>
      <c r="FA599" s="1431"/>
      <c r="FB599" s="1431"/>
      <c r="FC599" s="1431"/>
      <c r="FD599" s="1431"/>
      <c r="FE599" s="1431"/>
      <c r="FF599" s="1431"/>
      <c r="FG599" s="1431"/>
      <c r="FH599" s="1431"/>
      <c r="FI599" s="1431"/>
      <c r="FJ599" s="1431"/>
      <c r="FK599" s="1431"/>
      <c r="FL599" s="1431"/>
      <c r="FM599" s="1431"/>
      <c r="FN599" s="1431"/>
      <c r="FO599" s="1431"/>
      <c r="FP599" s="1431"/>
      <c r="FQ599" s="1431"/>
      <c r="FR599" s="1431"/>
      <c r="FS599" s="1431"/>
      <c r="FT599" s="1431"/>
      <c r="FU599" s="1431"/>
      <c r="FV599" s="1431"/>
      <c r="FW599" s="1431"/>
      <c r="FX599" s="1431"/>
      <c r="FY599" s="1431"/>
      <c r="FZ599" s="1431"/>
      <c r="GA599" s="1431"/>
      <c r="GB599" s="1431"/>
      <c r="GC599" s="1431"/>
      <c r="GD599" s="1431"/>
      <c r="GE599" s="1431"/>
      <c r="GF599" s="1431"/>
      <c r="GG599" s="1431"/>
      <c r="GH599" s="1431"/>
      <c r="GI599" s="1431"/>
      <c r="GJ599" s="1431"/>
      <c r="GK599" s="1431"/>
      <c r="GL599" s="1431"/>
      <c r="GM599" s="1431"/>
      <c r="GN599" s="1431"/>
      <c r="GO599" s="1431"/>
      <c r="GP599" s="1431"/>
      <c r="GQ599" s="1431"/>
      <c r="GR599" s="1431"/>
      <c r="GS599" s="1431"/>
      <c r="GT599" s="1431"/>
      <c r="GU599" s="1431"/>
      <c r="GV599" s="1431"/>
      <c r="GW599" s="1431"/>
      <c r="GX599" s="1431"/>
      <c r="GY599" s="1431"/>
      <c r="GZ599" s="1431"/>
      <c r="HA599" s="1431"/>
      <c r="HB599" s="1431"/>
      <c r="HC599" s="1431"/>
      <c r="HD599" s="1431"/>
      <c r="HE599" s="1431"/>
      <c r="HF599" s="1431"/>
      <c r="HG599" s="1431"/>
      <c r="HH599" s="1431"/>
      <c r="HI599" s="1431"/>
      <c r="HJ599" s="1431"/>
      <c r="HK599" s="1431"/>
      <c r="HL599" s="1431"/>
      <c r="HM599" s="1431"/>
      <c r="HN599" s="1431"/>
      <c r="HO599" s="1431"/>
      <c r="HP599" s="1431"/>
      <c r="HQ599" s="1431"/>
      <c r="HR599" s="1431"/>
      <c r="HS599" s="1431"/>
      <c r="HT599" s="1431"/>
      <c r="HU599" s="1431"/>
      <c r="HV599" s="1431"/>
      <c r="HW599" s="1431"/>
      <c r="HX599" s="1431"/>
      <c r="HY599" s="1431"/>
      <c r="HZ599" s="1431"/>
      <c r="IA599" s="1431"/>
      <c r="IB599" s="1431"/>
      <c r="IC599" s="1431"/>
      <c r="ID599" s="1431"/>
      <c r="IE599" s="1431"/>
      <c r="IF599" s="1431"/>
      <c r="IG599" s="1431"/>
      <c r="IH599" s="1431"/>
      <c r="II599" s="1431"/>
      <c r="IJ599" s="1431"/>
      <c r="IK599" s="1431"/>
      <c r="IL599" s="1431"/>
      <c r="IM599" s="1431"/>
      <c r="IN599" s="1431"/>
      <c r="IO599" s="1431"/>
      <c r="IP599" s="1431"/>
      <c r="IQ599" s="1431"/>
      <c r="IR599" s="1431"/>
      <c r="IS599" s="1431"/>
      <c r="IT599" s="1431"/>
      <c r="IU599" s="1431"/>
      <c r="IV599" s="1431"/>
    </row>
    <row r="600" spans="1:256">
      <c r="A600" s="1367"/>
      <c r="B600" s="1433"/>
      <c r="C600" s="1390"/>
      <c r="D600" s="1369"/>
      <c r="E600" s="1429"/>
      <c r="F600" s="1429"/>
      <c r="G600" s="1430"/>
      <c r="H600" s="1431"/>
      <c r="I600" s="1431"/>
      <c r="J600" s="1431"/>
      <c r="K600" s="1431"/>
      <c r="L600" s="1431"/>
      <c r="M600" s="1431"/>
      <c r="N600" s="1431"/>
      <c r="O600" s="1431"/>
      <c r="P600" s="1431"/>
      <c r="Q600" s="1431"/>
      <c r="R600" s="1431"/>
      <c r="S600" s="1431"/>
      <c r="T600" s="1431"/>
      <c r="U600" s="1431"/>
      <c r="V600" s="1431"/>
      <c r="W600" s="1431"/>
      <c r="X600" s="1431"/>
      <c r="Y600" s="1431"/>
      <c r="Z600" s="1431"/>
      <c r="AA600" s="1431"/>
      <c r="AB600" s="1431"/>
      <c r="AC600" s="1431"/>
      <c r="AD600" s="1431"/>
      <c r="AE600" s="1431"/>
      <c r="AF600" s="1431"/>
      <c r="AG600" s="1431"/>
      <c r="AH600" s="1431"/>
      <c r="AI600" s="1431"/>
      <c r="AJ600" s="1431"/>
      <c r="AK600" s="1431"/>
      <c r="AL600" s="1431"/>
      <c r="AM600" s="1431"/>
      <c r="AN600" s="1431"/>
      <c r="AO600" s="1431"/>
      <c r="AP600" s="1431"/>
      <c r="AQ600" s="1431"/>
      <c r="AR600" s="1431"/>
      <c r="AS600" s="1431"/>
      <c r="AT600" s="1431"/>
      <c r="AU600" s="1431"/>
      <c r="AV600" s="1431"/>
      <c r="AW600" s="1431"/>
      <c r="AX600" s="1431"/>
      <c r="AY600" s="1431"/>
      <c r="AZ600" s="1431"/>
      <c r="BA600" s="1431"/>
      <c r="BB600" s="1431"/>
      <c r="BC600" s="1431"/>
      <c r="BD600" s="1431"/>
      <c r="BE600" s="1431"/>
      <c r="BF600" s="1431"/>
      <c r="BG600" s="1431"/>
      <c r="BH600" s="1431"/>
      <c r="BI600" s="1431"/>
      <c r="BJ600" s="1431"/>
      <c r="BK600" s="1431"/>
      <c r="BL600" s="1431"/>
      <c r="BM600" s="1431"/>
      <c r="BN600" s="1431"/>
      <c r="BO600" s="1431"/>
      <c r="BP600" s="1431"/>
      <c r="BQ600" s="1431"/>
      <c r="BR600" s="1431"/>
      <c r="BS600" s="1431"/>
      <c r="BT600" s="1431"/>
      <c r="BU600" s="1431"/>
      <c r="BV600" s="1431"/>
      <c r="BW600" s="1431"/>
      <c r="BX600" s="1431"/>
      <c r="BY600" s="1431"/>
      <c r="BZ600" s="1431"/>
      <c r="CA600" s="1431"/>
      <c r="CB600" s="1431"/>
      <c r="CC600" s="1431"/>
      <c r="CD600" s="1431"/>
      <c r="CE600" s="1431"/>
      <c r="CF600" s="1431"/>
      <c r="CG600" s="1431"/>
      <c r="CH600" s="1431"/>
      <c r="CI600" s="1431"/>
      <c r="CJ600" s="1431"/>
      <c r="CK600" s="1431"/>
      <c r="CL600" s="1431"/>
      <c r="CM600" s="1431"/>
      <c r="CN600" s="1431"/>
      <c r="CO600" s="1431"/>
      <c r="CP600" s="1431"/>
      <c r="CQ600" s="1431"/>
      <c r="CR600" s="1431"/>
      <c r="CS600" s="1431"/>
      <c r="CT600" s="1431"/>
      <c r="CU600" s="1431"/>
      <c r="CV600" s="1431"/>
      <c r="CW600" s="1431"/>
      <c r="CX600" s="1431"/>
      <c r="CY600" s="1431"/>
      <c r="CZ600" s="1431"/>
      <c r="DA600" s="1431"/>
      <c r="DB600" s="1431"/>
      <c r="DC600" s="1431"/>
      <c r="DD600" s="1431"/>
      <c r="DE600" s="1431"/>
      <c r="DF600" s="1431"/>
      <c r="DG600" s="1431"/>
      <c r="DH600" s="1431"/>
      <c r="DI600" s="1431"/>
      <c r="DJ600" s="1431"/>
      <c r="DK600" s="1431"/>
      <c r="DL600" s="1431"/>
      <c r="DM600" s="1431"/>
      <c r="DN600" s="1431"/>
      <c r="DO600" s="1431"/>
      <c r="DP600" s="1431"/>
      <c r="DQ600" s="1431"/>
      <c r="DR600" s="1431"/>
      <c r="DS600" s="1431"/>
      <c r="DT600" s="1431"/>
      <c r="DU600" s="1431"/>
      <c r="DV600" s="1431"/>
      <c r="DW600" s="1431"/>
      <c r="DX600" s="1431"/>
      <c r="DY600" s="1431"/>
      <c r="DZ600" s="1431"/>
      <c r="EA600" s="1431"/>
      <c r="EB600" s="1431"/>
      <c r="EC600" s="1431"/>
      <c r="ED600" s="1431"/>
      <c r="EE600" s="1431"/>
      <c r="EF600" s="1431"/>
      <c r="EG600" s="1431"/>
      <c r="EH600" s="1431"/>
      <c r="EI600" s="1431"/>
      <c r="EJ600" s="1431"/>
      <c r="EK600" s="1431"/>
      <c r="EL600" s="1431"/>
      <c r="EM600" s="1431"/>
      <c r="EN600" s="1431"/>
      <c r="EO600" s="1431"/>
      <c r="EP600" s="1431"/>
      <c r="EQ600" s="1431"/>
      <c r="ER600" s="1431"/>
      <c r="ES600" s="1431"/>
      <c r="ET600" s="1431"/>
      <c r="EU600" s="1431"/>
      <c r="EV600" s="1431"/>
      <c r="EW600" s="1431"/>
      <c r="EX600" s="1431"/>
      <c r="EY600" s="1431"/>
      <c r="EZ600" s="1431"/>
      <c r="FA600" s="1431"/>
      <c r="FB600" s="1431"/>
      <c r="FC600" s="1431"/>
      <c r="FD600" s="1431"/>
      <c r="FE600" s="1431"/>
      <c r="FF600" s="1431"/>
      <c r="FG600" s="1431"/>
      <c r="FH600" s="1431"/>
      <c r="FI600" s="1431"/>
      <c r="FJ600" s="1431"/>
      <c r="FK600" s="1431"/>
      <c r="FL600" s="1431"/>
      <c r="FM600" s="1431"/>
      <c r="FN600" s="1431"/>
      <c r="FO600" s="1431"/>
      <c r="FP600" s="1431"/>
      <c r="FQ600" s="1431"/>
      <c r="FR600" s="1431"/>
      <c r="FS600" s="1431"/>
      <c r="FT600" s="1431"/>
      <c r="FU600" s="1431"/>
      <c r="FV600" s="1431"/>
      <c r="FW600" s="1431"/>
      <c r="FX600" s="1431"/>
      <c r="FY600" s="1431"/>
      <c r="FZ600" s="1431"/>
      <c r="GA600" s="1431"/>
      <c r="GB600" s="1431"/>
      <c r="GC600" s="1431"/>
      <c r="GD600" s="1431"/>
      <c r="GE600" s="1431"/>
      <c r="GF600" s="1431"/>
      <c r="GG600" s="1431"/>
      <c r="GH600" s="1431"/>
      <c r="GI600" s="1431"/>
      <c r="GJ600" s="1431"/>
      <c r="GK600" s="1431"/>
      <c r="GL600" s="1431"/>
      <c r="GM600" s="1431"/>
      <c r="GN600" s="1431"/>
      <c r="GO600" s="1431"/>
      <c r="GP600" s="1431"/>
      <c r="GQ600" s="1431"/>
      <c r="GR600" s="1431"/>
      <c r="GS600" s="1431"/>
      <c r="GT600" s="1431"/>
      <c r="GU600" s="1431"/>
      <c r="GV600" s="1431"/>
      <c r="GW600" s="1431"/>
      <c r="GX600" s="1431"/>
      <c r="GY600" s="1431"/>
      <c r="GZ600" s="1431"/>
      <c r="HA600" s="1431"/>
      <c r="HB600" s="1431"/>
      <c r="HC600" s="1431"/>
      <c r="HD600" s="1431"/>
      <c r="HE600" s="1431"/>
      <c r="HF600" s="1431"/>
      <c r="HG600" s="1431"/>
      <c r="HH600" s="1431"/>
      <c r="HI600" s="1431"/>
      <c r="HJ600" s="1431"/>
      <c r="HK600" s="1431"/>
      <c r="HL600" s="1431"/>
      <c r="HM600" s="1431"/>
      <c r="HN600" s="1431"/>
      <c r="HO600" s="1431"/>
      <c r="HP600" s="1431"/>
      <c r="HQ600" s="1431"/>
      <c r="HR600" s="1431"/>
      <c r="HS600" s="1431"/>
      <c r="HT600" s="1431"/>
      <c r="HU600" s="1431"/>
      <c r="HV600" s="1431"/>
      <c r="HW600" s="1431"/>
      <c r="HX600" s="1431"/>
      <c r="HY600" s="1431"/>
      <c r="HZ600" s="1431"/>
      <c r="IA600" s="1431"/>
      <c r="IB600" s="1431"/>
      <c r="IC600" s="1431"/>
      <c r="ID600" s="1431"/>
      <c r="IE600" s="1431"/>
      <c r="IF600" s="1431"/>
      <c r="IG600" s="1431"/>
      <c r="IH600" s="1431"/>
      <c r="II600" s="1431"/>
      <c r="IJ600" s="1431"/>
      <c r="IK600" s="1431"/>
      <c r="IL600" s="1431"/>
      <c r="IM600" s="1431"/>
      <c r="IN600" s="1431"/>
      <c r="IO600" s="1431"/>
      <c r="IP600" s="1431"/>
      <c r="IQ600" s="1431"/>
      <c r="IR600" s="1431"/>
      <c r="IS600" s="1431"/>
      <c r="IT600" s="1431"/>
      <c r="IU600" s="1431"/>
      <c r="IV600" s="1431"/>
    </row>
    <row r="601" spans="1:256" ht="114.75">
      <c r="A601" s="1367" t="s">
        <v>1968</v>
      </c>
      <c r="B601" s="1254" t="s">
        <v>4266</v>
      </c>
      <c r="C601" s="1246"/>
      <c r="D601" s="1246"/>
      <c r="E601" s="1246"/>
      <c r="F601" s="1246"/>
      <c r="G601" s="1430"/>
      <c r="H601" s="1431"/>
      <c r="I601" s="1431"/>
      <c r="J601" s="1431"/>
      <c r="K601" s="1431"/>
      <c r="L601" s="1431"/>
      <c r="M601" s="1431"/>
      <c r="N601" s="1431"/>
      <c r="O601" s="1431"/>
      <c r="P601" s="1431"/>
      <c r="Q601" s="1431"/>
      <c r="R601" s="1431"/>
      <c r="S601" s="1431"/>
      <c r="T601" s="1431"/>
      <c r="U601" s="1431"/>
      <c r="V601" s="1431"/>
      <c r="W601" s="1431"/>
      <c r="X601" s="1431"/>
      <c r="Y601" s="1431"/>
      <c r="Z601" s="1431"/>
      <c r="AA601" s="1431"/>
      <c r="AB601" s="1431"/>
      <c r="AC601" s="1431"/>
      <c r="AD601" s="1431"/>
      <c r="AE601" s="1431"/>
      <c r="AF601" s="1431"/>
      <c r="AG601" s="1431"/>
      <c r="AH601" s="1431"/>
      <c r="AI601" s="1431"/>
      <c r="AJ601" s="1431"/>
      <c r="AK601" s="1431"/>
      <c r="AL601" s="1431"/>
      <c r="AM601" s="1431"/>
      <c r="AN601" s="1431"/>
      <c r="AO601" s="1431"/>
      <c r="AP601" s="1431"/>
      <c r="AQ601" s="1431"/>
      <c r="AR601" s="1431"/>
      <c r="AS601" s="1431"/>
      <c r="AT601" s="1431"/>
      <c r="AU601" s="1431"/>
      <c r="AV601" s="1431"/>
      <c r="AW601" s="1431"/>
      <c r="AX601" s="1431"/>
      <c r="AY601" s="1431"/>
      <c r="AZ601" s="1431"/>
      <c r="BA601" s="1431"/>
      <c r="BB601" s="1431"/>
      <c r="BC601" s="1431"/>
      <c r="BD601" s="1431"/>
      <c r="BE601" s="1431"/>
      <c r="BF601" s="1431"/>
      <c r="BG601" s="1431"/>
      <c r="BH601" s="1431"/>
      <c r="BI601" s="1431"/>
      <c r="BJ601" s="1431"/>
      <c r="BK601" s="1431"/>
      <c r="BL601" s="1431"/>
      <c r="BM601" s="1431"/>
      <c r="BN601" s="1431"/>
      <c r="BO601" s="1431"/>
      <c r="BP601" s="1431"/>
      <c r="BQ601" s="1431"/>
      <c r="BR601" s="1431"/>
      <c r="BS601" s="1431"/>
      <c r="BT601" s="1431"/>
      <c r="BU601" s="1431"/>
      <c r="BV601" s="1431"/>
      <c r="BW601" s="1431"/>
      <c r="BX601" s="1431"/>
      <c r="BY601" s="1431"/>
      <c r="BZ601" s="1431"/>
      <c r="CA601" s="1431"/>
      <c r="CB601" s="1431"/>
      <c r="CC601" s="1431"/>
      <c r="CD601" s="1431"/>
      <c r="CE601" s="1431"/>
      <c r="CF601" s="1431"/>
      <c r="CG601" s="1431"/>
      <c r="CH601" s="1431"/>
      <c r="CI601" s="1431"/>
      <c r="CJ601" s="1431"/>
      <c r="CK601" s="1431"/>
      <c r="CL601" s="1431"/>
      <c r="CM601" s="1431"/>
      <c r="CN601" s="1431"/>
      <c r="CO601" s="1431"/>
      <c r="CP601" s="1431"/>
      <c r="CQ601" s="1431"/>
      <c r="CR601" s="1431"/>
      <c r="CS601" s="1431"/>
      <c r="CT601" s="1431"/>
      <c r="CU601" s="1431"/>
      <c r="CV601" s="1431"/>
      <c r="CW601" s="1431"/>
      <c r="CX601" s="1431"/>
      <c r="CY601" s="1431"/>
      <c r="CZ601" s="1431"/>
      <c r="DA601" s="1431"/>
      <c r="DB601" s="1431"/>
      <c r="DC601" s="1431"/>
      <c r="DD601" s="1431"/>
      <c r="DE601" s="1431"/>
      <c r="DF601" s="1431"/>
      <c r="DG601" s="1431"/>
      <c r="DH601" s="1431"/>
      <c r="DI601" s="1431"/>
      <c r="DJ601" s="1431"/>
      <c r="DK601" s="1431"/>
      <c r="DL601" s="1431"/>
      <c r="DM601" s="1431"/>
      <c r="DN601" s="1431"/>
      <c r="DO601" s="1431"/>
      <c r="DP601" s="1431"/>
      <c r="DQ601" s="1431"/>
      <c r="DR601" s="1431"/>
      <c r="DS601" s="1431"/>
      <c r="DT601" s="1431"/>
      <c r="DU601" s="1431"/>
      <c r="DV601" s="1431"/>
      <c r="DW601" s="1431"/>
      <c r="DX601" s="1431"/>
      <c r="DY601" s="1431"/>
      <c r="DZ601" s="1431"/>
      <c r="EA601" s="1431"/>
      <c r="EB601" s="1431"/>
      <c r="EC601" s="1431"/>
      <c r="ED601" s="1431"/>
      <c r="EE601" s="1431"/>
      <c r="EF601" s="1431"/>
      <c r="EG601" s="1431"/>
      <c r="EH601" s="1431"/>
      <c r="EI601" s="1431"/>
      <c r="EJ601" s="1431"/>
      <c r="EK601" s="1431"/>
      <c r="EL601" s="1431"/>
      <c r="EM601" s="1431"/>
      <c r="EN601" s="1431"/>
      <c r="EO601" s="1431"/>
      <c r="EP601" s="1431"/>
      <c r="EQ601" s="1431"/>
      <c r="ER601" s="1431"/>
      <c r="ES601" s="1431"/>
      <c r="ET601" s="1431"/>
      <c r="EU601" s="1431"/>
      <c r="EV601" s="1431"/>
      <c r="EW601" s="1431"/>
      <c r="EX601" s="1431"/>
      <c r="EY601" s="1431"/>
      <c r="EZ601" s="1431"/>
      <c r="FA601" s="1431"/>
      <c r="FB601" s="1431"/>
      <c r="FC601" s="1431"/>
      <c r="FD601" s="1431"/>
      <c r="FE601" s="1431"/>
      <c r="FF601" s="1431"/>
      <c r="FG601" s="1431"/>
      <c r="FH601" s="1431"/>
      <c r="FI601" s="1431"/>
      <c r="FJ601" s="1431"/>
      <c r="FK601" s="1431"/>
      <c r="FL601" s="1431"/>
      <c r="FM601" s="1431"/>
      <c r="FN601" s="1431"/>
      <c r="FO601" s="1431"/>
      <c r="FP601" s="1431"/>
      <c r="FQ601" s="1431"/>
      <c r="FR601" s="1431"/>
      <c r="FS601" s="1431"/>
      <c r="FT601" s="1431"/>
      <c r="FU601" s="1431"/>
      <c r="FV601" s="1431"/>
      <c r="FW601" s="1431"/>
      <c r="FX601" s="1431"/>
      <c r="FY601" s="1431"/>
      <c r="FZ601" s="1431"/>
      <c r="GA601" s="1431"/>
      <c r="GB601" s="1431"/>
      <c r="GC601" s="1431"/>
      <c r="GD601" s="1431"/>
      <c r="GE601" s="1431"/>
      <c r="GF601" s="1431"/>
      <c r="GG601" s="1431"/>
      <c r="GH601" s="1431"/>
      <c r="GI601" s="1431"/>
      <c r="GJ601" s="1431"/>
      <c r="GK601" s="1431"/>
      <c r="GL601" s="1431"/>
      <c r="GM601" s="1431"/>
      <c r="GN601" s="1431"/>
      <c r="GO601" s="1431"/>
      <c r="GP601" s="1431"/>
      <c r="GQ601" s="1431"/>
      <c r="GR601" s="1431"/>
      <c r="GS601" s="1431"/>
      <c r="GT601" s="1431"/>
      <c r="GU601" s="1431"/>
      <c r="GV601" s="1431"/>
      <c r="GW601" s="1431"/>
      <c r="GX601" s="1431"/>
      <c r="GY601" s="1431"/>
      <c r="GZ601" s="1431"/>
      <c r="HA601" s="1431"/>
      <c r="HB601" s="1431"/>
      <c r="HC601" s="1431"/>
      <c r="HD601" s="1431"/>
      <c r="HE601" s="1431"/>
      <c r="HF601" s="1431"/>
      <c r="HG601" s="1431"/>
      <c r="HH601" s="1431"/>
      <c r="HI601" s="1431"/>
      <c r="HJ601" s="1431"/>
      <c r="HK601" s="1431"/>
      <c r="HL601" s="1431"/>
      <c r="HM601" s="1431"/>
      <c r="HN601" s="1431"/>
      <c r="HO601" s="1431"/>
      <c r="HP601" s="1431"/>
      <c r="HQ601" s="1431"/>
      <c r="HR601" s="1431"/>
      <c r="HS601" s="1431"/>
      <c r="HT601" s="1431"/>
      <c r="HU601" s="1431"/>
      <c r="HV601" s="1431"/>
      <c r="HW601" s="1431"/>
      <c r="HX601" s="1431"/>
      <c r="HY601" s="1431"/>
      <c r="HZ601" s="1431"/>
      <c r="IA601" s="1431"/>
      <c r="IB601" s="1431"/>
      <c r="IC601" s="1431"/>
      <c r="ID601" s="1431"/>
      <c r="IE601" s="1431"/>
      <c r="IF601" s="1431"/>
      <c r="IG601" s="1431"/>
      <c r="IH601" s="1431"/>
      <c r="II601" s="1431"/>
      <c r="IJ601" s="1431"/>
      <c r="IK601" s="1431"/>
      <c r="IL601" s="1431"/>
      <c r="IM601" s="1431"/>
      <c r="IN601" s="1431"/>
      <c r="IO601" s="1431"/>
      <c r="IP601" s="1431"/>
      <c r="IQ601" s="1431"/>
      <c r="IR601" s="1431"/>
      <c r="IS601" s="1431"/>
      <c r="IT601" s="1431"/>
      <c r="IU601" s="1431"/>
      <c r="IV601" s="1431"/>
    </row>
    <row r="602" spans="1:256" ht="76.5">
      <c r="A602" s="1367"/>
      <c r="B602" s="1254" t="s">
        <v>3082</v>
      </c>
      <c r="C602" s="1390" t="s">
        <v>1044</v>
      </c>
      <c r="D602" s="1434">
        <v>8</v>
      </c>
      <c r="E602" s="1598"/>
      <c r="F602" s="1303">
        <f>D602*E602</f>
        <v>0</v>
      </c>
      <c r="G602" s="1430"/>
      <c r="H602" s="1431"/>
      <c r="I602" s="1431"/>
      <c r="J602" s="1431"/>
      <c r="K602" s="1431"/>
      <c r="L602" s="1431"/>
      <c r="M602" s="1431"/>
      <c r="N602" s="1431"/>
      <c r="O602" s="1431"/>
      <c r="P602" s="1431"/>
      <c r="Q602" s="1431"/>
      <c r="R602" s="1431"/>
      <c r="S602" s="1431"/>
      <c r="T602" s="1431"/>
      <c r="U602" s="1431"/>
      <c r="V602" s="1431"/>
      <c r="W602" s="1431"/>
      <c r="X602" s="1431"/>
      <c r="Y602" s="1431"/>
      <c r="Z602" s="1431"/>
      <c r="AA602" s="1431"/>
      <c r="AB602" s="1431"/>
      <c r="AC602" s="1431"/>
      <c r="AD602" s="1431"/>
      <c r="AE602" s="1431"/>
      <c r="AF602" s="1431"/>
      <c r="AG602" s="1431"/>
      <c r="AH602" s="1431"/>
      <c r="AI602" s="1431"/>
      <c r="AJ602" s="1431"/>
      <c r="AK602" s="1431"/>
      <c r="AL602" s="1431"/>
      <c r="AM602" s="1431"/>
      <c r="AN602" s="1431"/>
      <c r="AO602" s="1431"/>
      <c r="AP602" s="1431"/>
      <c r="AQ602" s="1431"/>
      <c r="AR602" s="1431"/>
      <c r="AS602" s="1431"/>
      <c r="AT602" s="1431"/>
      <c r="AU602" s="1431"/>
      <c r="AV602" s="1431"/>
      <c r="AW602" s="1431"/>
      <c r="AX602" s="1431"/>
      <c r="AY602" s="1431"/>
      <c r="AZ602" s="1431"/>
      <c r="BA602" s="1431"/>
      <c r="BB602" s="1431"/>
      <c r="BC602" s="1431"/>
      <c r="BD602" s="1431"/>
      <c r="BE602" s="1431"/>
      <c r="BF602" s="1431"/>
      <c r="BG602" s="1431"/>
      <c r="BH602" s="1431"/>
      <c r="BI602" s="1431"/>
      <c r="BJ602" s="1431"/>
      <c r="BK602" s="1431"/>
      <c r="BL602" s="1431"/>
      <c r="BM602" s="1431"/>
      <c r="BN602" s="1431"/>
      <c r="BO602" s="1431"/>
      <c r="BP602" s="1431"/>
      <c r="BQ602" s="1431"/>
      <c r="BR602" s="1431"/>
      <c r="BS602" s="1431"/>
      <c r="BT602" s="1431"/>
      <c r="BU602" s="1431"/>
      <c r="BV602" s="1431"/>
      <c r="BW602" s="1431"/>
      <c r="BX602" s="1431"/>
      <c r="BY602" s="1431"/>
      <c r="BZ602" s="1431"/>
      <c r="CA602" s="1431"/>
      <c r="CB602" s="1431"/>
      <c r="CC602" s="1431"/>
      <c r="CD602" s="1431"/>
      <c r="CE602" s="1431"/>
      <c r="CF602" s="1431"/>
      <c r="CG602" s="1431"/>
      <c r="CH602" s="1431"/>
      <c r="CI602" s="1431"/>
      <c r="CJ602" s="1431"/>
      <c r="CK602" s="1431"/>
      <c r="CL602" s="1431"/>
      <c r="CM602" s="1431"/>
      <c r="CN602" s="1431"/>
      <c r="CO602" s="1431"/>
      <c r="CP602" s="1431"/>
      <c r="CQ602" s="1431"/>
      <c r="CR602" s="1431"/>
      <c r="CS602" s="1431"/>
      <c r="CT602" s="1431"/>
      <c r="CU602" s="1431"/>
      <c r="CV602" s="1431"/>
      <c r="CW602" s="1431"/>
      <c r="CX602" s="1431"/>
      <c r="CY602" s="1431"/>
      <c r="CZ602" s="1431"/>
      <c r="DA602" s="1431"/>
      <c r="DB602" s="1431"/>
      <c r="DC602" s="1431"/>
      <c r="DD602" s="1431"/>
      <c r="DE602" s="1431"/>
      <c r="DF602" s="1431"/>
      <c r="DG602" s="1431"/>
      <c r="DH602" s="1431"/>
      <c r="DI602" s="1431"/>
      <c r="DJ602" s="1431"/>
      <c r="DK602" s="1431"/>
      <c r="DL602" s="1431"/>
      <c r="DM602" s="1431"/>
      <c r="DN602" s="1431"/>
      <c r="DO602" s="1431"/>
      <c r="DP602" s="1431"/>
      <c r="DQ602" s="1431"/>
      <c r="DR602" s="1431"/>
      <c r="DS602" s="1431"/>
      <c r="DT602" s="1431"/>
      <c r="DU602" s="1431"/>
      <c r="DV602" s="1431"/>
      <c r="DW602" s="1431"/>
      <c r="DX602" s="1431"/>
      <c r="DY602" s="1431"/>
      <c r="DZ602" s="1431"/>
      <c r="EA602" s="1431"/>
      <c r="EB602" s="1431"/>
      <c r="EC602" s="1431"/>
      <c r="ED602" s="1431"/>
      <c r="EE602" s="1431"/>
      <c r="EF602" s="1431"/>
      <c r="EG602" s="1431"/>
      <c r="EH602" s="1431"/>
      <c r="EI602" s="1431"/>
      <c r="EJ602" s="1431"/>
      <c r="EK602" s="1431"/>
      <c r="EL602" s="1431"/>
      <c r="EM602" s="1431"/>
      <c r="EN602" s="1431"/>
      <c r="EO602" s="1431"/>
      <c r="EP602" s="1431"/>
      <c r="EQ602" s="1431"/>
      <c r="ER602" s="1431"/>
      <c r="ES602" s="1431"/>
      <c r="ET602" s="1431"/>
      <c r="EU602" s="1431"/>
      <c r="EV602" s="1431"/>
      <c r="EW602" s="1431"/>
      <c r="EX602" s="1431"/>
      <c r="EY602" s="1431"/>
      <c r="EZ602" s="1431"/>
      <c r="FA602" s="1431"/>
      <c r="FB602" s="1431"/>
      <c r="FC602" s="1431"/>
      <c r="FD602" s="1431"/>
      <c r="FE602" s="1431"/>
      <c r="FF602" s="1431"/>
      <c r="FG602" s="1431"/>
      <c r="FH602" s="1431"/>
      <c r="FI602" s="1431"/>
      <c r="FJ602" s="1431"/>
      <c r="FK602" s="1431"/>
      <c r="FL602" s="1431"/>
      <c r="FM602" s="1431"/>
      <c r="FN602" s="1431"/>
      <c r="FO602" s="1431"/>
      <c r="FP602" s="1431"/>
      <c r="FQ602" s="1431"/>
      <c r="FR602" s="1431"/>
      <c r="FS602" s="1431"/>
      <c r="FT602" s="1431"/>
      <c r="FU602" s="1431"/>
      <c r="FV602" s="1431"/>
      <c r="FW602" s="1431"/>
      <c r="FX602" s="1431"/>
      <c r="FY602" s="1431"/>
      <c r="FZ602" s="1431"/>
      <c r="GA602" s="1431"/>
      <c r="GB602" s="1431"/>
      <c r="GC602" s="1431"/>
      <c r="GD602" s="1431"/>
      <c r="GE602" s="1431"/>
      <c r="GF602" s="1431"/>
      <c r="GG602" s="1431"/>
      <c r="GH602" s="1431"/>
      <c r="GI602" s="1431"/>
      <c r="GJ602" s="1431"/>
      <c r="GK602" s="1431"/>
      <c r="GL602" s="1431"/>
      <c r="GM602" s="1431"/>
      <c r="GN602" s="1431"/>
      <c r="GO602" s="1431"/>
      <c r="GP602" s="1431"/>
      <c r="GQ602" s="1431"/>
      <c r="GR602" s="1431"/>
      <c r="GS602" s="1431"/>
      <c r="GT602" s="1431"/>
      <c r="GU602" s="1431"/>
      <c r="GV602" s="1431"/>
      <c r="GW602" s="1431"/>
      <c r="GX602" s="1431"/>
      <c r="GY602" s="1431"/>
      <c r="GZ602" s="1431"/>
      <c r="HA602" s="1431"/>
      <c r="HB602" s="1431"/>
      <c r="HC602" s="1431"/>
      <c r="HD602" s="1431"/>
      <c r="HE602" s="1431"/>
      <c r="HF602" s="1431"/>
      <c r="HG602" s="1431"/>
      <c r="HH602" s="1431"/>
      <c r="HI602" s="1431"/>
      <c r="HJ602" s="1431"/>
      <c r="HK602" s="1431"/>
      <c r="HL602" s="1431"/>
      <c r="HM602" s="1431"/>
      <c r="HN602" s="1431"/>
      <c r="HO602" s="1431"/>
      <c r="HP602" s="1431"/>
      <c r="HQ602" s="1431"/>
      <c r="HR602" s="1431"/>
      <c r="HS602" s="1431"/>
      <c r="HT602" s="1431"/>
      <c r="HU602" s="1431"/>
      <c r="HV602" s="1431"/>
      <c r="HW602" s="1431"/>
      <c r="HX602" s="1431"/>
      <c r="HY602" s="1431"/>
      <c r="HZ602" s="1431"/>
      <c r="IA602" s="1431"/>
      <c r="IB602" s="1431"/>
      <c r="IC602" s="1431"/>
      <c r="ID602" s="1431"/>
      <c r="IE602" s="1431"/>
      <c r="IF602" s="1431"/>
      <c r="IG602" s="1431"/>
      <c r="IH602" s="1431"/>
      <c r="II602" s="1431"/>
      <c r="IJ602" s="1431"/>
      <c r="IK602" s="1431"/>
      <c r="IL602" s="1431"/>
      <c r="IM602" s="1431"/>
      <c r="IN602" s="1431"/>
      <c r="IO602" s="1431"/>
      <c r="IP602" s="1431"/>
      <c r="IQ602" s="1431"/>
      <c r="IR602" s="1431"/>
      <c r="IS602" s="1431"/>
      <c r="IT602" s="1431"/>
      <c r="IU602" s="1431"/>
      <c r="IV602" s="1431"/>
    </row>
    <row r="603" spans="1:256">
      <c r="A603" s="1367"/>
      <c r="B603" s="1254"/>
      <c r="C603" s="1390"/>
      <c r="D603" s="1369"/>
      <c r="E603" s="1302"/>
      <c r="F603" s="1303"/>
      <c r="G603" s="1430"/>
      <c r="H603" s="1431"/>
      <c r="I603" s="1431"/>
      <c r="J603" s="1431"/>
      <c r="K603" s="1431"/>
      <c r="L603" s="1431"/>
      <c r="M603" s="1431"/>
      <c r="N603" s="1431"/>
      <c r="O603" s="1431"/>
      <c r="P603" s="1431"/>
      <c r="Q603" s="1431"/>
      <c r="R603" s="1431"/>
      <c r="S603" s="1431"/>
      <c r="T603" s="1431"/>
      <c r="U603" s="1431"/>
      <c r="V603" s="1431"/>
      <c r="W603" s="1431"/>
      <c r="X603" s="1431"/>
      <c r="Y603" s="1431"/>
      <c r="Z603" s="1431"/>
      <c r="AA603" s="1431"/>
      <c r="AB603" s="1431"/>
      <c r="AC603" s="1431"/>
      <c r="AD603" s="1431"/>
      <c r="AE603" s="1431"/>
      <c r="AF603" s="1431"/>
      <c r="AG603" s="1431"/>
      <c r="AH603" s="1431"/>
      <c r="AI603" s="1431"/>
      <c r="AJ603" s="1431"/>
      <c r="AK603" s="1431"/>
      <c r="AL603" s="1431"/>
      <c r="AM603" s="1431"/>
      <c r="AN603" s="1431"/>
      <c r="AO603" s="1431"/>
      <c r="AP603" s="1431"/>
      <c r="AQ603" s="1431"/>
      <c r="AR603" s="1431"/>
      <c r="AS603" s="1431"/>
      <c r="AT603" s="1431"/>
      <c r="AU603" s="1431"/>
      <c r="AV603" s="1431"/>
      <c r="AW603" s="1431"/>
      <c r="AX603" s="1431"/>
      <c r="AY603" s="1431"/>
      <c r="AZ603" s="1431"/>
      <c r="BA603" s="1431"/>
      <c r="BB603" s="1431"/>
      <c r="BC603" s="1431"/>
      <c r="BD603" s="1431"/>
      <c r="BE603" s="1431"/>
      <c r="BF603" s="1431"/>
      <c r="BG603" s="1431"/>
      <c r="BH603" s="1431"/>
      <c r="BI603" s="1431"/>
      <c r="BJ603" s="1431"/>
      <c r="BK603" s="1431"/>
      <c r="BL603" s="1431"/>
      <c r="BM603" s="1431"/>
      <c r="BN603" s="1431"/>
      <c r="BO603" s="1431"/>
      <c r="BP603" s="1431"/>
      <c r="BQ603" s="1431"/>
      <c r="BR603" s="1431"/>
      <c r="BS603" s="1431"/>
      <c r="BT603" s="1431"/>
      <c r="BU603" s="1431"/>
      <c r="BV603" s="1431"/>
      <c r="BW603" s="1431"/>
      <c r="BX603" s="1431"/>
      <c r="BY603" s="1431"/>
      <c r="BZ603" s="1431"/>
      <c r="CA603" s="1431"/>
      <c r="CB603" s="1431"/>
      <c r="CC603" s="1431"/>
      <c r="CD603" s="1431"/>
      <c r="CE603" s="1431"/>
      <c r="CF603" s="1431"/>
      <c r="CG603" s="1431"/>
      <c r="CH603" s="1431"/>
      <c r="CI603" s="1431"/>
      <c r="CJ603" s="1431"/>
      <c r="CK603" s="1431"/>
      <c r="CL603" s="1431"/>
      <c r="CM603" s="1431"/>
      <c r="CN603" s="1431"/>
      <c r="CO603" s="1431"/>
      <c r="CP603" s="1431"/>
      <c r="CQ603" s="1431"/>
      <c r="CR603" s="1431"/>
      <c r="CS603" s="1431"/>
      <c r="CT603" s="1431"/>
      <c r="CU603" s="1431"/>
      <c r="CV603" s="1431"/>
      <c r="CW603" s="1431"/>
      <c r="CX603" s="1431"/>
      <c r="CY603" s="1431"/>
      <c r="CZ603" s="1431"/>
      <c r="DA603" s="1431"/>
      <c r="DB603" s="1431"/>
      <c r="DC603" s="1431"/>
      <c r="DD603" s="1431"/>
      <c r="DE603" s="1431"/>
      <c r="DF603" s="1431"/>
      <c r="DG603" s="1431"/>
      <c r="DH603" s="1431"/>
      <c r="DI603" s="1431"/>
      <c r="DJ603" s="1431"/>
      <c r="DK603" s="1431"/>
      <c r="DL603" s="1431"/>
      <c r="DM603" s="1431"/>
      <c r="DN603" s="1431"/>
      <c r="DO603" s="1431"/>
      <c r="DP603" s="1431"/>
      <c r="DQ603" s="1431"/>
      <c r="DR603" s="1431"/>
      <c r="DS603" s="1431"/>
      <c r="DT603" s="1431"/>
      <c r="DU603" s="1431"/>
      <c r="DV603" s="1431"/>
      <c r="DW603" s="1431"/>
      <c r="DX603" s="1431"/>
      <c r="DY603" s="1431"/>
      <c r="DZ603" s="1431"/>
      <c r="EA603" s="1431"/>
      <c r="EB603" s="1431"/>
      <c r="EC603" s="1431"/>
      <c r="ED603" s="1431"/>
      <c r="EE603" s="1431"/>
      <c r="EF603" s="1431"/>
      <c r="EG603" s="1431"/>
      <c r="EH603" s="1431"/>
      <c r="EI603" s="1431"/>
      <c r="EJ603" s="1431"/>
      <c r="EK603" s="1431"/>
      <c r="EL603" s="1431"/>
      <c r="EM603" s="1431"/>
      <c r="EN603" s="1431"/>
      <c r="EO603" s="1431"/>
      <c r="EP603" s="1431"/>
      <c r="EQ603" s="1431"/>
      <c r="ER603" s="1431"/>
      <c r="ES603" s="1431"/>
      <c r="ET603" s="1431"/>
      <c r="EU603" s="1431"/>
      <c r="EV603" s="1431"/>
      <c r="EW603" s="1431"/>
      <c r="EX603" s="1431"/>
      <c r="EY603" s="1431"/>
      <c r="EZ603" s="1431"/>
      <c r="FA603" s="1431"/>
      <c r="FB603" s="1431"/>
      <c r="FC603" s="1431"/>
      <c r="FD603" s="1431"/>
      <c r="FE603" s="1431"/>
      <c r="FF603" s="1431"/>
      <c r="FG603" s="1431"/>
      <c r="FH603" s="1431"/>
      <c r="FI603" s="1431"/>
      <c r="FJ603" s="1431"/>
      <c r="FK603" s="1431"/>
      <c r="FL603" s="1431"/>
      <c r="FM603" s="1431"/>
      <c r="FN603" s="1431"/>
      <c r="FO603" s="1431"/>
      <c r="FP603" s="1431"/>
      <c r="FQ603" s="1431"/>
      <c r="FR603" s="1431"/>
      <c r="FS603" s="1431"/>
      <c r="FT603" s="1431"/>
      <c r="FU603" s="1431"/>
      <c r="FV603" s="1431"/>
      <c r="FW603" s="1431"/>
      <c r="FX603" s="1431"/>
      <c r="FY603" s="1431"/>
      <c r="FZ603" s="1431"/>
      <c r="GA603" s="1431"/>
      <c r="GB603" s="1431"/>
      <c r="GC603" s="1431"/>
      <c r="GD603" s="1431"/>
      <c r="GE603" s="1431"/>
      <c r="GF603" s="1431"/>
      <c r="GG603" s="1431"/>
      <c r="GH603" s="1431"/>
      <c r="GI603" s="1431"/>
      <c r="GJ603" s="1431"/>
      <c r="GK603" s="1431"/>
      <c r="GL603" s="1431"/>
      <c r="GM603" s="1431"/>
      <c r="GN603" s="1431"/>
      <c r="GO603" s="1431"/>
      <c r="GP603" s="1431"/>
      <c r="GQ603" s="1431"/>
      <c r="GR603" s="1431"/>
      <c r="GS603" s="1431"/>
      <c r="GT603" s="1431"/>
      <c r="GU603" s="1431"/>
      <c r="GV603" s="1431"/>
      <c r="GW603" s="1431"/>
      <c r="GX603" s="1431"/>
      <c r="GY603" s="1431"/>
      <c r="GZ603" s="1431"/>
      <c r="HA603" s="1431"/>
      <c r="HB603" s="1431"/>
      <c r="HC603" s="1431"/>
      <c r="HD603" s="1431"/>
      <c r="HE603" s="1431"/>
      <c r="HF603" s="1431"/>
      <c r="HG603" s="1431"/>
      <c r="HH603" s="1431"/>
      <c r="HI603" s="1431"/>
      <c r="HJ603" s="1431"/>
      <c r="HK603" s="1431"/>
      <c r="HL603" s="1431"/>
      <c r="HM603" s="1431"/>
      <c r="HN603" s="1431"/>
      <c r="HO603" s="1431"/>
      <c r="HP603" s="1431"/>
      <c r="HQ603" s="1431"/>
      <c r="HR603" s="1431"/>
      <c r="HS603" s="1431"/>
      <c r="HT603" s="1431"/>
      <c r="HU603" s="1431"/>
      <c r="HV603" s="1431"/>
      <c r="HW603" s="1431"/>
      <c r="HX603" s="1431"/>
      <c r="HY603" s="1431"/>
      <c r="HZ603" s="1431"/>
      <c r="IA603" s="1431"/>
      <c r="IB603" s="1431"/>
      <c r="IC603" s="1431"/>
      <c r="ID603" s="1431"/>
      <c r="IE603" s="1431"/>
      <c r="IF603" s="1431"/>
      <c r="IG603" s="1431"/>
      <c r="IH603" s="1431"/>
      <c r="II603" s="1431"/>
      <c r="IJ603" s="1431"/>
      <c r="IK603" s="1431"/>
      <c r="IL603" s="1431"/>
      <c r="IM603" s="1431"/>
      <c r="IN603" s="1431"/>
      <c r="IO603" s="1431"/>
      <c r="IP603" s="1431"/>
      <c r="IQ603" s="1431"/>
      <c r="IR603" s="1431"/>
      <c r="IS603" s="1431"/>
      <c r="IT603" s="1431"/>
      <c r="IU603" s="1431"/>
      <c r="IV603" s="1431"/>
    </row>
    <row r="604" spans="1:256">
      <c r="A604" s="1367"/>
      <c r="B604" s="1343"/>
      <c r="C604" s="1390"/>
      <c r="D604" s="1369"/>
      <c r="E604" s="1429"/>
      <c r="F604" s="1429"/>
      <c r="G604" s="1430"/>
      <c r="H604" s="1431"/>
      <c r="I604" s="1431"/>
      <c r="J604" s="1431"/>
      <c r="K604" s="1431"/>
      <c r="L604" s="1431"/>
      <c r="M604" s="1431"/>
      <c r="N604" s="1431"/>
      <c r="O604" s="1431"/>
      <c r="P604" s="1431"/>
      <c r="Q604" s="1431"/>
      <c r="R604" s="1431"/>
      <c r="S604" s="1431"/>
      <c r="T604" s="1431"/>
      <c r="U604" s="1431"/>
      <c r="V604" s="1431"/>
      <c r="W604" s="1431"/>
      <c r="X604" s="1431"/>
      <c r="Y604" s="1431"/>
      <c r="Z604" s="1431"/>
      <c r="AA604" s="1431"/>
      <c r="AB604" s="1431"/>
      <c r="AC604" s="1431"/>
      <c r="AD604" s="1431"/>
      <c r="AE604" s="1431"/>
      <c r="AF604" s="1431"/>
      <c r="AG604" s="1431"/>
      <c r="AH604" s="1431"/>
      <c r="AI604" s="1431"/>
      <c r="AJ604" s="1431"/>
      <c r="AK604" s="1431"/>
      <c r="AL604" s="1431"/>
      <c r="AM604" s="1431"/>
      <c r="AN604" s="1431"/>
      <c r="AO604" s="1431"/>
      <c r="AP604" s="1431"/>
      <c r="AQ604" s="1431"/>
      <c r="AR604" s="1431"/>
      <c r="AS604" s="1431"/>
      <c r="AT604" s="1431"/>
      <c r="AU604" s="1431"/>
      <c r="AV604" s="1431"/>
      <c r="AW604" s="1431"/>
      <c r="AX604" s="1431"/>
      <c r="AY604" s="1431"/>
      <c r="AZ604" s="1431"/>
      <c r="BA604" s="1431"/>
      <c r="BB604" s="1431"/>
      <c r="BC604" s="1431"/>
      <c r="BD604" s="1431"/>
      <c r="BE604" s="1431"/>
      <c r="BF604" s="1431"/>
      <c r="BG604" s="1431"/>
      <c r="BH604" s="1431"/>
      <c r="BI604" s="1431"/>
      <c r="BJ604" s="1431"/>
      <c r="BK604" s="1431"/>
      <c r="BL604" s="1431"/>
      <c r="BM604" s="1431"/>
      <c r="BN604" s="1431"/>
      <c r="BO604" s="1431"/>
      <c r="BP604" s="1431"/>
      <c r="BQ604" s="1431"/>
      <c r="BR604" s="1431"/>
      <c r="BS604" s="1431"/>
      <c r="BT604" s="1431"/>
      <c r="BU604" s="1431"/>
      <c r="BV604" s="1431"/>
      <c r="BW604" s="1431"/>
      <c r="BX604" s="1431"/>
      <c r="BY604" s="1431"/>
      <c r="BZ604" s="1431"/>
      <c r="CA604" s="1431"/>
      <c r="CB604" s="1431"/>
      <c r="CC604" s="1431"/>
      <c r="CD604" s="1431"/>
      <c r="CE604" s="1431"/>
      <c r="CF604" s="1431"/>
      <c r="CG604" s="1431"/>
      <c r="CH604" s="1431"/>
      <c r="CI604" s="1431"/>
      <c r="CJ604" s="1431"/>
      <c r="CK604" s="1431"/>
      <c r="CL604" s="1431"/>
      <c r="CM604" s="1431"/>
      <c r="CN604" s="1431"/>
      <c r="CO604" s="1431"/>
      <c r="CP604" s="1431"/>
      <c r="CQ604" s="1431"/>
      <c r="CR604" s="1431"/>
      <c r="CS604" s="1431"/>
      <c r="CT604" s="1431"/>
      <c r="CU604" s="1431"/>
      <c r="CV604" s="1431"/>
      <c r="CW604" s="1431"/>
      <c r="CX604" s="1431"/>
      <c r="CY604" s="1431"/>
      <c r="CZ604" s="1431"/>
      <c r="DA604" s="1431"/>
      <c r="DB604" s="1431"/>
      <c r="DC604" s="1431"/>
      <c r="DD604" s="1431"/>
      <c r="DE604" s="1431"/>
      <c r="DF604" s="1431"/>
      <c r="DG604" s="1431"/>
      <c r="DH604" s="1431"/>
      <c r="DI604" s="1431"/>
      <c r="DJ604" s="1431"/>
      <c r="DK604" s="1431"/>
      <c r="DL604" s="1431"/>
      <c r="DM604" s="1431"/>
      <c r="DN604" s="1431"/>
      <c r="DO604" s="1431"/>
      <c r="DP604" s="1431"/>
      <c r="DQ604" s="1431"/>
      <c r="DR604" s="1431"/>
      <c r="DS604" s="1431"/>
      <c r="DT604" s="1431"/>
      <c r="DU604" s="1431"/>
      <c r="DV604" s="1431"/>
      <c r="DW604" s="1431"/>
      <c r="DX604" s="1431"/>
      <c r="DY604" s="1431"/>
      <c r="DZ604" s="1431"/>
      <c r="EA604" s="1431"/>
      <c r="EB604" s="1431"/>
      <c r="EC604" s="1431"/>
      <c r="ED604" s="1431"/>
      <c r="EE604" s="1431"/>
      <c r="EF604" s="1431"/>
      <c r="EG604" s="1431"/>
      <c r="EH604" s="1431"/>
      <c r="EI604" s="1431"/>
      <c r="EJ604" s="1431"/>
      <c r="EK604" s="1431"/>
      <c r="EL604" s="1431"/>
      <c r="EM604" s="1431"/>
      <c r="EN604" s="1431"/>
      <c r="EO604" s="1431"/>
      <c r="EP604" s="1431"/>
      <c r="EQ604" s="1431"/>
      <c r="ER604" s="1431"/>
      <c r="ES604" s="1431"/>
      <c r="ET604" s="1431"/>
      <c r="EU604" s="1431"/>
      <c r="EV604" s="1431"/>
      <c r="EW604" s="1431"/>
      <c r="EX604" s="1431"/>
      <c r="EY604" s="1431"/>
      <c r="EZ604" s="1431"/>
      <c r="FA604" s="1431"/>
      <c r="FB604" s="1431"/>
      <c r="FC604" s="1431"/>
      <c r="FD604" s="1431"/>
      <c r="FE604" s="1431"/>
      <c r="FF604" s="1431"/>
      <c r="FG604" s="1431"/>
      <c r="FH604" s="1431"/>
      <c r="FI604" s="1431"/>
      <c r="FJ604" s="1431"/>
      <c r="FK604" s="1431"/>
      <c r="FL604" s="1431"/>
      <c r="FM604" s="1431"/>
      <c r="FN604" s="1431"/>
      <c r="FO604" s="1431"/>
      <c r="FP604" s="1431"/>
      <c r="FQ604" s="1431"/>
      <c r="FR604" s="1431"/>
      <c r="FS604" s="1431"/>
      <c r="FT604" s="1431"/>
      <c r="FU604" s="1431"/>
      <c r="FV604" s="1431"/>
      <c r="FW604" s="1431"/>
      <c r="FX604" s="1431"/>
      <c r="FY604" s="1431"/>
      <c r="FZ604" s="1431"/>
      <c r="GA604" s="1431"/>
      <c r="GB604" s="1431"/>
      <c r="GC604" s="1431"/>
      <c r="GD604" s="1431"/>
      <c r="GE604" s="1431"/>
      <c r="GF604" s="1431"/>
      <c r="GG604" s="1431"/>
      <c r="GH604" s="1431"/>
      <c r="GI604" s="1431"/>
      <c r="GJ604" s="1431"/>
      <c r="GK604" s="1431"/>
      <c r="GL604" s="1431"/>
      <c r="GM604" s="1431"/>
      <c r="GN604" s="1431"/>
      <c r="GO604" s="1431"/>
      <c r="GP604" s="1431"/>
      <c r="GQ604" s="1431"/>
      <c r="GR604" s="1431"/>
      <c r="GS604" s="1431"/>
      <c r="GT604" s="1431"/>
      <c r="GU604" s="1431"/>
      <c r="GV604" s="1431"/>
      <c r="GW604" s="1431"/>
      <c r="GX604" s="1431"/>
      <c r="GY604" s="1431"/>
      <c r="GZ604" s="1431"/>
      <c r="HA604" s="1431"/>
      <c r="HB604" s="1431"/>
      <c r="HC604" s="1431"/>
      <c r="HD604" s="1431"/>
      <c r="HE604" s="1431"/>
      <c r="HF604" s="1431"/>
      <c r="HG604" s="1431"/>
      <c r="HH604" s="1431"/>
      <c r="HI604" s="1431"/>
      <c r="HJ604" s="1431"/>
      <c r="HK604" s="1431"/>
      <c r="HL604" s="1431"/>
      <c r="HM604" s="1431"/>
      <c r="HN604" s="1431"/>
      <c r="HO604" s="1431"/>
      <c r="HP604" s="1431"/>
      <c r="HQ604" s="1431"/>
      <c r="HR604" s="1431"/>
      <c r="HS604" s="1431"/>
      <c r="HT604" s="1431"/>
      <c r="HU604" s="1431"/>
      <c r="HV604" s="1431"/>
      <c r="HW604" s="1431"/>
      <c r="HX604" s="1431"/>
      <c r="HY604" s="1431"/>
      <c r="HZ604" s="1431"/>
      <c r="IA604" s="1431"/>
      <c r="IB604" s="1431"/>
      <c r="IC604" s="1431"/>
      <c r="ID604" s="1431"/>
      <c r="IE604" s="1431"/>
      <c r="IF604" s="1431"/>
      <c r="IG604" s="1431"/>
      <c r="IH604" s="1431"/>
      <c r="II604" s="1431"/>
      <c r="IJ604" s="1431"/>
      <c r="IK604" s="1431"/>
      <c r="IL604" s="1431"/>
      <c r="IM604" s="1431"/>
      <c r="IN604" s="1431"/>
      <c r="IO604" s="1431"/>
      <c r="IP604" s="1431"/>
      <c r="IQ604" s="1431"/>
      <c r="IR604" s="1431"/>
      <c r="IS604" s="1431"/>
      <c r="IT604" s="1431"/>
      <c r="IU604" s="1431"/>
      <c r="IV604" s="1431"/>
    </row>
    <row r="605" spans="1:256" ht="25.5">
      <c r="A605" s="1299"/>
      <c r="B605" s="1318" t="s">
        <v>1178</v>
      </c>
      <c r="C605" s="1316"/>
      <c r="D605" s="1369"/>
      <c r="E605" s="1383"/>
      <c r="F605" s="1383">
        <f>E605*D605</f>
        <v>0</v>
      </c>
      <c r="G605" s="1384"/>
      <c r="H605" s="1384"/>
      <c r="I605" s="1384"/>
      <c r="J605" s="1384"/>
      <c r="K605" s="1384"/>
      <c r="L605" s="1384"/>
      <c r="M605" s="1384"/>
      <c r="N605" s="1384"/>
      <c r="O605" s="1384"/>
      <c r="P605" s="1384"/>
      <c r="Q605" s="1384"/>
      <c r="R605" s="1384"/>
      <c r="S605" s="1384"/>
      <c r="T605" s="1384"/>
      <c r="U605" s="1384"/>
      <c r="V605" s="1384"/>
      <c r="W605" s="1384"/>
      <c r="X605" s="1384"/>
      <c r="Y605" s="1384"/>
      <c r="Z605" s="1384"/>
      <c r="AA605" s="1384"/>
      <c r="AB605" s="1384"/>
      <c r="AC605" s="1384"/>
      <c r="AD605" s="1384"/>
      <c r="AE605" s="1384"/>
      <c r="AF605" s="1384"/>
      <c r="AG605" s="1384"/>
      <c r="AH605" s="1384"/>
      <c r="AI605" s="1384"/>
      <c r="AJ605" s="1384"/>
      <c r="AK605" s="1384"/>
      <c r="AL605" s="1384"/>
      <c r="AM605" s="1384"/>
      <c r="AN605" s="1384"/>
      <c r="AO605" s="1384"/>
      <c r="AP605" s="1384"/>
      <c r="AQ605" s="1384"/>
      <c r="AR605" s="1384"/>
      <c r="AS605" s="1384"/>
      <c r="AT605" s="1384"/>
      <c r="AU605" s="1384"/>
      <c r="AV605" s="1384"/>
      <c r="AW605" s="1384"/>
      <c r="AX605" s="1384"/>
      <c r="AY605" s="1384"/>
      <c r="AZ605" s="1384"/>
      <c r="BA605" s="1384"/>
      <c r="BB605" s="1384"/>
      <c r="BC605" s="1384"/>
      <c r="BD605" s="1384"/>
      <c r="BE605" s="1384"/>
      <c r="BF605" s="1384"/>
      <c r="BG605" s="1384"/>
      <c r="BH605" s="1384"/>
      <c r="BI605" s="1384"/>
      <c r="BJ605" s="1384"/>
      <c r="BK605" s="1384"/>
      <c r="BL605" s="1384"/>
      <c r="BM605" s="1384"/>
      <c r="BN605" s="1384"/>
      <c r="BO605" s="1384"/>
      <c r="BP605" s="1384"/>
      <c r="BQ605" s="1384"/>
      <c r="BR605" s="1384"/>
      <c r="BS605" s="1384"/>
      <c r="BT605" s="1384"/>
      <c r="BU605" s="1384"/>
      <c r="BV605" s="1384"/>
      <c r="BW605" s="1384"/>
      <c r="BX605" s="1384"/>
      <c r="BY605" s="1384"/>
      <c r="BZ605" s="1384"/>
      <c r="CA605" s="1384"/>
      <c r="CB605" s="1384"/>
      <c r="CC605" s="1384"/>
      <c r="CD605" s="1384"/>
      <c r="CE605" s="1384"/>
      <c r="CF605" s="1384"/>
      <c r="CG605" s="1384"/>
      <c r="CH605" s="1384"/>
      <c r="CI605" s="1384"/>
      <c r="CJ605" s="1384"/>
      <c r="CK605" s="1384"/>
      <c r="CL605" s="1384"/>
      <c r="CM605" s="1384"/>
      <c r="CN605" s="1384"/>
      <c r="CO605" s="1384"/>
      <c r="CP605" s="1384"/>
      <c r="CQ605" s="1384"/>
      <c r="CR605" s="1384"/>
      <c r="CS605" s="1384"/>
      <c r="CT605" s="1384"/>
      <c r="CU605" s="1384"/>
      <c r="CV605" s="1384"/>
      <c r="CW605" s="1384"/>
      <c r="CX605" s="1384"/>
      <c r="CY605" s="1384"/>
      <c r="CZ605" s="1384"/>
      <c r="DA605" s="1384"/>
      <c r="DB605" s="1384"/>
      <c r="DC605" s="1384"/>
      <c r="DD605" s="1384"/>
      <c r="DE605" s="1384"/>
      <c r="DF605" s="1384"/>
      <c r="DG605" s="1384"/>
      <c r="DH605" s="1384"/>
      <c r="DI605" s="1384"/>
      <c r="DJ605" s="1384"/>
      <c r="DK605" s="1384"/>
      <c r="DL605" s="1384"/>
      <c r="DM605" s="1384"/>
      <c r="DN605" s="1384"/>
      <c r="DO605" s="1384"/>
      <c r="DP605" s="1384"/>
      <c r="DQ605" s="1384"/>
      <c r="DR605" s="1384"/>
      <c r="DS605" s="1384"/>
      <c r="DT605" s="1384"/>
      <c r="DU605" s="1384"/>
      <c r="DV605" s="1384"/>
      <c r="DW605" s="1384"/>
      <c r="DX605" s="1384"/>
      <c r="DY605" s="1384"/>
      <c r="DZ605" s="1384"/>
      <c r="EA605" s="1384"/>
      <c r="EB605" s="1384"/>
      <c r="EC605" s="1384"/>
      <c r="ED605" s="1384"/>
      <c r="EE605" s="1384"/>
      <c r="EF605" s="1384"/>
      <c r="EG605" s="1384"/>
      <c r="EH605" s="1384"/>
      <c r="EI605" s="1384"/>
      <c r="EJ605" s="1384"/>
      <c r="EK605" s="1384"/>
      <c r="EL605" s="1384"/>
      <c r="EM605" s="1384"/>
      <c r="EN605" s="1384"/>
      <c r="EO605" s="1384"/>
      <c r="EP605" s="1384"/>
      <c r="EQ605" s="1384"/>
      <c r="ER605" s="1384"/>
      <c r="ES605" s="1384"/>
      <c r="ET605" s="1384"/>
      <c r="EU605" s="1384"/>
      <c r="EV605" s="1384"/>
      <c r="EW605" s="1384"/>
      <c r="EX605" s="1384"/>
      <c r="EY605" s="1384"/>
      <c r="EZ605" s="1384"/>
      <c r="FA605" s="1384"/>
      <c r="FB605" s="1384"/>
      <c r="FC605" s="1384"/>
      <c r="FD605" s="1384"/>
      <c r="FE605" s="1384"/>
      <c r="FF605" s="1384"/>
      <c r="FG605" s="1384"/>
      <c r="FH605" s="1384"/>
      <c r="FI605" s="1384"/>
      <c r="FJ605" s="1384"/>
      <c r="FK605" s="1384"/>
      <c r="FL605" s="1384"/>
      <c r="FM605" s="1384"/>
      <c r="FN605" s="1384"/>
      <c r="FO605" s="1384"/>
      <c r="FP605" s="1384"/>
      <c r="FQ605" s="1384"/>
      <c r="FR605" s="1384"/>
      <c r="FS605" s="1384"/>
      <c r="FT605" s="1384"/>
      <c r="FU605" s="1384"/>
      <c r="FV605" s="1384"/>
      <c r="FW605" s="1384"/>
      <c r="FX605" s="1384"/>
      <c r="FY605" s="1384"/>
      <c r="FZ605" s="1384"/>
      <c r="GA605" s="1384"/>
      <c r="GB605" s="1384"/>
      <c r="GC605" s="1384"/>
      <c r="GD605" s="1384"/>
      <c r="GE605" s="1384"/>
      <c r="GF605" s="1384"/>
      <c r="GG605" s="1384"/>
      <c r="GH605" s="1384"/>
      <c r="GI605" s="1384"/>
      <c r="GJ605" s="1384"/>
      <c r="GK605" s="1384"/>
      <c r="GL605" s="1384"/>
      <c r="GM605" s="1384"/>
      <c r="GN605" s="1384"/>
      <c r="GO605" s="1384"/>
      <c r="GP605" s="1384"/>
      <c r="GQ605" s="1384"/>
      <c r="GR605" s="1384"/>
      <c r="GS605" s="1384"/>
      <c r="GT605" s="1384"/>
      <c r="GU605" s="1384"/>
      <c r="GV605" s="1384"/>
      <c r="GW605" s="1384"/>
      <c r="GX605" s="1384"/>
      <c r="GY605" s="1384"/>
      <c r="GZ605" s="1384"/>
      <c r="HA605" s="1384"/>
      <c r="HB605" s="1384"/>
      <c r="HC605" s="1384"/>
      <c r="HD605" s="1384"/>
      <c r="HE605" s="1384"/>
      <c r="HF605" s="1384"/>
      <c r="HG605" s="1384"/>
      <c r="HH605" s="1384"/>
      <c r="HI605" s="1384"/>
      <c r="HJ605" s="1384"/>
      <c r="HK605" s="1384"/>
      <c r="HL605" s="1384"/>
      <c r="HM605" s="1384"/>
      <c r="HN605" s="1384"/>
      <c r="HO605" s="1384"/>
      <c r="HP605" s="1384"/>
      <c r="HQ605" s="1384"/>
      <c r="HR605" s="1384"/>
      <c r="HS605" s="1384"/>
      <c r="HT605" s="1384"/>
      <c r="HU605" s="1384"/>
      <c r="HV605" s="1384"/>
      <c r="HW605" s="1384"/>
      <c r="HX605" s="1384"/>
      <c r="HY605" s="1384"/>
      <c r="HZ605" s="1384"/>
      <c r="IA605" s="1384"/>
      <c r="IB605" s="1384"/>
      <c r="IC605" s="1384"/>
      <c r="ID605" s="1384"/>
      <c r="IE605" s="1384"/>
      <c r="IF605" s="1384"/>
      <c r="IG605" s="1384"/>
      <c r="IH605" s="1384"/>
      <c r="II605" s="1384"/>
      <c r="IJ605" s="1384"/>
      <c r="IK605" s="1384"/>
      <c r="IL605" s="1384"/>
      <c r="IM605" s="1384"/>
      <c r="IN605" s="1384"/>
      <c r="IO605" s="1384"/>
      <c r="IP605" s="1384"/>
      <c r="IQ605" s="1384"/>
      <c r="IR605" s="1384"/>
      <c r="IS605" s="1384"/>
      <c r="IT605" s="1384"/>
      <c r="IU605" s="1384"/>
      <c r="IV605" s="1384"/>
    </row>
    <row r="606" spans="1:256">
      <c r="A606" s="1299"/>
      <c r="B606" s="1318"/>
      <c r="C606" s="1316"/>
      <c r="D606" s="1369"/>
      <c r="E606" s="1383"/>
      <c r="F606" s="1383"/>
      <c r="G606" s="1384"/>
      <c r="H606" s="1384"/>
      <c r="I606" s="1384"/>
      <c r="J606" s="1384"/>
      <c r="K606" s="1384"/>
      <c r="L606" s="1384"/>
      <c r="M606" s="1384"/>
      <c r="N606" s="1384"/>
      <c r="O606" s="1384"/>
      <c r="P606" s="1384"/>
      <c r="Q606" s="1384"/>
      <c r="R606" s="1384"/>
      <c r="S606" s="1384"/>
      <c r="T606" s="1384"/>
      <c r="U606" s="1384"/>
      <c r="V606" s="1384"/>
      <c r="W606" s="1384"/>
      <c r="X606" s="1384"/>
      <c r="Y606" s="1384"/>
      <c r="Z606" s="1384"/>
      <c r="AA606" s="1384"/>
      <c r="AB606" s="1384"/>
      <c r="AC606" s="1384"/>
      <c r="AD606" s="1384"/>
      <c r="AE606" s="1384"/>
      <c r="AF606" s="1384"/>
      <c r="AG606" s="1384"/>
      <c r="AH606" s="1384"/>
      <c r="AI606" s="1384"/>
      <c r="AJ606" s="1384"/>
      <c r="AK606" s="1384"/>
      <c r="AL606" s="1384"/>
      <c r="AM606" s="1384"/>
      <c r="AN606" s="1384"/>
      <c r="AO606" s="1384"/>
      <c r="AP606" s="1384"/>
      <c r="AQ606" s="1384"/>
      <c r="AR606" s="1384"/>
      <c r="AS606" s="1384"/>
      <c r="AT606" s="1384"/>
      <c r="AU606" s="1384"/>
      <c r="AV606" s="1384"/>
      <c r="AW606" s="1384"/>
      <c r="AX606" s="1384"/>
      <c r="AY606" s="1384"/>
      <c r="AZ606" s="1384"/>
      <c r="BA606" s="1384"/>
      <c r="BB606" s="1384"/>
      <c r="BC606" s="1384"/>
      <c r="BD606" s="1384"/>
      <c r="BE606" s="1384"/>
      <c r="BF606" s="1384"/>
      <c r="BG606" s="1384"/>
      <c r="BH606" s="1384"/>
      <c r="BI606" s="1384"/>
      <c r="BJ606" s="1384"/>
      <c r="BK606" s="1384"/>
      <c r="BL606" s="1384"/>
      <c r="BM606" s="1384"/>
      <c r="BN606" s="1384"/>
      <c r="BO606" s="1384"/>
      <c r="BP606" s="1384"/>
      <c r="BQ606" s="1384"/>
      <c r="BR606" s="1384"/>
      <c r="BS606" s="1384"/>
      <c r="BT606" s="1384"/>
      <c r="BU606" s="1384"/>
      <c r="BV606" s="1384"/>
      <c r="BW606" s="1384"/>
      <c r="BX606" s="1384"/>
      <c r="BY606" s="1384"/>
      <c r="BZ606" s="1384"/>
      <c r="CA606" s="1384"/>
      <c r="CB606" s="1384"/>
      <c r="CC606" s="1384"/>
      <c r="CD606" s="1384"/>
      <c r="CE606" s="1384"/>
      <c r="CF606" s="1384"/>
      <c r="CG606" s="1384"/>
      <c r="CH606" s="1384"/>
      <c r="CI606" s="1384"/>
      <c r="CJ606" s="1384"/>
      <c r="CK606" s="1384"/>
      <c r="CL606" s="1384"/>
      <c r="CM606" s="1384"/>
      <c r="CN606" s="1384"/>
      <c r="CO606" s="1384"/>
      <c r="CP606" s="1384"/>
      <c r="CQ606" s="1384"/>
      <c r="CR606" s="1384"/>
      <c r="CS606" s="1384"/>
      <c r="CT606" s="1384"/>
      <c r="CU606" s="1384"/>
      <c r="CV606" s="1384"/>
      <c r="CW606" s="1384"/>
      <c r="CX606" s="1384"/>
      <c r="CY606" s="1384"/>
      <c r="CZ606" s="1384"/>
      <c r="DA606" s="1384"/>
      <c r="DB606" s="1384"/>
      <c r="DC606" s="1384"/>
      <c r="DD606" s="1384"/>
      <c r="DE606" s="1384"/>
      <c r="DF606" s="1384"/>
      <c r="DG606" s="1384"/>
      <c r="DH606" s="1384"/>
      <c r="DI606" s="1384"/>
      <c r="DJ606" s="1384"/>
      <c r="DK606" s="1384"/>
      <c r="DL606" s="1384"/>
      <c r="DM606" s="1384"/>
      <c r="DN606" s="1384"/>
      <c r="DO606" s="1384"/>
      <c r="DP606" s="1384"/>
      <c r="DQ606" s="1384"/>
      <c r="DR606" s="1384"/>
      <c r="DS606" s="1384"/>
      <c r="DT606" s="1384"/>
      <c r="DU606" s="1384"/>
      <c r="DV606" s="1384"/>
      <c r="DW606" s="1384"/>
      <c r="DX606" s="1384"/>
      <c r="DY606" s="1384"/>
      <c r="DZ606" s="1384"/>
      <c r="EA606" s="1384"/>
      <c r="EB606" s="1384"/>
      <c r="EC606" s="1384"/>
      <c r="ED606" s="1384"/>
      <c r="EE606" s="1384"/>
      <c r="EF606" s="1384"/>
      <c r="EG606" s="1384"/>
      <c r="EH606" s="1384"/>
      <c r="EI606" s="1384"/>
      <c r="EJ606" s="1384"/>
      <c r="EK606" s="1384"/>
      <c r="EL606" s="1384"/>
      <c r="EM606" s="1384"/>
      <c r="EN606" s="1384"/>
      <c r="EO606" s="1384"/>
      <c r="EP606" s="1384"/>
      <c r="EQ606" s="1384"/>
      <c r="ER606" s="1384"/>
      <c r="ES606" s="1384"/>
      <c r="ET606" s="1384"/>
      <c r="EU606" s="1384"/>
      <c r="EV606" s="1384"/>
      <c r="EW606" s="1384"/>
      <c r="EX606" s="1384"/>
      <c r="EY606" s="1384"/>
      <c r="EZ606" s="1384"/>
      <c r="FA606" s="1384"/>
      <c r="FB606" s="1384"/>
      <c r="FC606" s="1384"/>
      <c r="FD606" s="1384"/>
      <c r="FE606" s="1384"/>
      <c r="FF606" s="1384"/>
      <c r="FG606" s="1384"/>
      <c r="FH606" s="1384"/>
      <c r="FI606" s="1384"/>
      <c r="FJ606" s="1384"/>
      <c r="FK606" s="1384"/>
      <c r="FL606" s="1384"/>
      <c r="FM606" s="1384"/>
      <c r="FN606" s="1384"/>
      <c r="FO606" s="1384"/>
      <c r="FP606" s="1384"/>
      <c r="FQ606" s="1384"/>
      <c r="FR606" s="1384"/>
      <c r="FS606" s="1384"/>
      <c r="FT606" s="1384"/>
      <c r="FU606" s="1384"/>
      <c r="FV606" s="1384"/>
      <c r="FW606" s="1384"/>
      <c r="FX606" s="1384"/>
      <c r="FY606" s="1384"/>
      <c r="FZ606" s="1384"/>
      <c r="GA606" s="1384"/>
      <c r="GB606" s="1384"/>
      <c r="GC606" s="1384"/>
      <c r="GD606" s="1384"/>
      <c r="GE606" s="1384"/>
      <c r="GF606" s="1384"/>
      <c r="GG606" s="1384"/>
      <c r="GH606" s="1384"/>
      <c r="GI606" s="1384"/>
      <c r="GJ606" s="1384"/>
      <c r="GK606" s="1384"/>
      <c r="GL606" s="1384"/>
      <c r="GM606" s="1384"/>
      <c r="GN606" s="1384"/>
      <c r="GO606" s="1384"/>
      <c r="GP606" s="1384"/>
      <c r="GQ606" s="1384"/>
      <c r="GR606" s="1384"/>
      <c r="GS606" s="1384"/>
      <c r="GT606" s="1384"/>
      <c r="GU606" s="1384"/>
      <c r="GV606" s="1384"/>
      <c r="GW606" s="1384"/>
      <c r="GX606" s="1384"/>
      <c r="GY606" s="1384"/>
      <c r="GZ606" s="1384"/>
      <c r="HA606" s="1384"/>
      <c r="HB606" s="1384"/>
      <c r="HC606" s="1384"/>
      <c r="HD606" s="1384"/>
      <c r="HE606" s="1384"/>
      <c r="HF606" s="1384"/>
      <c r="HG606" s="1384"/>
      <c r="HH606" s="1384"/>
      <c r="HI606" s="1384"/>
      <c r="HJ606" s="1384"/>
      <c r="HK606" s="1384"/>
      <c r="HL606" s="1384"/>
      <c r="HM606" s="1384"/>
      <c r="HN606" s="1384"/>
      <c r="HO606" s="1384"/>
      <c r="HP606" s="1384"/>
      <c r="HQ606" s="1384"/>
      <c r="HR606" s="1384"/>
      <c r="HS606" s="1384"/>
      <c r="HT606" s="1384"/>
      <c r="HU606" s="1384"/>
      <c r="HV606" s="1384"/>
      <c r="HW606" s="1384"/>
      <c r="HX606" s="1384"/>
      <c r="HY606" s="1384"/>
      <c r="HZ606" s="1384"/>
      <c r="IA606" s="1384"/>
      <c r="IB606" s="1384"/>
      <c r="IC606" s="1384"/>
      <c r="ID606" s="1384"/>
      <c r="IE606" s="1384"/>
      <c r="IF606" s="1384"/>
      <c r="IG606" s="1384"/>
      <c r="IH606" s="1384"/>
      <c r="II606" s="1384"/>
      <c r="IJ606" s="1384"/>
      <c r="IK606" s="1384"/>
      <c r="IL606" s="1384"/>
      <c r="IM606" s="1384"/>
      <c r="IN606" s="1384"/>
      <c r="IO606" s="1384"/>
      <c r="IP606" s="1384"/>
      <c r="IQ606" s="1384"/>
      <c r="IR606" s="1384"/>
      <c r="IS606" s="1384"/>
      <c r="IT606" s="1384"/>
      <c r="IU606" s="1384"/>
      <c r="IV606" s="1384"/>
    </row>
    <row r="607" spans="1:256" ht="38.25">
      <c r="A607" s="1314" t="s">
        <v>1969</v>
      </c>
      <c r="B607" s="1254" t="s">
        <v>1970</v>
      </c>
      <c r="C607" s="1320"/>
      <c r="D607" s="1301"/>
      <c r="E607" s="1383"/>
      <c r="F607" s="1383">
        <f>E607*D607</f>
        <v>0</v>
      </c>
      <c r="G607" s="1384"/>
      <c r="H607" s="1384"/>
      <c r="I607" s="1384"/>
      <c r="J607" s="1384"/>
      <c r="K607" s="1384"/>
      <c r="L607" s="1384"/>
      <c r="M607" s="1384"/>
      <c r="N607" s="1384"/>
      <c r="O607" s="1384"/>
      <c r="P607" s="1384"/>
      <c r="Q607" s="1384"/>
      <c r="R607" s="1384"/>
      <c r="S607" s="1384"/>
      <c r="T607" s="1384"/>
      <c r="U607" s="1384"/>
      <c r="V607" s="1384"/>
      <c r="W607" s="1384"/>
      <c r="X607" s="1384"/>
      <c r="Y607" s="1384"/>
      <c r="Z607" s="1384"/>
      <c r="AA607" s="1384"/>
      <c r="AB607" s="1384"/>
      <c r="AC607" s="1384"/>
      <c r="AD607" s="1384"/>
      <c r="AE607" s="1384"/>
      <c r="AF607" s="1384"/>
      <c r="AG607" s="1384"/>
      <c r="AH607" s="1384"/>
      <c r="AI607" s="1384"/>
      <c r="AJ607" s="1384"/>
      <c r="AK607" s="1384"/>
      <c r="AL607" s="1384"/>
      <c r="AM607" s="1384"/>
      <c r="AN607" s="1384"/>
      <c r="AO607" s="1384"/>
      <c r="AP607" s="1384"/>
      <c r="AQ607" s="1384"/>
      <c r="AR607" s="1384"/>
      <c r="AS607" s="1384"/>
      <c r="AT607" s="1384"/>
      <c r="AU607" s="1384"/>
      <c r="AV607" s="1384"/>
      <c r="AW607" s="1384"/>
      <c r="AX607" s="1384"/>
      <c r="AY607" s="1384"/>
      <c r="AZ607" s="1384"/>
      <c r="BA607" s="1384"/>
      <c r="BB607" s="1384"/>
      <c r="BC607" s="1384"/>
      <c r="BD607" s="1384"/>
      <c r="BE607" s="1384"/>
      <c r="BF607" s="1384"/>
      <c r="BG607" s="1384"/>
      <c r="BH607" s="1384"/>
      <c r="BI607" s="1384"/>
      <c r="BJ607" s="1384"/>
      <c r="BK607" s="1384"/>
      <c r="BL607" s="1384"/>
      <c r="BM607" s="1384"/>
      <c r="BN607" s="1384"/>
      <c r="BO607" s="1384"/>
      <c r="BP607" s="1384"/>
      <c r="BQ607" s="1384"/>
      <c r="BR607" s="1384"/>
      <c r="BS607" s="1384"/>
      <c r="BT607" s="1384"/>
      <c r="BU607" s="1384"/>
      <c r="BV607" s="1384"/>
      <c r="BW607" s="1384"/>
      <c r="BX607" s="1384"/>
      <c r="BY607" s="1384"/>
      <c r="BZ607" s="1384"/>
      <c r="CA607" s="1384"/>
      <c r="CB607" s="1384"/>
      <c r="CC607" s="1384"/>
      <c r="CD607" s="1384"/>
      <c r="CE607" s="1384"/>
      <c r="CF607" s="1384"/>
      <c r="CG607" s="1384"/>
      <c r="CH607" s="1384"/>
      <c r="CI607" s="1384"/>
      <c r="CJ607" s="1384"/>
      <c r="CK607" s="1384"/>
      <c r="CL607" s="1384"/>
      <c r="CM607" s="1384"/>
      <c r="CN607" s="1384"/>
      <c r="CO607" s="1384"/>
      <c r="CP607" s="1384"/>
      <c r="CQ607" s="1384"/>
      <c r="CR607" s="1384"/>
      <c r="CS607" s="1384"/>
      <c r="CT607" s="1384"/>
      <c r="CU607" s="1384"/>
      <c r="CV607" s="1384"/>
      <c r="CW607" s="1384"/>
      <c r="CX607" s="1384"/>
      <c r="CY607" s="1384"/>
      <c r="CZ607" s="1384"/>
      <c r="DA607" s="1384"/>
      <c r="DB607" s="1384"/>
      <c r="DC607" s="1384"/>
      <c r="DD607" s="1384"/>
      <c r="DE607" s="1384"/>
      <c r="DF607" s="1384"/>
      <c r="DG607" s="1384"/>
      <c r="DH607" s="1384"/>
      <c r="DI607" s="1384"/>
      <c r="DJ607" s="1384"/>
      <c r="DK607" s="1384"/>
      <c r="DL607" s="1384"/>
      <c r="DM607" s="1384"/>
      <c r="DN607" s="1384"/>
      <c r="DO607" s="1384"/>
      <c r="DP607" s="1384"/>
      <c r="DQ607" s="1384"/>
      <c r="DR607" s="1384"/>
      <c r="DS607" s="1384"/>
      <c r="DT607" s="1384"/>
      <c r="DU607" s="1384"/>
      <c r="DV607" s="1384"/>
      <c r="DW607" s="1384"/>
      <c r="DX607" s="1384"/>
      <c r="DY607" s="1384"/>
      <c r="DZ607" s="1384"/>
      <c r="EA607" s="1384"/>
      <c r="EB607" s="1384"/>
      <c r="EC607" s="1384"/>
      <c r="ED607" s="1384"/>
      <c r="EE607" s="1384"/>
      <c r="EF607" s="1384"/>
      <c r="EG607" s="1384"/>
      <c r="EH607" s="1384"/>
      <c r="EI607" s="1384"/>
      <c r="EJ607" s="1384"/>
      <c r="EK607" s="1384"/>
      <c r="EL607" s="1384"/>
      <c r="EM607" s="1384"/>
      <c r="EN607" s="1384"/>
      <c r="EO607" s="1384"/>
      <c r="EP607" s="1384"/>
      <c r="EQ607" s="1384"/>
      <c r="ER607" s="1384"/>
      <c r="ES607" s="1384"/>
      <c r="ET607" s="1384"/>
      <c r="EU607" s="1384"/>
      <c r="EV607" s="1384"/>
      <c r="EW607" s="1384"/>
      <c r="EX607" s="1384"/>
      <c r="EY607" s="1384"/>
      <c r="EZ607" s="1384"/>
      <c r="FA607" s="1384"/>
      <c r="FB607" s="1384"/>
      <c r="FC607" s="1384"/>
      <c r="FD607" s="1384"/>
      <c r="FE607" s="1384"/>
      <c r="FF607" s="1384"/>
      <c r="FG607" s="1384"/>
      <c r="FH607" s="1384"/>
      <c r="FI607" s="1384"/>
      <c r="FJ607" s="1384"/>
      <c r="FK607" s="1384"/>
      <c r="FL607" s="1384"/>
      <c r="FM607" s="1384"/>
      <c r="FN607" s="1384"/>
      <c r="FO607" s="1384"/>
      <c r="FP607" s="1384"/>
      <c r="FQ607" s="1384"/>
      <c r="FR607" s="1384"/>
      <c r="FS607" s="1384"/>
      <c r="FT607" s="1384"/>
      <c r="FU607" s="1384"/>
      <c r="FV607" s="1384"/>
      <c r="FW607" s="1384"/>
      <c r="FX607" s="1384"/>
      <c r="FY607" s="1384"/>
      <c r="FZ607" s="1384"/>
      <c r="GA607" s="1384"/>
      <c r="GB607" s="1384"/>
      <c r="GC607" s="1384"/>
      <c r="GD607" s="1384"/>
      <c r="GE607" s="1384"/>
      <c r="GF607" s="1384"/>
      <c r="GG607" s="1384"/>
      <c r="GH607" s="1384"/>
      <c r="GI607" s="1384"/>
      <c r="GJ607" s="1384"/>
      <c r="GK607" s="1384"/>
      <c r="GL607" s="1384"/>
      <c r="GM607" s="1384"/>
      <c r="GN607" s="1384"/>
      <c r="GO607" s="1384"/>
      <c r="GP607" s="1384"/>
      <c r="GQ607" s="1384"/>
      <c r="GR607" s="1384"/>
      <c r="GS607" s="1384"/>
      <c r="GT607" s="1384"/>
      <c r="GU607" s="1384"/>
      <c r="GV607" s="1384"/>
      <c r="GW607" s="1384"/>
      <c r="GX607" s="1384"/>
      <c r="GY607" s="1384"/>
      <c r="GZ607" s="1384"/>
      <c r="HA607" s="1384"/>
      <c r="HB607" s="1384"/>
      <c r="HC607" s="1384"/>
      <c r="HD607" s="1384"/>
      <c r="HE607" s="1384"/>
      <c r="HF607" s="1384"/>
      <c r="HG607" s="1384"/>
      <c r="HH607" s="1384"/>
      <c r="HI607" s="1384"/>
      <c r="HJ607" s="1384"/>
      <c r="HK607" s="1384"/>
      <c r="HL607" s="1384"/>
      <c r="HM607" s="1384"/>
      <c r="HN607" s="1384"/>
      <c r="HO607" s="1384"/>
      <c r="HP607" s="1384"/>
      <c r="HQ607" s="1384"/>
      <c r="HR607" s="1384"/>
      <c r="HS607" s="1384"/>
      <c r="HT607" s="1384"/>
      <c r="HU607" s="1384"/>
      <c r="HV607" s="1384"/>
      <c r="HW607" s="1384"/>
      <c r="HX607" s="1384"/>
      <c r="HY607" s="1384"/>
      <c r="HZ607" s="1384"/>
      <c r="IA607" s="1384"/>
      <c r="IB607" s="1384"/>
      <c r="IC607" s="1384"/>
      <c r="ID607" s="1384"/>
      <c r="IE607" s="1384"/>
      <c r="IF607" s="1384"/>
      <c r="IG607" s="1384"/>
      <c r="IH607" s="1384"/>
      <c r="II607" s="1384"/>
      <c r="IJ607" s="1384"/>
      <c r="IK607" s="1384"/>
      <c r="IL607" s="1384"/>
      <c r="IM607" s="1384"/>
      <c r="IN607" s="1384"/>
      <c r="IO607" s="1384"/>
      <c r="IP607" s="1384"/>
      <c r="IQ607" s="1384"/>
      <c r="IR607" s="1384"/>
      <c r="IS607" s="1384"/>
      <c r="IT607" s="1384"/>
      <c r="IU607" s="1384"/>
      <c r="IV607" s="1384"/>
    </row>
    <row r="608" spans="1:256">
      <c r="A608" s="1367"/>
      <c r="B608" s="1315" t="s">
        <v>1141</v>
      </c>
      <c r="C608" s="1316" t="s">
        <v>1044</v>
      </c>
      <c r="D608" s="1369">
        <v>4</v>
      </c>
      <c r="E608" s="1598"/>
      <c r="F608" s="1303">
        <f>D608*E608</f>
        <v>0</v>
      </c>
      <c r="G608" s="1384"/>
      <c r="H608" s="1398"/>
      <c r="I608" s="1398"/>
      <c r="J608" s="1398"/>
      <c r="K608" s="1398"/>
      <c r="L608" s="1398"/>
      <c r="M608" s="1398"/>
      <c r="N608" s="1398"/>
      <c r="O608" s="1398"/>
      <c r="P608" s="1398"/>
      <c r="Q608" s="1398"/>
      <c r="R608" s="1398"/>
      <c r="S608" s="1398"/>
      <c r="T608" s="1398"/>
      <c r="U608" s="1398"/>
      <c r="V608" s="1398"/>
      <c r="W608" s="1398"/>
      <c r="X608" s="1398"/>
      <c r="Y608" s="1398"/>
      <c r="Z608" s="1398"/>
      <c r="AA608" s="1398"/>
      <c r="AB608" s="1398"/>
      <c r="AC608" s="1398"/>
      <c r="AD608" s="1398"/>
      <c r="AE608" s="1398"/>
      <c r="AF608" s="1398"/>
      <c r="AG608" s="1398"/>
      <c r="AH608" s="1398"/>
      <c r="AI608" s="1398"/>
      <c r="AJ608" s="1398"/>
      <c r="AK608" s="1398"/>
      <c r="AL608" s="1398"/>
      <c r="AM608" s="1398"/>
      <c r="AN608" s="1398"/>
      <c r="AO608" s="1398"/>
      <c r="AP608" s="1398"/>
      <c r="AQ608" s="1398"/>
      <c r="AR608" s="1398"/>
      <c r="AS608" s="1398"/>
      <c r="AT608" s="1398"/>
      <c r="AU608" s="1398"/>
      <c r="AV608" s="1398"/>
      <c r="AW608" s="1398"/>
      <c r="AX608" s="1398"/>
      <c r="AY608" s="1398"/>
      <c r="AZ608" s="1398"/>
      <c r="BA608" s="1398"/>
      <c r="BB608" s="1398"/>
      <c r="BC608" s="1398"/>
      <c r="BD608" s="1398"/>
      <c r="BE608" s="1398"/>
      <c r="BF608" s="1398"/>
      <c r="BG608" s="1398"/>
      <c r="BH608" s="1398"/>
      <c r="BI608" s="1398"/>
      <c r="BJ608" s="1398"/>
      <c r="BK608" s="1398"/>
      <c r="BL608" s="1398"/>
      <c r="BM608" s="1398"/>
      <c r="BN608" s="1398"/>
      <c r="BO608" s="1398"/>
      <c r="BP608" s="1398"/>
      <c r="BQ608" s="1398"/>
      <c r="BR608" s="1398"/>
      <c r="BS608" s="1398"/>
      <c r="BT608" s="1398"/>
      <c r="BU608" s="1398"/>
      <c r="BV608" s="1398"/>
      <c r="BW608" s="1398"/>
      <c r="BX608" s="1398"/>
      <c r="BY608" s="1398"/>
      <c r="BZ608" s="1398"/>
      <c r="CA608" s="1398"/>
      <c r="CB608" s="1398"/>
      <c r="CC608" s="1398"/>
      <c r="CD608" s="1398"/>
      <c r="CE608" s="1398"/>
      <c r="CF608" s="1398"/>
      <c r="CG608" s="1398"/>
      <c r="CH608" s="1398"/>
      <c r="CI608" s="1398"/>
      <c r="CJ608" s="1398"/>
      <c r="CK608" s="1398"/>
      <c r="CL608" s="1398"/>
      <c r="CM608" s="1398"/>
      <c r="CN608" s="1398"/>
      <c r="CO608" s="1398"/>
      <c r="CP608" s="1398"/>
      <c r="CQ608" s="1398"/>
      <c r="CR608" s="1398"/>
      <c r="CS608" s="1398"/>
      <c r="CT608" s="1398"/>
      <c r="CU608" s="1398"/>
      <c r="CV608" s="1398"/>
      <c r="CW608" s="1398"/>
      <c r="CX608" s="1398"/>
      <c r="CY608" s="1398"/>
      <c r="CZ608" s="1398"/>
      <c r="DA608" s="1398"/>
      <c r="DB608" s="1398"/>
      <c r="DC608" s="1398"/>
      <c r="DD608" s="1398"/>
      <c r="DE608" s="1398"/>
      <c r="DF608" s="1398"/>
      <c r="DG608" s="1398"/>
      <c r="DH608" s="1398"/>
      <c r="DI608" s="1398"/>
      <c r="DJ608" s="1398"/>
      <c r="DK608" s="1398"/>
      <c r="DL608" s="1398"/>
      <c r="DM608" s="1398"/>
      <c r="DN608" s="1398"/>
      <c r="DO608" s="1398"/>
      <c r="DP608" s="1398"/>
      <c r="DQ608" s="1398"/>
      <c r="DR608" s="1398"/>
      <c r="DS608" s="1398"/>
      <c r="DT608" s="1398"/>
      <c r="DU608" s="1398"/>
      <c r="DV608" s="1398"/>
      <c r="DW608" s="1398"/>
      <c r="DX608" s="1398"/>
      <c r="DY608" s="1398"/>
      <c r="DZ608" s="1398"/>
      <c r="EA608" s="1398"/>
      <c r="EB608" s="1398"/>
      <c r="EC608" s="1398"/>
      <c r="ED608" s="1398"/>
      <c r="EE608" s="1398"/>
      <c r="EF608" s="1398"/>
      <c r="EG608" s="1398"/>
      <c r="EH608" s="1398"/>
      <c r="EI608" s="1398"/>
      <c r="EJ608" s="1398"/>
      <c r="EK608" s="1398"/>
      <c r="EL608" s="1398"/>
      <c r="EM608" s="1398"/>
      <c r="EN608" s="1398"/>
      <c r="EO608" s="1398"/>
      <c r="EP608" s="1398"/>
      <c r="EQ608" s="1398"/>
      <c r="ER608" s="1398"/>
      <c r="ES608" s="1398"/>
      <c r="ET608" s="1398"/>
      <c r="EU608" s="1398"/>
      <c r="EV608" s="1398"/>
      <c r="EW608" s="1398"/>
      <c r="EX608" s="1398"/>
      <c r="EY608" s="1398"/>
      <c r="EZ608" s="1398"/>
      <c r="FA608" s="1398"/>
      <c r="FB608" s="1398"/>
      <c r="FC608" s="1398"/>
      <c r="FD608" s="1398"/>
      <c r="FE608" s="1398"/>
      <c r="FF608" s="1398"/>
      <c r="FG608" s="1398"/>
      <c r="FH608" s="1398"/>
      <c r="FI608" s="1398"/>
      <c r="FJ608" s="1398"/>
      <c r="FK608" s="1398"/>
      <c r="FL608" s="1398"/>
      <c r="FM608" s="1398"/>
      <c r="FN608" s="1398"/>
      <c r="FO608" s="1398"/>
      <c r="FP608" s="1398"/>
      <c r="FQ608" s="1398"/>
      <c r="FR608" s="1398"/>
      <c r="FS608" s="1398"/>
      <c r="FT608" s="1398"/>
      <c r="FU608" s="1398"/>
      <c r="FV608" s="1398"/>
      <c r="FW608" s="1398"/>
      <c r="FX608" s="1398"/>
      <c r="FY608" s="1398"/>
      <c r="FZ608" s="1398"/>
      <c r="GA608" s="1398"/>
      <c r="GB608" s="1398"/>
      <c r="GC608" s="1398"/>
      <c r="GD608" s="1398"/>
      <c r="GE608" s="1398"/>
      <c r="GF608" s="1398"/>
      <c r="GG608" s="1398"/>
      <c r="GH608" s="1398"/>
      <c r="GI608" s="1398"/>
      <c r="GJ608" s="1398"/>
      <c r="GK608" s="1398"/>
      <c r="GL608" s="1398"/>
      <c r="GM608" s="1398"/>
      <c r="GN608" s="1398"/>
      <c r="GO608" s="1398"/>
      <c r="GP608" s="1398"/>
      <c r="GQ608" s="1398"/>
      <c r="GR608" s="1398"/>
      <c r="GS608" s="1398"/>
      <c r="GT608" s="1398"/>
      <c r="GU608" s="1398"/>
      <c r="GV608" s="1398"/>
      <c r="GW608" s="1398"/>
      <c r="GX608" s="1398"/>
      <c r="GY608" s="1398"/>
      <c r="GZ608" s="1398"/>
      <c r="HA608" s="1398"/>
      <c r="HB608" s="1398"/>
      <c r="HC608" s="1398"/>
      <c r="HD608" s="1398"/>
      <c r="HE608" s="1398"/>
      <c r="HF608" s="1398"/>
      <c r="HG608" s="1398"/>
      <c r="HH608" s="1398"/>
      <c r="HI608" s="1398"/>
      <c r="HJ608" s="1398"/>
      <c r="HK608" s="1398"/>
      <c r="HL608" s="1398"/>
      <c r="HM608" s="1398"/>
      <c r="HN608" s="1398"/>
      <c r="HO608" s="1398"/>
      <c r="HP608" s="1398"/>
      <c r="HQ608" s="1398"/>
      <c r="HR608" s="1398"/>
      <c r="HS608" s="1398"/>
      <c r="HT608" s="1398"/>
      <c r="HU608" s="1398"/>
      <c r="HV608" s="1398"/>
      <c r="HW608" s="1398"/>
      <c r="HX608" s="1398"/>
      <c r="HY608" s="1398"/>
      <c r="HZ608" s="1398"/>
      <c r="IA608" s="1398"/>
      <c r="IB608" s="1398"/>
      <c r="IC608" s="1398"/>
      <c r="ID608" s="1398"/>
      <c r="IE608" s="1398"/>
      <c r="IF608" s="1398"/>
      <c r="IG608" s="1398"/>
      <c r="IH608" s="1398"/>
      <c r="II608" s="1398"/>
      <c r="IJ608" s="1398"/>
      <c r="IK608" s="1398"/>
      <c r="IL608" s="1398"/>
      <c r="IM608" s="1398"/>
      <c r="IN608" s="1398"/>
      <c r="IO608" s="1398"/>
      <c r="IP608" s="1398"/>
      <c r="IQ608" s="1398"/>
      <c r="IR608" s="1398"/>
      <c r="IS608" s="1398"/>
      <c r="IT608" s="1398"/>
      <c r="IU608" s="1398"/>
      <c r="IV608" s="1398"/>
    </row>
    <row r="609" spans="1:256">
      <c r="A609" s="1367"/>
      <c r="B609" s="1315"/>
      <c r="C609" s="1316"/>
      <c r="D609" s="1369"/>
      <c r="E609" s="1383"/>
      <c r="F609" s="1383">
        <f>E609*D609</f>
        <v>0</v>
      </c>
      <c r="G609" s="1384"/>
      <c r="H609" s="1398"/>
      <c r="I609" s="1398"/>
      <c r="J609" s="1398"/>
      <c r="K609" s="1398"/>
      <c r="L609" s="1398"/>
      <c r="M609" s="1398"/>
      <c r="N609" s="1398"/>
      <c r="O609" s="1398"/>
      <c r="P609" s="1398"/>
      <c r="Q609" s="1398"/>
      <c r="R609" s="1398"/>
      <c r="S609" s="1398"/>
      <c r="T609" s="1398"/>
      <c r="U609" s="1398"/>
      <c r="V609" s="1398"/>
      <c r="W609" s="1398"/>
      <c r="X609" s="1398"/>
      <c r="Y609" s="1398"/>
      <c r="Z609" s="1398"/>
      <c r="AA609" s="1398"/>
      <c r="AB609" s="1398"/>
      <c r="AC609" s="1398"/>
      <c r="AD609" s="1398"/>
      <c r="AE609" s="1398"/>
      <c r="AF609" s="1398"/>
      <c r="AG609" s="1398"/>
      <c r="AH609" s="1398"/>
      <c r="AI609" s="1398"/>
      <c r="AJ609" s="1398"/>
      <c r="AK609" s="1398"/>
      <c r="AL609" s="1398"/>
      <c r="AM609" s="1398"/>
      <c r="AN609" s="1398"/>
      <c r="AO609" s="1398"/>
      <c r="AP609" s="1398"/>
      <c r="AQ609" s="1398"/>
      <c r="AR609" s="1398"/>
      <c r="AS609" s="1398"/>
      <c r="AT609" s="1398"/>
      <c r="AU609" s="1398"/>
      <c r="AV609" s="1398"/>
      <c r="AW609" s="1398"/>
      <c r="AX609" s="1398"/>
      <c r="AY609" s="1398"/>
      <c r="AZ609" s="1398"/>
      <c r="BA609" s="1398"/>
      <c r="BB609" s="1398"/>
      <c r="BC609" s="1398"/>
      <c r="BD609" s="1398"/>
      <c r="BE609" s="1398"/>
      <c r="BF609" s="1398"/>
      <c r="BG609" s="1398"/>
      <c r="BH609" s="1398"/>
      <c r="BI609" s="1398"/>
      <c r="BJ609" s="1398"/>
      <c r="BK609" s="1398"/>
      <c r="BL609" s="1398"/>
      <c r="BM609" s="1398"/>
      <c r="BN609" s="1398"/>
      <c r="BO609" s="1398"/>
      <c r="BP609" s="1398"/>
      <c r="BQ609" s="1398"/>
      <c r="BR609" s="1398"/>
      <c r="BS609" s="1398"/>
      <c r="BT609" s="1398"/>
      <c r="BU609" s="1398"/>
      <c r="BV609" s="1398"/>
      <c r="BW609" s="1398"/>
      <c r="BX609" s="1398"/>
      <c r="BY609" s="1398"/>
      <c r="BZ609" s="1398"/>
      <c r="CA609" s="1398"/>
      <c r="CB609" s="1398"/>
      <c r="CC609" s="1398"/>
      <c r="CD609" s="1398"/>
      <c r="CE609" s="1398"/>
      <c r="CF609" s="1398"/>
      <c r="CG609" s="1398"/>
      <c r="CH609" s="1398"/>
      <c r="CI609" s="1398"/>
      <c r="CJ609" s="1398"/>
      <c r="CK609" s="1398"/>
      <c r="CL609" s="1398"/>
      <c r="CM609" s="1398"/>
      <c r="CN609" s="1398"/>
      <c r="CO609" s="1398"/>
      <c r="CP609" s="1398"/>
      <c r="CQ609" s="1398"/>
      <c r="CR609" s="1398"/>
      <c r="CS609" s="1398"/>
      <c r="CT609" s="1398"/>
      <c r="CU609" s="1398"/>
      <c r="CV609" s="1398"/>
      <c r="CW609" s="1398"/>
      <c r="CX609" s="1398"/>
      <c r="CY609" s="1398"/>
      <c r="CZ609" s="1398"/>
      <c r="DA609" s="1398"/>
      <c r="DB609" s="1398"/>
      <c r="DC609" s="1398"/>
      <c r="DD609" s="1398"/>
      <c r="DE609" s="1398"/>
      <c r="DF609" s="1398"/>
      <c r="DG609" s="1398"/>
      <c r="DH609" s="1398"/>
      <c r="DI609" s="1398"/>
      <c r="DJ609" s="1398"/>
      <c r="DK609" s="1398"/>
      <c r="DL609" s="1398"/>
      <c r="DM609" s="1398"/>
      <c r="DN609" s="1398"/>
      <c r="DO609" s="1398"/>
      <c r="DP609" s="1398"/>
      <c r="DQ609" s="1398"/>
      <c r="DR609" s="1398"/>
      <c r="DS609" s="1398"/>
      <c r="DT609" s="1398"/>
      <c r="DU609" s="1398"/>
      <c r="DV609" s="1398"/>
      <c r="DW609" s="1398"/>
      <c r="DX609" s="1398"/>
      <c r="DY609" s="1398"/>
      <c r="DZ609" s="1398"/>
      <c r="EA609" s="1398"/>
      <c r="EB609" s="1398"/>
      <c r="EC609" s="1398"/>
      <c r="ED609" s="1398"/>
      <c r="EE609" s="1398"/>
      <c r="EF609" s="1398"/>
      <c r="EG609" s="1398"/>
      <c r="EH609" s="1398"/>
      <c r="EI609" s="1398"/>
      <c r="EJ609" s="1398"/>
      <c r="EK609" s="1398"/>
      <c r="EL609" s="1398"/>
      <c r="EM609" s="1398"/>
      <c r="EN609" s="1398"/>
      <c r="EO609" s="1398"/>
      <c r="EP609" s="1398"/>
      <c r="EQ609" s="1398"/>
      <c r="ER609" s="1398"/>
      <c r="ES609" s="1398"/>
      <c r="ET609" s="1398"/>
      <c r="EU609" s="1398"/>
      <c r="EV609" s="1398"/>
      <c r="EW609" s="1398"/>
      <c r="EX609" s="1398"/>
      <c r="EY609" s="1398"/>
      <c r="EZ609" s="1398"/>
      <c r="FA609" s="1398"/>
      <c r="FB609" s="1398"/>
      <c r="FC609" s="1398"/>
      <c r="FD609" s="1398"/>
      <c r="FE609" s="1398"/>
      <c r="FF609" s="1398"/>
      <c r="FG609" s="1398"/>
      <c r="FH609" s="1398"/>
      <c r="FI609" s="1398"/>
      <c r="FJ609" s="1398"/>
      <c r="FK609" s="1398"/>
      <c r="FL609" s="1398"/>
      <c r="FM609" s="1398"/>
      <c r="FN609" s="1398"/>
      <c r="FO609" s="1398"/>
      <c r="FP609" s="1398"/>
      <c r="FQ609" s="1398"/>
      <c r="FR609" s="1398"/>
      <c r="FS609" s="1398"/>
      <c r="FT609" s="1398"/>
      <c r="FU609" s="1398"/>
      <c r="FV609" s="1398"/>
      <c r="FW609" s="1398"/>
      <c r="FX609" s="1398"/>
      <c r="FY609" s="1398"/>
      <c r="FZ609" s="1398"/>
      <c r="GA609" s="1398"/>
      <c r="GB609" s="1398"/>
      <c r="GC609" s="1398"/>
      <c r="GD609" s="1398"/>
      <c r="GE609" s="1398"/>
      <c r="GF609" s="1398"/>
      <c r="GG609" s="1398"/>
      <c r="GH609" s="1398"/>
      <c r="GI609" s="1398"/>
      <c r="GJ609" s="1398"/>
      <c r="GK609" s="1398"/>
      <c r="GL609" s="1398"/>
      <c r="GM609" s="1398"/>
      <c r="GN609" s="1398"/>
      <c r="GO609" s="1398"/>
      <c r="GP609" s="1398"/>
      <c r="GQ609" s="1398"/>
      <c r="GR609" s="1398"/>
      <c r="GS609" s="1398"/>
      <c r="GT609" s="1398"/>
      <c r="GU609" s="1398"/>
      <c r="GV609" s="1398"/>
      <c r="GW609" s="1398"/>
      <c r="GX609" s="1398"/>
      <c r="GY609" s="1398"/>
      <c r="GZ609" s="1398"/>
      <c r="HA609" s="1398"/>
      <c r="HB609" s="1398"/>
      <c r="HC609" s="1398"/>
      <c r="HD609" s="1398"/>
      <c r="HE609" s="1398"/>
      <c r="HF609" s="1398"/>
      <c r="HG609" s="1398"/>
      <c r="HH609" s="1398"/>
      <c r="HI609" s="1398"/>
      <c r="HJ609" s="1398"/>
      <c r="HK609" s="1398"/>
      <c r="HL609" s="1398"/>
      <c r="HM609" s="1398"/>
      <c r="HN609" s="1398"/>
      <c r="HO609" s="1398"/>
      <c r="HP609" s="1398"/>
      <c r="HQ609" s="1398"/>
      <c r="HR609" s="1398"/>
      <c r="HS609" s="1398"/>
      <c r="HT609" s="1398"/>
      <c r="HU609" s="1398"/>
      <c r="HV609" s="1398"/>
      <c r="HW609" s="1398"/>
      <c r="HX609" s="1398"/>
      <c r="HY609" s="1398"/>
      <c r="HZ609" s="1398"/>
      <c r="IA609" s="1398"/>
      <c r="IB609" s="1398"/>
      <c r="IC609" s="1398"/>
      <c r="ID609" s="1398"/>
      <c r="IE609" s="1398"/>
      <c r="IF609" s="1398"/>
      <c r="IG609" s="1398"/>
      <c r="IH609" s="1398"/>
      <c r="II609" s="1398"/>
      <c r="IJ609" s="1398"/>
      <c r="IK609" s="1398"/>
      <c r="IL609" s="1398"/>
      <c r="IM609" s="1398"/>
      <c r="IN609" s="1398"/>
      <c r="IO609" s="1398"/>
      <c r="IP609" s="1398"/>
      <c r="IQ609" s="1398"/>
      <c r="IR609" s="1398"/>
      <c r="IS609" s="1398"/>
      <c r="IT609" s="1398"/>
      <c r="IU609" s="1398"/>
      <c r="IV609" s="1398"/>
    </row>
    <row r="610" spans="1:256" ht="25.5">
      <c r="A610" s="1314" t="s">
        <v>1971</v>
      </c>
      <c r="B610" s="1315" t="s">
        <v>1142</v>
      </c>
      <c r="C610" s="1320"/>
      <c r="D610" s="1301"/>
      <c r="E610" s="1383"/>
      <c r="F610" s="1383">
        <f>E610*D610</f>
        <v>0</v>
      </c>
      <c r="G610" s="1384"/>
      <c r="H610" s="1384"/>
      <c r="I610" s="1384"/>
      <c r="J610" s="1384"/>
      <c r="K610" s="1384"/>
      <c r="L610" s="1384"/>
      <c r="M610" s="1384"/>
      <c r="N610" s="1384"/>
      <c r="O610" s="1384"/>
      <c r="P610" s="1384"/>
      <c r="Q610" s="1384"/>
      <c r="R610" s="1384"/>
      <c r="S610" s="1384"/>
      <c r="T610" s="1384"/>
      <c r="U610" s="1384"/>
      <c r="V610" s="1384"/>
      <c r="W610" s="1384"/>
      <c r="X610" s="1384"/>
      <c r="Y610" s="1384"/>
      <c r="Z610" s="1384"/>
      <c r="AA610" s="1384"/>
      <c r="AB610" s="1384"/>
      <c r="AC610" s="1384"/>
      <c r="AD610" s="1384"/>
      <c r="AE610" s="1384"/>
      <c r="AF610" s="1384"/>
      <c r="AG610" s="1384"/>
      <c r="AH610" s="1384"/>
      <c r="AI610" s="1384"/>
      <c r="AJ610" s="1384"/>
      <c r="AK610" s="1384"/>
      <c r="AL610" s="1384"/>
      <c r="AM610" s="1384"/>
      <c r="AN610" s="1384"/>
      <c r="AO610" s="1384"/>
      <c r="AP610" s="1384"/>
      <c r="AQ610" s="1384"/>
      <c r="AR610" s="1384"/>
      <c r="AS610" s="1384"/>
      <c r="AT610" s="1384"/>
      <c r="AU610" s="1384"/>
      <c r="AV610" s="1384"/>
      <c r="AW610" s="1384"/>
      <c r="AX610" s="1384"/>
      <c r="AY610" s="1384"/>
      <c r="AZ610" s="1384"/>
      <c r="BA610" s="1384"/>
      <c r="BB610" s="1384"/>
      <c r="BC610" s="1384"/>
      <c r="BD610" s="1384"/>
      <c r="BE610" s="1384"/>
      <c r="BF610" s="1384"/>
      <c r="BG610" s="1384"/>
      <c r="BH610" s="1384"/>
      <c r="BI610" s="1384"/>
      <c r="BJ610" s="1384"/>
      <c r="BK610" s="1384"/>
      <c r="BL610" s="1384"/>
      <c r="BM610" s="1384"/>
      <c r="BN610" s="1384"/>
      <c r="BO610" s="1384"/>
      <c r="BP610" s="1384"/>
      <c r="BQ610" s="1384"/>
      <c r="BR610" s="1384"/>
      <c r="BS610" s="1384"/>
      <c r="BT610" s="1384"/>
      <c r="BU610" s="1384"/>
      <c r="BV610" s="1384"/>
      <c r="BW610" s="1384"/>
      <c r="BX610" s="1384"/>
      <c r="BY610" s="1384"/>
      <c r="BZ610" s="1384"/>
      <c r="CA610" s="1384"/>
      <c r="CB610" s="1384"/>
      <c r="CC610" s="1384"/>
      <c r="CD610" s="1384"/>
      <c r="CE610" s="1384"/>
      <c r="CF610" s="1384"/>
      <c r="CG610" s="1384"/>
      <c r="CH610" s="1384"/>
      <c r="CI610" s="1384"/>
      <c r="CJ610" s="1384"/>
      <c r="CK610" s="1384"/>
      <c r="CL610" s="1384"/>
      <c r="CM610" s="1384"/>
      <c r="CN610" s="1384"/>
      <c r="CO610" s="1384"/>
      <c r="CP610" s="1384"/>
      <c r="CQ610" s="1384"/>
      <c r="CR610" s="1384"/>
      <c r="CS610" s="1384"/>
      <c r="CT610" s="1384"/>
      <c r="CU610" s="1384"/>
      <c r="CV610" s="1384"/>
      <c r="CW610" s="1384"/>
      <c r="CX610" s="1384"/>
      <c r="CY610" s="1384"/>
      <c r="CZ610" s="1384"/>
      <c r="DA610" s="1384"/>
      <c r="DB610" s="1384"/>
      <c r="DC610" s="1384"/>
      <c r="DD610" s="1384"/>
      <c r="DE610" s="1384"/>
      <c r="DF610" s="1384"/>
      <c r="DG610" s="1384"/>
      <c r="DH610" s="1384"/>
      <c r="DI610" s="1384"/>
      <c r="DJ610" s="1384"/>
      <c r="DK610" s="1384"/>
      <c r="DL610" s="1384"/>
      <c r="DM610" s="1384"/>
      <c r="DN610" s="1384"/>
      <c r="DO610" s="1384"/>
      <c r="DP610" s="1384"/>
      <c r="DQ610" s="1384"/>
      <c r="DR610" s="1384"/>
      <c r="DS610" s="1384"/>
      <c r="DT610" s="1384"/>
      <c r="DU610" s="1384"/>
      <c r="DV610" s="1384"/>
      <c r="DW610" s="1384"/>
      <c r="DX610" s="1384"/>
      <c r="DY610" s="1384"/>
      <c r="DZ610" s="1384"/>
      <c r="EA610" s="1384"/>
      <c r="EB610" s="1384"/>
      <c r="EC610" s="1384"/>
      <c r="ED610" s="1384"/>
      <c r="EE610" s="1384"/>
      <c r="EF610" s="1384"/>
      <c r="EG610" s="1384"/>
      <c r="EH610" s="1384"/>
      <c r="EI610" s="1384"/>
      <c r="EJ610" s="1384"/>
      <c r="EK610" s="1384"/>
      <c r="EL610" s="1384"/>
      <c r="EM610" s="1384"/>
      <c r="EN610" s="1384"/>
      <c r="EO610" s="1384"/>
      <c r="EP610" s="1384"/>
      <c r="EQ610" s="1384"/>
      <c r="ER610" s="1384"/>
      <c r="ES610" s="1384"/>
      <c r="ET610" s="1384"/>
      <c r="EU610" s="1384"/>
      <c r="EV610" s="1384"/>
      <c r="EW610" s="1384"/>
      <c r="EX610" s="1384"/>
      <c r="EY610" s="1384"/>
      <c r="EZ610" s="1384"/>
      <c r="FA610" s="1384"/>
      <c r="FB610" s="1384"/>
      <c r="FC610" s="1384"/>
      <c r="FD610" s="1384"/>
      <c r="FE610" s="1384"/>
      <c r="FF610" s="1384"/>
      <c r="FG610" s="1384"/>
      <c r="FH610" s="1384"/>
      <c r="FI610" s="1384"/>
      <c r="FJ610" s="1384"/>
      <c r="FK610" s="1384"/>
      <c r="FL610" s="1384"/>
      <c r="FM610" s="1384"/>
      <c r="FN610" s="1384"/>
      <c r="FO610" s="1384"/>
      <c r="FP610" s="1384"/>
      <c r="FQ610" s="1384"/>
      <c r="FR610" s="1384"/>
      <c r="FS610" s="1384"/>
      <c r="FT610" s="1384"/>
      <c r="FU610" s="1384"/>
      <c r="FV610" s="1384"/>
      <c r="FW610" s="1384"/>
      <c r="FX610" s="1384"/>
      <c r="FY610" s="1384"/>
      <c r="FZ610" s="1384"/>
      <c r="GA610" s="1384"/>
      <c r="GB610" s="1384"/>
      <c r="GC610" s="1384"/>
      <c r="GD610" s="1384"/>
      <c r="GE610" s="1384"/>
      <c r="GF610" s="1384"/>
      <c r="GG610" s="1384"/>
      <c r="GH610" s="1384"/>
      <c r="GI610" s="1384"/>
      <c r="GJ610" s="1384"/>
      <c r="GK610" s="1384"/>
      <c r="GL610" s="1384"/>
      <c r="GM610" s="1384"/>
      <c r="GN610" s="1384"/>
      <c r="GO610" s="1384"/>
      <c r="GP610" s="1384"/>
      <c r="GQ610" s="1384"/>
      <c r="GR610" s="1384"/>
      <c r="GS610" s="1384"/>
      <c r="GT610" s="1384"/>
      <c r="GU610" s="1384"/>
      <c r="GV610" s="1384"/>
      <c r="GW610" s="1384"/>
      <c r="GX610" s="1384"/>
      <c r="GY610" s="1384"/>
      <c r="GZ610" s="1384"/>
      <c r="HA610" s="1384"/>
      <c r="HB610" s="1384"/>
      <c r="HC610" s="1384"/>
      <c r="HD610" s="1384"/>
      <c r="HE610" s="1384"/>
      <c r="HF610" s="1384"/>
      <c r="HG610" s="1384"/>
      <c r="HH610" s="1384"/>
      <c r="HI610" s="1384"/>
      <c r="HJ610" s="1384"/>
      <c r="HK610" s="1384"/>
      <c r="HL610" s="1384"/>
      <c r="HM610" s="1384"/>
      <c r="HN610" s="1384"/>
      <c r="HO610" s="1384"/>
      <c r="HP610" s="1384"/>
      <c r="HQ610" s="1384"/>
      <c r="HR610" s="1384"/>
      <c r="HS610" s="1384"/>
      <c r="HT610" s="1384"/>
      <c r="HU610" s="1384"/>
      <c r="HV610" s="1384"/>
      <c r="HW610" s="1384"/>
      <c r="HX610" s="1384"/>
      <c r="HY610" s="1384"/>
      <c r="HZ610" s="1384"/>
      <c r="IA610" s="1384"/>
      <c r="IB610" s="1384"/>
      <c r="IC610" s="1384"/>
      <c r="ID610" s="1384"/>
      <c r="IE610" s="1384"/>
      <c r="IF610" s="1384"/>
      <c r="IG610" s="1384"/>
      <c r="IH610" s="1384"/>
      <c r="II610" s="1384"/>
      <c r="IJ610" s="1384"/>
      <c r="IK610" s="1384"/>
      <c r="IL610" s="1384"/>
      <c r="IM610" s="1384"/>
      <c r="IN610" s="1384"/>
      <c r="IO610" s="1384"/>
      <c r="IP610" s="1384"/>
      <c r="IQ610" s="1384"/>
      <c r="IR610" s="1384"/>
      <c r="IS610" s="1384"/>
      <c r="IT610" s="1384"/>
      <c r="IU610" s="1384"/>
      <c r="IV610" s="1384"/>
    </row>
    <row r="611" spans="1:256">
      <c r="A611" s="1314"/>
      <c r="B611" s="1315" t="s">
        <v>1143</v>
      </c>
      <c r="C611" s="1320" t="s">
        <v>1044</v>
      </c>
      <c r="D611" s="1369">
        <v>2</v>
      </c>
      <c r="E611" s="1598"/>
      <c r="F611" s="1303">
        <f>D611*E611</f>
        <v>0</v>
      </c>
      <c r="G611" s="1384"/>
      <c r="H611" s="1398"/>
      <c r="I611" s="1398"/>
      <c r="J611" s="1398"/>
      <c r="K611" s="1398"/>
      <c r="L611" s="1398"/>
      <c r="M611" s="1398"/>
      <c r="N611" s="1398"/>
      <c r="O611" s="1398"/>
      <c r="P611" s="1398"/>
      <c r="Q611" s="1398"/>
      <c r="R611" s="1398"/>
      <c r="S611" s="1398"/>
      <c r="T611" s="1398"/>
      <c r="U611" s="1398"/>
      <c r="V611" s="1398"/>
      <c r="W611" s="1398"/>
      <c r="X611" s="1398"/>
      <c r="Y611" s="1398"/>
      <c r="Z611" s="1398"/>
      <c r="AA611" s="1398"/>
      <c r="AB611" s="1398"/>
      <c r="AC611" s="1398"/>
      <c r="AD611" s="1398"/>
      <c r="AE611" s="1398"/>
      <c r="AF611" s="1398"/>
      <c r="AG611" s="1398"/>
      <c r="AH611" s="1398"/>
      <c r="AI611" s="1398"/>
      <c r="AJ611" s="1398"/>
      <c r="AK611" s="1398"/>
      <c r="AL611" s="1398"/>
      <c r="AM611" s="1398"/>
      <c r="AN611" s="1398"/>
      <c r="AO611" s="1398"/>
      <c r="AP611" s="1398"/>
      <c r="AQ611" s="1398"/>
      <c r="AR611" s="1398"/>
      <c r="AS611" s="1398"/>
      <c r="AT611" s="1398"/>
      <c r="AU611" s="1398"/>
      <c r="AV611" s="1398"/>
      <c r="AW611" s="1398"/>
      <c r="AX611" s="1398"/>
      <c r="AY611" s="1398"/>
      <c r="AZ611" s="1398"/>
      <c r="BA611" s="1398"/>
      <c r="BB611" s="1398"/>
      <c r="BC611" s="1398"/>
      <c r="BD611" s="1398"/>
      <c r="BE611" s="1398"/>
      <c r="BF611" s="1398"/>
      <c r="BG611" s="1398"/>
      <c r="BH611" s="1398"/>
      <c r="BI611" s="1398"/>
      <c r="BJ611" s="1398"/>
      <c r="BK611" s="1398"/>
      <c r="BL611" s="1398"/>
      <c r="BM611" s="1398"/>
      <c r="BN611" s="1398"/>
      <c r="BO611" s="1398"/>
      <c r="BP611" s="1398"/>
      <c r="BQ611" s="1398"/>
      <c r="BR611" s="1398"/>
      <c r="BS611" s="1398"/>
      <c r="BT611" s="1398"/>
      <c r="BU611" s="1398"/>
      <c r="BV611" s="1398"/>
      <c r="BW611" s="1398"/>
      <c r="BX611" s="1398"/>
      <c r="BY611" s="1398"/>
      <c r="BZ611" s="1398"/>
      <c r="CA611" s="1398"/>
      <c r="CB611" s="1398"/>
      <c r="CC611" s="1398"/>
      <c r="CD611" s="1398"/>
      <c r="CE611" s="1398"/>
      <c r="CF611" s="1398"/>
      <c r="CG611" s="1398"/>
      <c r="CH611" s="1398"/>
      <c r="CI611" s="1398"/>
      <c r="CJ611" s="1398"/>
      <c r="CK611" s="1398"/>
      <c r="CL611" s="1398"/>
      <c r="CM611" s="1398"/>
      <c r="CN611" s="1398"/>
      <c r="CO611" s="1398"/>
      <c r="CP611" s="1398"/>
      <c r="CQ611" s="1398"/>
      <c r="CR611" s="1398"/>
      <c r="CS611" s="1398"/>
      <c r="CT611" s="1398"/>
      <c r="CU611" s="1398"/>
      <c r="CV611" s="1398"/>
      <c r="CW611" s="1398"/>
      <c r="CX611" s="1398"/>
      <c r="CY611" s="1398"/>
      <c r="CZ611" s="1398"/>
      <c r="DA611" s="1398"/>
      <c r="DB611" s="1398"/>
      <c r="DC611" s="1398"/>
      <c r="DD611" s="1398"/>
      <c r="DE611" s="1398"/>
      <c r="DF611" s="1398"/>
      <c r="DG611" s="1398"/>
      <c r="DH611" s="1398"/>
      <c r="DI611" s="1398"/>
      <c r="DJ611" s="1398"/>
      <c r="DK611" s="1398"/>
      <c r="DL611" s="1398"/>
      <c r="DM611" s="1398"/>
      <c r="DN611" s="1398"/>
      <c r="DO611" s="1398"/>
      <c r="DP611" s="1398"/>
      <c r="DQ611" s="1398"/>
      <c r="DR611" s="1398"/>
      <c r="DS611" s="1398"/>
      <c r="DT611" s="1398"/>
      <c r="DU611" s="1398"/>
      <c r="DV611" s="1398"/>
      <c r="DW611" s="1398"/>
      <c r="DX611" s="1398"/>
      <c r="DY611" s="1398"/>
      <c r="DZ611" s="1398"/>
      <c r="EA611" s="1398"/>
      <c r="EB611" s="1398"/>
      <c r="EC611" s="1398"/>
      <c r="ED611" s="1398"/>
      <c r="EE611" s="1398"/>
      <c r="EF611" s="1398"/>
      <c r="EG611" s="1398"/>
      <c r="EH611" s="1398"/>
      <c r="EI611" s="1398"/>
      <c r="EJ611" s="1398"/>
      <c r="EK611" s="1398"/>
      <c r="EL611" s="1398"/>
      <c r="EM611" s="1398"/>
      <c r="EN611" s="1398"/>
      <c r="EO611" s="1398"/>
      <c r="EP611" s="1398"/>
      <c r="EQ611" s="1398"/>
      <c r="ER611" s="1398"/>
      <c r="ES611" s="1398"/>
      <c r="ET611" s="1398"/>
      <c r="EU611" s="1398"/>
      <c r="EV611" s="1398"/>
      <c r="EW611" s="1398"/>
      <c r="EX611" s="1398"/>
      <c r="EY611" s="1398"/>
      <c r="EZ611" s="1398"/>
      <c r="FA611" s="1398"/>
      <c r="FB611" s="1398"/>
      <c r="FC611" s="1398"/>
      <c r="FD611" s="1398"/>
      <c r="FE611" s="1398"/>
      <c r="FF611" s="1398"/>
      <c r="FG611" s="1398"/>
      <c r="FH611" s="1398"/>
      <c r="FI611" s="1398"/>
      <c r="FJ611" s="1398"/>
      <c r="FK611" s="1398"/>
      <c r="FL611" s="1398"/>
      <c r="FM611" s="1398"/>
      <c r="FN611" s="1398"/>
      <c r="FO611" s="1398"/>
      <c r="FP611" s="1398"/>
      <c r="FQ611" s="1398"/>
      <c r="FR611" s="1398"/>
      <c r="FS611" s="1398"/>
      <c r="FT611" s="1398"/>
      <c r="FU611" s="1398"/>
      <c r="FV611" s="1398"/>
      <c r="FW611" s="1398"/>
      <c r="FX611" s="1398"/>
      <c r="FY611" s="1398"/>
      <c r="FZ611" s="1398"/>
      <c r="GA611" s="1398"/>
      <c r="GB611" s="1398"/>
      <c r="GC611" s="1398"/>
      <c r="GD611" s="1398"/>
      <c r="GE611" s="1398"/>
      <c r="GF611" s="1398"/>
      <c r="GG611" s="1398"/>
      <c r="GH611" s="1398"/>
      <c r="GI611" s="1398"/>
      <c r="GJ611" s="1398"/>
      <c r="GK611" s="1398"/>
      <c r="GL611" s="1398"/>
      <c r="GM611" s="1398"/>
      <c r="GN611" s="1398"/>
      <c r="GO611" s="1398"/>
      <c r="GP611" s="1398"/>
      <c r="GQ611" s="1398"/>
      <c r="GR611" s="1398"/>
      <c r="GS611" s="1398"/>
      <c r="GT611" s="1398"/>
      <c r="GU611" s="1398"/>
      <c r="GV611" s="1398"/>
      <c r="GW611" s="1398"/>
      <c r="GX611" s="1398"/>
      <c r="GY611" s="1398"/>
      <c r="GZ611" s="1398"/>
      <c r="HA611" s="1398"/>
      <c r="HB611" s="1398"/>
      <c r="HC611" s="1398"/>
      <c r="HD611" s="1398"/>
      <c r="HE611" s="1398"/>
      <c r="HF611" s="1398"/>
      <c r="HG611" s="1398"/>
      <c r="HH611" s="1398"/>
      <c r="HI611" s="1398"/>
      <c r="HJ611" s="1398"/>
      <c r="HK611" s="1398"/>
      <c r="HL611" s="1398"/>
      <c r="HM611" s="1398"/>
      <c r="HN611" s="1398"/>
      <c r="HO611" s="1398"/>
      <c r="HP611" s="1398"/>
      <c r="HQ611" s="1398"/>
      <c r="HR611" s="1398"/>
      <c r="HS611" s="1398"/>
      <c r="HT611" s="1398"/>
      <c r="HU611" s="1398"/>
      <c r="HV611" s="1398"/>
      <c r="HW611" s="1398"/>
      <c r="HX611" s="1398"/>
      <c r="HY611" s="1398"/>
      <c r="HZ611" s="1398"/>
      <c r="IA611" s="1398"/>
      <c r="IB611" s="1398"/>
      <c r="IC611" s="1398"/>
      <c r="ID611" s="1398"/>
      <c r="IE611" s="1398"/>
      <c r="IF611" s="1398"/>
      <c r="IG611" s="1398"/>
      <c r="IH611" s="1398"/>
      <c r="II611" s="1398"/>
      <c r="IJ611" s="1398"/>
      <c r="IK611" s="1398"/>
      <c r="IL611" s="1398"/>
      <c r="IM611" s="1398"/>
      <c r="IN611" s="1398"/>
      <c r="IO611" s="1398"/>
      <c r="IP611" s="1398"/>
      <c r="IQ611" s="1398"/>
      <c r="IR611" s="1398"/>
      <c r="IS611" s="1398"/>
      <c r="IT611" s="1398"/>
      <c r="IU611" s="1398"/>
      <c r="IV611" s="1398"/>
    </row>
    <row r="612" spans="1:256">
      <c r="A612" s="1314"/>
      <c r="B612" s="1315" t="s">
        <v>1155</v>
      </c>
      <c r="C612" s="1320" t="s">
        <v>1044</v>
      </c>
      <c r="D612" s="1369">
        <v>2</v>
      </c>
      <c r="E612" s="1598"/>
      <c r="F612" s="1303">
        <f>D612*E612</f>
        <v>0</v>
      </c>
      <c r="G612" s="1384"/>
      <c r="H612" s="1398"/>
      <c r="I612" s="1398"/>
      <c r="J612" s="1398"/>
      <c r="K612" s="1398"/>
      <c r="L612" s="1398"/>
      <c r="M612" s="1398"/>
      <c r="N612" s="1398"/>
      <c r="O612" s="1398"/>
      <c r="P612" s="1398"/>
      <c r="Q612" s="1398"/>
      <c r="R612" s="1398"/>
      <c r="S612" s="1398"/>
      <c r="T612" s="1398"/>
      <c r="U612" s="1398"/>
      <c r="V612" s="1398"/>
      <c r="W612" s="1398"/>
      <c r="X612" s="1398"/>
      <c r="Y612" s="1398"/>
      <c r="Z612" s="1398"/>
      <c r="AA612" s="1398"/>
      <c r="AB612" s="1398"/>
      <c r="AC612" s="1398"/>
      <c r="AD612" s="1398"/>
      <c r="AE612" s="1398"/>
      <c r="AF612" s="1398"/>
      <c r="AG612" s="1398"/>
      <c r="AH612" s="1398"/>
      <c r="AI612" s="1398"/>
      <c r="AJ612" s="1398"/>
      <c r="AK612" s="1398"/>
      <c r="AL612" s="1398"/>
      <c r="AM612" s="1398"/>
      <c r="AN612" s="1398"/>
      <c r="AO612" s="1398"/>
      <c r="AP612" s="1398"/>
      <c r="AQ612" s="1398"/>
      <c r="AR612" s="1398"/>
      <c r="AS612" s="1398"/>
      <c r="AT612" s="1398"/>
      <c r="AU612" s="1398"/>
      <c r="AV612" s="1398"/>
      <c r="AW612" s="1398"/>
      <c r="AX612" s="1398"/>
      <c r="AY612" s="1398"/>
      <c r="AZ612" s="1398"/>
      <c r="BA612" s="1398"/>
      <c r="BB612" s="1398"/>
      <c r="BC612" s="1398"/>
      <c r="BD612" s="1398"/>
      <c r="BE612" s="1398"/>
      <c r="BF612" s="1398"/>
      <c r="BG612" s="1398"/>
      <c r="BH612" s="1398"/>
      <c r="BI612" s="1398"/>
      <c r="BJ612" s="1398"/>
      <c r="BK612" s="1398"/>
      <c r="BL612" s="1398"/>
      <c r="BM612" s="1398"/>
      <c r="BN612" s="1398"/>
      <c r="BO612" s="1398"/>
      <c r="BP612" s="1398"/>
      <c r="BQ612" s="1398"/>
      <c r="BR612" s="1398"/>
      <c r="BS612" s="1398"/>
      <c r="BT612" s="1398"/>
      <c r="BU612" s="1398"/>
      <c r="BV612" s="1398"/>
      <c r="BW612" s="1398"/>
      <c r="BX612" s="1398"/>
      <c r="BY612" s="1398"/>
      <c r="BZ612" s="1398"/>
      <c r="CA612" s="1398"/>
      <c r="CB612" s="1398"/>
      <c r="CC612" s="1398"/>
      <c r="CD612" s="1398"/>
      <c r="CE612" s="1398"/>
      <c r="CF612" s="1398"/>
      <c r="CG612" s="1398"/>
      <c r="CH612" s="1398"/>
      <c r="CI612" s="1398"/>
      <c r="CJ612" s="1398"/>
      <c r="CK612" s="1398"/>
      <c r="CL612" s="1398"/>
      <c r="CM612" s="1398"/>
      <c r="CN612" s="1398"/>
      <c r="CO612" s="1398"/>
      <c r="CP612" s="1398"/>
      <c r="CQ612" s="1398"/>
      <c r="CR612" s="1398"/>
      <c r="CS612" s="1398"/>
      <c r="CT612" s="1398"/>
      <c r="CU612" s="1398"/>
      <c r="CV612" s="1398"/>
      <c r="CW612" s="1398"/>
      <c r="CX612" s="1398"/>
      <c r="CY612" s="1398"/>
      <c r="CZ612" s="1398"/>
      <c r="DA612" s="1398"/>
      <c r="DB612" s="1398"/>
      <c r="DC612" s="1398"/>
      <c r="DD612" s="1398"/>
      <c r="DE612" s="1398"/>
      <c r="DF612" s="1398"/>
      <c r="DG612" s="1398"/>
      <c r="DH612" s="1398"/>
      <c r="DI612" s="1398"/>
      <c r="DJ612" s="1398"/>
      <c r="DK612" s="1398"/>
      <c r="DL612" s="1398"/>
      <c r="DM612" s="1398"/>
      <c r="DN612" s="1398"/>
      <c r="DO612" s="1398"/>
      <c r="DP612" s="1398"/>
      <c r="DQ612" s="1398"/>
      <c r="DR612" s="1398"/>
      <c r="DS612" s="1398"/>
      <c r="DT612" s="1398"/>
      <c r="DU612" s="1398"/>
      <c r="DV612" s="1398"/>
      <c r="DW612" s="1398"/>
      <c r="DX612" s="1398"/>
      <c r="DY612" s="1398"/>
      <c r="DZ612" s="1398"/>
      <c r="EA612" s="1398"/>
      <c r="EB612" s="1398"/>
      <c r="EC612" s="1398"/>
      <c r="ED612" s="1398"/>
      <c r="EE612" s="1398"/>
      <c r="EF612" s="1398"/>
      <c r="EG612" s="1398"/>
      <c r="EH612" s="1398"/>
      <c r="EI612" s="1398"/>
      <c r="EJ612" s="1398"/>
      <c r="EK612" s="1398"/>
      <c r="EL612" s="1398"/>
      <c r="EM612" s="1398"/>
      <c r="EN612" s="1398"/>
      <c r="EO612" s="1398"/>
      <c r="EP612" s="1398"/>
      <c r="EQ612" s="1398"/>
      <c r="ER612" s="1398"/>
      <c r="ES612" s="1398"/>
      <c r="ET612" s="1398"/>
      <c r="EU612" s="1398"/>
      <c r="EV612" s="1398"/>
      <c r="EW612" s="1398"/>
      <c r="EX612" s="1398"/>
      <c r="EY612" s="1398"/>
      <c r="EZ612" s="1398"/>
      <c r="FA612" s="1398"/>
      <c r="FB612" s="1398"/>
      <c r="FC612" s="1398"/>
      <c r="FD612" s="1398"/>
      <c r="FE612" s="1398"/>
      <c r="FF612" s="1398"/>
      <c r="FG612" s="1398"/>
      <c r="FH612" s="1398"/>
      <c r="FI612" s="1398"/>
      <c r="FJ612" s="1398"/>
      <c r="FK612" s="1398"/>
      <c r="FL612" s="1398"/>
      <c r="FM612" s="1398"/>
      <c r="FN612" s="1398"/>
      <c r="FO612" s="1398"/>
      <c r="FP612" s="1398"/>
      <c r="FQ612" s="1398"/>
      <c r="FR612" s="1398"/>
      <c r="FS612" s="1398"/>
      <c r="FT612" s="1398"/>
      <c r="FU612" s="1398"/>
      <c r="FV612" s="1398"/>
      <c r="FW612" s="1398"/>
      <c r="FX612" s="1398"/>
      <c r="FY612" s="1398"/>
      <c r="FZ612" s="1398"/>
      <c r="GA612" s="1398"/>
      <c r="GB612" s="1398"/>
      <c r="GC612" s="1398"/>
      <c r="GD612" s="1398"/>
      <c r="GE612" s="1398"/>
      <c r="GF612" s="1398"/>
      <c r="GG612" s="1398"/>
      <c r="GH612" s="1398"/>
      <c r="GI612" s="1398"/>
      <c r="GJ612" s="1398"/>
      <c r="GK612" s="1398"/>
      <c r="GL612" s="1398"/>
      <c r="GM612" s="1398"/>
      <c r="GN612" s="1398"/>
      <c r="GO612" s="1398"/>
      <c r="GP612" s="1398"/>
      <c r="GQ612" s="1398"/>
      <c r="GR612" s="1398"/>
      <c r="GS612" s="1398"/>
      <c r="GT612" s="1398"/>
      <c r="GU612" s="1398"/>
      <c r="GV612" s="1398"/>
      <c r="GW612" s="1398"/>
      <c r="GX612" s="1398"/>
      <c r="GY612" s="1398"/>
      <c r="GZ612" s="1398"/>
      <c r="HA612" s="1398"/>
      <c r="HB612" s="1398"/>
      <c r="HC612" s="1398"/>
      <c r="HD612" s="1398"/>
      <c r="HE612" s="1398"/>
      <c r="HF612" s="1398"/>
      <c r="HG612" s="1398"/>
      <c r="HH612" s="1398"/>
      <c r="HI612" s="1398"/>
      <c r="HJ612" s="1398"/>
      <c r="HK612" s="1398"/>
      <c r="HL612" s="1398"/>
      <c r="HM612" s="1398"/>
      <c r="HN612" s="1398"/>
      <c r="HO612" s="1398"/>
      <c r="HP612" s="1398"/>
      <c r="HQ612" s="1398"/>
      <c r="HR612" s="1398"/>
      <c r="HS612" s="1398"/>
      <c r="HT612" s="1398"/>
      <c r="HU612" s="1398"/>
      <c r="HV612" s="1398"/>
      <c r="HW612" s="1398"/>
      <c r="HX612" s="1398"/>
      <c r="HY612" s="1398"/>
      <c r="HZ612" s="1398"/>
      <c r="IA612" s="1398"/>
      <c r="IB612" s="1398"/>
      <c r="IC612" s="1398"/>
      <c r="ID612" s="1398"/>
      <c r="IE612" s="1398"/>
      <c r="IF612" s="1398"/>
      <c r="IG612" s="1398"/>
      <c r="IH612" s="1398"/>
      <c r="II612" s="1398"/>
      <c r="IJ612" s="1398"/>
      <c r="IK612" s="1398"/>
      <c r="IL612" s="1398"/>
      <c r="IM612" s="1398"/>
      <c r="IN612" s="1398"/>
      <c r="IO612" s="1398"/>
      <c r="IP612" s="1398"/>
      <c r="IQ612" s="1398"/>
      <c r="IR612" s="1398"/>
      <c r="IS612" s="1398"/>
      <c r="IT612" s="1398"/>
      <c r="IU612" s="1398"/>
      <c r="IV612" s="1398"/>
    </row>
    <row r="613" spans="1:256">
      <c r="A613" s="1314"/>
      <c r="B613" s="1315" t="s">
        <v>1144</v>
      </c>
      <c r="C613" s="1320" t="s">
        <v>1044</v>
      </c>
      <c r="D613" s="1369">
        <v>10</v>
      </c>
      <c r="E613" s="1598"/>
      <c r="F613" s="1303">
        <f>D613*E613</f>
        <v>0</v>
      </c>
      <c r="G613" s="1384"/>
      <c r="H613" s="1398"/>
      <c r="I613" s="1398"/>
      <c r="J613" s="1398"/>
      <c r="K613" s="1398"/>
      <c r="L613" s="1398"/>
      <c r="M613" s="1398"/>
      <c r="N613" s="1398"/>
      <c r="O613" s="1398"/>
      <c r="P613" s="1398"/>
      <c r="Q613" s="1398"/>
      <c r="R613" s="1398"/>
      <c r="S613" s="1398"/>
      <c r="T613" s="1398"/>
      <c r="U613" s="1398"/>
      <c r="V613" s="1398"/>
      <c r="W613" s="1398"/>
      <c r="X613" s="1398"/>
      <c r="Y613" s="1398"/>
      <c r="Z613" s="1398"/>
      <c r="AA613" s="1398"/>
      <c r="AB613" s="1398"/>
      <c r="AC613" s="1398"/>
      <c r="AD613" s="1398"/>
      <c r="AE613" s="1398"/>
      <c r="AF613" s="1398"/>
      <c r="AG613" s="1398"/>
      <c r="AH613" s="1398"/>
      <c r="AI613" s="1398"/>
      <c r="AJ613" s="1398"/>
      <c r="AK613" s="1398"/>
      <c r="AL613" s="1398"/>
      <c r="AM613" s="1398"/>
      <c r="AN613" s="1398"/>
      <c r="AO613" s="1398"/>
      <c r="AP613" s="1398"/>
      <c r="AQ613" s="1398"/>
      <c r="AR613" s="1398"/>
      <c r="AS613" s="1398"/>
      <c r="AT613" s="1398"/>
      <c r="AU613" s="1398"/>
      <c r="AV613" s="1398"/>
      <c r="AW613" s="1398"/>
      <c r="AX613" s="1398"/>
      <c r="AY613" s="1398"/>
      <c r="AZ613" s="1398"/>
      <c r="BA613" s="1398"/>
      <c r="BB613" s="1398"/>
      <c r="BC613" s="1398"/>
      <c r="BD613" s="1398"/>
      <c r="BE613" s="1398"/>
      <c r="BF613" s="1398"/>
      <c r="BG613" s="1398"/>
      <c r="BH613" s="1398"/>
      <c r="BI613" s="1398"/>
      <c r="BJ613" s="1398"/>
      <c r="BK613" s="1398"/>
      <c r="BL613" s="1398"/>
      <c r="BM613" s="1398"/>
      <c r="BN613" s="1398"/>
      <c r="BO613" s="1398"/>
      <c r="BP613" s="1398"/>
      <c r="BQ613" s="1398"/>
      <c r="BR613" s="1398"/>
      <c r="BS613" s="1398"/>
      <c r="BT613" s="1398"/>
      <c r="BU613" s="1398"/>
      <c r="BV613" s="1398"/>
      <c r="BW613" s="1398"/>
      <c r="BX613" s="1398"/>
      <c r="BY613" s="1398"/>
      <c r="BZ613" s="1398"/>
      <c r="CA613" s="1398"/>
      <c r="CB613" s="1398"/>
      <c r="CC613" s="1398"/>
      <c r="CD613" s="1398"/>
      <c r="CE613" s="1398"/>
      <c r="CF613" s="1398"/>
      <c r="CG613" s="1398"/>
      <c r="CH613" s="1398"/>
      <c r="CI613" s="1398"/>
      <c r="CJ613" s="1398"/>
      <c r="CK613" s="1398"/>
      <c r="CL613" s="1398"/>
      <c r="CM613" s="1398"/>
      <c r="CN613" s="1398"/>
      <c r="CO613" s="1398"/>
      <c r="CP613" s="1398"/>
      <c r="CQ613" s="1398"/>
      <c r="CR613" s="1398"/>
      <c r="CS613" s="1398"/>
      <c r="CT613" s="1398"/>
      <c r="CU613" s="1398"/>
      <c r="CV613" s="1398"/>
      <c r="CW613" s="1398"/>
      <c r="CX613" s="1398"/>
      <c r="CY613" s="1398"/>
      <c r="CZ613" s="1398"/>
      <c r="DA613" s="1398"/>
      <c r="DB613" s="1398"/>
      <c r="DC613" s="1398"/>
      <c r="DD613" s="1398"/>
      <c r="DE613" s="1398"/>
      <c r="DF613" s="1398"/>
      <c r="DG613" s="1398"/>
      <c r="DH613" s="1398"/>
      <c r="DI613" s="1398"/>
      <c r="DJ613" s="1398"/>
      <c r="DK613" s="1398"/>
      <c r="DL613" s="1398"/>
      <c r="DM613" s="1398"/>
      <c r="DN613" s="1398"/>
      <c r="DO613" s="1398"/>
      <c r="DP613" s="1398"/>
      <c r="DQ613" s="1398"/>
      <c r="DR613" s="1398"/>
      <c r="DS613" s="1398"/>
      <c r="DT613" s="1398"/>
      <c r="DU613" s="1398"/>
      <c r="DV613" s="1398"/>
      <c r="DW613" s="1398"/>
      <c r="DX613" s="1398"/>
      <c r="DY613" s="1398"/>
      <c r="DZ613" s="1398"/>
      <c r="EA613" s="1398"/>
      <c r="EB613" s="1398"/>
      <c r="EC613" s="1398"/>
      <c r="ED613" s="1398"/>
      <c r="EE613" s="1398"/>
      <c r="EF613" s="1398"/>
      <c r="EG613" s="1398"/>
      <c r="EH613" s="1398"/>
      <c r="EI613" s="1398"/>
      <c r="EJ613" s="1398"/>
      <c r="EK613" s="1398"/>
      <c r="EL613" s="1398"/>
      <c r="EM613" s="1398"/>
      <c r="EN613" s="1398"/>
      <c r="EO613" s="1398"/>
      <c r="EP613" s="1398"/>
      <c r="EQ613" s="1398"/>
      <c r="ER613" s="1398"/>
      <c r="ES613" s="1398"/>
      <c r="ET613" s="1398"/>
      <c r="EU613" s="1398"/>
      <c r="EV613" s="1398"/>
      <c r="EW613" s="1398"/>
      <c r="EX613" s="1398"/>
      <c r="EY613" s="1398"/>
      <c r="EZ613" s="1398"/>
      <c r="FA613" s="1398"/>
      <c r="FB613" s="1398"/>
      <c r="FC613" s="1398"/>
      <c r="FD613" s="1398"/>
      <c r="FE613" s="1398"/>
      <c r="FF613" s="1398"/>
      <c r="FG613" s="1398"/>
      <c r="FH613" s="1398"/>
      <c r="FI613" s="1398"/>
      <c r="FJ613" s="1398"/>
      <c r="FK613" s="1398"/>
      <c r="FL613" s="1398"/>
      <c r="FM613" s="1398"/>
      <c r="FN613" s="1398"/>
      <c r="FO613" s="1398"/>
      <c r="FP613" s="1398"/>
      <c r="FQ613" s="1398"/>
      <c r="FR613" s="1398"/>
      <c r="FS613" s="1398"/>
      <c r="FT613" s="1398"/>
      <c r="FU613" s="1398"/>
      <c r="FV613" s="1398"/>
      <c r="FW613" s="1398"/>
      <c r="FX613" s="1398"/>
      <c r="FY613" s="1398"/>
      <c r="FZ613" s="1398"/>
      <c r="GA613" s="1398"/>
      <c r="GB613" s="1398"/>
      <c r="GC613" s="1398"/>
      <c r="GD613" s="1398"/>
      <c r="GE613" s="1398"/>
      <c r="GF613" s="1398"/>
      <c r="GG613" s="1398"/>
      <c r="GH613" s="1398"/>
      <c r="GI613" s="1398"/>
      <c r="GJ613" s="1398"/>
      <c r="GK613" s="1398"/>
      <c r="GL613" s="1398"/>
      <c r="GM613" s="1398"/>
      <c r="GN613" s="1398"/>
      <c r="GO613" s="1398"/>
      <c r="GP613" s="1398"/>
      <c r="GQ613" s="1398"/>
      <c r="GR613" s="1398"/>
      <c r="GS613" s="1398"/>
      <c r="GT613" s="1398"/>
      <c r="GU613" s="1398"/>
      <c r="GV613" s="1398"/>
      <c r="GW613" s="1398"/>
      <c r="GX613" s="1398"/>
      <c r="GY613" s="1398"/>
      <c r="GZ613" s="1398"/>
      <c r="HA613" s="1398"/>
      <c r="HB613" s="1398"/>
      <c r="HC613" s="1398"/>
      <c r="HD613" s="1398"/>
      <c r="HE613" s="1398"/>
      <c r="HF613" s="1398"/>
      <c r="HG613" s="1398"/>
      <c r="HH613" s="1398"/>
      <c r="HI613" s="1398"/>
      <c r="HJ613" s="1398"/>
      <c r="HK613" s="1398"/>
      <c r="HL613" s="1398"/>
      <c r="HM613" s="1398"/>
      <c r="HN613" s="1398"/>
      <c r="HO613" s="1398"/>
      <c r="HP613" s="1398"/>
      <c r="HQ613" s="1398"/>
      <c r="HR613" s="1398"/>
      <c r="HS613" s="1398"/>
      <c r="HT613" s="1398"/>
      <c r="HU613" s="1398"/>
      <c r="HV613" s="1398"/>
      <c r="HW613" s="1398"/>
      <c r="HX613" s="1398"/>
      <c r="HY613" s="1398"/>
      <c r="HZ613" s="1398"/>
      <c r="IA613" s="1398"/>
      <c r="IB613" s="1398"/>
      <c r="IC613" s="1398"/>
      <c r="ID613" s="1398"/>
      <c r="IE613" s="1398"/>
      <c r="IF613" s="1398"/>
      <c r="IG613" s="1398"/>
      <c r="IH613" s="1398"/>
      <c r="II613" s="1398"/>
      <c r="IJ613" s="1398"/>
      <c r="IK613" s="1398"/>
      <c r="IL613" s="1398"/>
      <c r="IM613" s="1398"/>
      <c r="IN613" s="1398"/>
      <c r="IO613" s="1398"/>
      <c r="IP613" s="1398"/>
      <c r="IQ613" s="1398"/>
      <c r="IR613" s="1398"/>
      <c r="IS613" s="1398"/>
      <c r="IT613" s="1398"/>
      <c r="IU613" s="1398"/>
      <c r="IV613" s="1398"/>
    </row>
    <row r="614" spans="1:256">
      <c r="A614" s="1314"/>
      <c r="B614" s="1315" t="s">
        <v>1154</v>
      </c>
      <c r="C614" s="1320" t="s">
        <v>1044</v>
      </c>
      <c r="D614" s="1369">
        <v>14</v>
      </c>
      <c r="E614" s="1598"/>
      <c r="F614" s="1303">
        <f>D614*E614</f>
        <v>0</v>
      </c>
      <c r="G614" s="1384"/>
      <c r="H614" s="1398"/>
      <c r="I614" s="1398"/>
      <c r="J614" s="1398"/>
      <c r="K614" s="1398"/>
      <c r="L614" s="1398"/>
      <c r="M614" s="1398"/>
      <c r="N614" s="1398"/>
      <c r="O614" s="1398"/>
      <c r="P614" s="1398"/>
      <c r="Q614" s="1398"/>
      <c r="R614" s="1398"/>
      <c r="S614" s="1398"/>
      <c r="T614" s="1398"/>
      <c r="U614" s="1398"/>
      <c r="V614" s="1398"/>
      <c r="W614" s="1398"/>
      <c r="X614" s="1398"/>
      <c r="Y614" s="1398"/>
      <c r="Z614" s="1398"/>
      <c r="AA614" s="1398"/>
      <c r="AB614" s="1398"/>
      <c r="AC614" s="1398"/>
      <c r="AD614" s="1398"/>
      <c r="AE614" s="1398"/>
      <c r="AF614" s="1398"/>
      <c r="AG614" s="1398"/>
      <c r="AH614" s="1398"/>
      <c r="AI614" s="1398"/>
      <c r="AJ614" s="1398"/>
      <c r="AK614" s="1398"/>
      <c r="AL614" s="1398"/>
      <c r="AM614" s="1398"/>
      <c r="AN614" s="1398"/>
      <c r="AO614" s="1398"/>
      <c r="AP614" s="1398"/>
      <c r="AQ614" s="1398"/>
      <c r="AR614" s="1398"/>
      <c r="AS614" s="1398"/>
      <c r="AT614" s="1398"/>
      <c r="AU614" s="1398"/>
      <c r="AV614" s="1398"/>
      <c r="AW614" s="1398"/>
      <c r="AX614" s="1398"/>
      <c r="AY614" s="1398"/>
      <c r="AZ614" s="1398"/>
      <c r="BA614" s="1398"/>
      <c r="BB614" s="1398"/>
      <c r="BC614" s="1398"/>
      <c r="BD614" s="1398"/>
      <c r="BE614" s="1398"/>
      <c r="BF614" s="1398"/>
      <c r="BG614" s="1398"/>
      <c r="BH614" s="1398"/>
      <c r="BI614" s="1398"/>
      <c r="BJ614" s="1398"/>
      <c r="BK614" s="1398"/>
      <c r="BL614" s="1398"/>
      <c r="BM614" s="1398"/>
      <c r="BN614" s="1398"/>
      <c r="BO614" s="1398"/>
      <c r="BP614" s="1398"/>
      <c r="BQ614" s="1398"/>
      <c r="BR614" s="1398"/>
      <c r="BS614" s="1398"/>
      <c r="BT614" s="1398"/>
      <c r="BU614" s="1398"/>
      <c r="BV614" s="1398"/>
      <c r="BW614" s="1398"/>
      <c r="BX614" s="1398"/>
      <c r="BY614" s="1398"/>
      <c r="BZ614" s="1398"/>
      <c r="CA614" s="1398"/>
      <c r="CB614" s="1398"/>
      <c r="CC614" s="1398"/>
      <c r="CD614" s="1398"/>
      <c r="CE614" s="1398"/>
      <c r="CF614" s="1398"/>
      <c r="CG614" s="1398"/>
      <c r="CH614" s="1398"/>
      <c r="CI614" s="1398"/>
      <c r="CJ614" s="1398"/>
      <c r="CK614" s="1398"/>
      <c r="CL614" s="1398"/>
      <c r="CM614" s="1398"/>
      <c r="CN614" s="1398"/>
      <c r="CO614" s="1398"/>
      <c r="CP614" s="1398"/>
      <c r="CQ614" s="1398"/>
      <c r="CR614" s="1398"/>
      <c r="CS614" s="1398"/>
      <c r="CT614" s="1398"/>
      <c r="CU614" s="1398"/>
      <c r="CV614" s="1398"/>
      <c r="CW614" s="1398"/>
      <c r="CX614" s="1398"/>
      <c r="CY614" s="1398"/>
      <c r="CZ614" s="1398"/>
      <c r="DA614" s="1398"/>
      <c r="DB614" s="1398"/>
      <c r="DC614" s="1398"/>
      <c r="DD614" s="1398"/>
      <c r="DE614" s="1398"/>
      <c r="DF614" s="1398"/>
      <c r="DG614" s="1398"/>
      <c r="DH614" s="1398"/>
      <c r="DI614" s="1398"/>
      <c r="DJ614" s="1398"/>
      <c r="DK614" s="1398"/>
      <c r="DL614" s="1398"/>
      <c r="DM614" s="1398"/>
      <c r="DN614" s="1398"/>
      <c r="DO614" s="1398"/>
      <c r="DP614" s="1398"/>
      <c r="DQ614" s="1398"/>
      <c r="DR614" s="1398"/>
      <c r="DS614" s="1398"/>
      <c r="DT614" s="1398"/>
      <c r="DU614" s="1398"/>
      <c r="DV614" s="1398"/>
      <c r="DW614" s="1398"/>
      <c r="DX614" s="1398"/>
      <c r="DY614" s="1398"/>
      <c r="DZ614" s="1398"/>
      <c r="EA614" s="1398"/>
      <c r="EB614" s="1398"/>
      <c r="EC614" s="1398"/>
      <c r="ED614" s="1398"/>
      <c r="EE614" s="1398"/>
      <c r="EF614" s="1398"/>
      <c r="EG614" s="1398"/>
      <c r="EH614" s="1398"/>
      <c r="EI614" s="1398"/>
      <c r="EJ614" s="1398"/>
      <c r="EK614" s="1398"/>
      <c r="EL614" s="1398"/>
      <c r="EM614" s="1398"/>
      <c r="EN614" s="1398"/>
      <c r="EO614" s="1398"/>
      <c r="EP614" s="1398"/>
      <c r="EQ614" s="1398"/>
      <c r="ER614" s="1398"/>
      <c r="ES614" s="1398"/>
      <c r="ET614" s="1398"/>
      <c r="EU614" s="1398"/>
      <c r="EV614" s="1398"/>
      <c r="EW614" s="1398"/>
      <c r="EX614" s="1398"/>
      <c r="EY614" s="1398"/>
      <c r="EZ614" s="1398"/>
      <c r="FA614" s="1398"/>
      <c r="FB614" s="1398"/>
      <c r="FC614" s="1398"/>
      <c r="FD614" s="1398"/>
      <c r="FE614" s="1398"/>
      <c r="FF614" s="1398"/>
      <c r="FG614" s="1398"/>
      <c r="FH614" s="1398"/>
      <c r="FI614" s="1398"/>
      <c r="FJ614" s="1398"/>
      <c r="FK614" s="1398"/>
      <c r="FL614" s="1398"/>
      <c r="FM614" s="1398"/>
      <c r="FN614" s="1398"/>
      <c r="FO614" s="1398"/>
      <c r="FP614" s="1398"/>
      <c r="FQ614" s="1398"/>
      <c r="FR614" s="1398"/>
      <c r="FS614" s="1398"/>
      <c r="FT614" s="1398"/>
      <c r="FU614" s="1398"/>
      <c r="FV614" s="1398"/>
      <c r="FW614" s="1398"/>
      <c r="FX614" s="1398"/>
      <c r="FY614" s="1398"/>
      <c r="FZ614" s="1398"/>
      <c r="GA614" s="1398"/>
      <c r="GB614" s="1398"/>
      <c r="GC614" s="1398"/>
      <c r="GD614" s="1398"/>
      <c r="GE614" s="1398"/>
      <c r="GF614" s="1398"/>
      <c r="GG614" s="1398"/>
      <c r="GH614" s="1398"/>
      <c r="GI614" s="1398"/>
      <c r="GJ614" s="1398"/>
      <c r="GK614" s="1398"/>
      <c r="GL614" s="1398"/>
      <c r="GM614" s="1398"/>
      <c r="GN614" s="1398"/>
      <c r="GO614" s="1398"/>
      <c r="GP614" s="1398"/>
      <c r="GQ614" s="1398"/>
      <c r="GR614" s="1398"/>
      <c r="GS614" s="1398"/>
      <c r="GT614" s="1398"/>
      <c r="GU614" s="1398"/>
      <c r="GV614" s="1398"/>
      <c r="GW614" s="1398"/>
      <c r="GX614" s="1398"/>
      <c r="GY614" s="1398"/>
      <c r="GZ614" s="1398"/>
      <c r="HA614" s="1398"/>
      <c r="HB614" s="1398"/>
      <c r="HC614" s="1398"/>
      <c r="HD614" s="1398"/>
      <c r="HE614" s="1398"/>
      <c r="HF614" s="1398"/>
      <c r="HG614" s="1398"/>
      <c r="HH614" s="1398"/>
      <c r="HI614" s="1398"/>
      <c r="HJ614" s="1398"/>
      <c r="HK614" s="1398"/>
      <c r="HL614" s="1398"/>
      <c r="HM614" s="1398"/>
      <c r="HN614" s="1398"/>
      <c r="HO614" s="1398"/>
      <c r="HP614" s="1398"/>
      <c r="HQ614" s="1398"/>
      <c r="HR614" s="1398"/>
      <c r="HS614" s="1398"/>
      <c r="HT614" s="1398"/>
      <c r="HU614" s="1398"/>
      <c r="HV614" s="1398"/>
      <c r="HW614" s="1398"/>
      <c r="HX614" s="1398"/>
      <c r="HY614" s="1398"/>
      <c r="HZ614" s="1398"/>
      <c r="IA614" s="1398"/>
      <c r="IB614" s="1398"/>
      <c r="IC614" s="1398"/>
      <c r="ID614" s="1398"/>
      <c r="IE614" s="1398"/>
      <c r="IF614" s="1398"/>
      <c r="IG614" s="1398"/>
      <c r="IH614" s="1398"/>
      <c r="II614" s="1398"/>
      <c r="IJ614" s="1398"/>
      <c r="IK614" s="1398"/>
      <c r="IL614" s="1398"/>
      <c r="IM614" s="1398"/>
      <c r="IN614" s="1398"/>
      <c r="IO614" s="1398"/>
      <c r="IP614" s="1398"/>
      <c r="IQ614" s="1398"/>
      <c r="IR614" s="1398"/>
      <c r="IS614" s="1398"/>
      <c r="IT614" s="1398"/>
      <c r="IU614" s="1398"/>
      <c r="IV614" s="1398"/>
    </row>
    <row r="615" spans="1:256">
      <c r="A615" s="1314"/>
      <c r="B615" s="1315" t="s">
        <v>1153</v>
      </c>
      <c r="C615" s="1320" t="s">
        <v>1044</v>
      </c>
      <c r="D615" s="1369">
        <v>2</v>
      </c>
      <c r="E615" s="1598"/>
      <c r="F615" s="1303">
        <f>D615*E615</f>
        <v>0</v>
      </c>
      <c r="G615" s="1384"/>
      <c r="H615" s="1398"/>
      <c r="I615" s="1398"/>
      <c r="J615" s="1398"/>
      <c r="K615" s="1398"/>
      <c r="L615" s="1398"/>
      <c r="M615" s="1398"/>
      <c r="N615" s="1398"/>
      <c r="O615" s="1398"/>
      <c r="P615" s="1398"/>
      <c r="Q615" s="1398"/>
      <c r="R615" s="1398"/>
      <c r="S615" s="1398"/>
      <c r="T615" s="1398"/>
      <c r="U615" s="1398"/>
      <c r="V615" s="1398"/>
      <c r="W615" s="1398"/>
      <c r="X615" s="1398"/>
      <c r="Y615" s="1398"/>
      <c r="Z615" s="1398"/>
      <c r="AA615" s="1398"/>
      <c r="AB615" s="1398"/>
      <c r="AC615" s="1398"/>
      <c r="AD615" s="1398"/>
      <c r="AE615" s="1398"/>
      <c r="AF615" s="1398"/>
      <c r="AG615" s="1398"/>
      <c r="AH615" s="1398"/>
      <c r="AI615" s="1398"/>
      <c r="AJ615" s="1398"/>
      <c r="AK615" s="1398"/>
      <c r="AL615" s="1398"/>
      <c r="AM615" s="1398"/>
      <c r="AN615" s="1398"/>
      <c r="AO615" s="1398"/>
      <c r="AP615" s="1398"/>
      <c r="AQ615" s="1398"/>
      <c r="AR615" s="1398"/>
      <c r="AS615" s="1398"/>
      <c r="AT615" s="1398"/>
      <c r="AU615" s="1398"/>
      <c r="AV615" s="1398"/>
      <c r="AW615" s="1398"/>
      <c r="AX615" s="1398"/>
      <c r="AY615" s="1398"/>
      <c r="AZ615" s="1398"/>
      <c r="BA615" s="1398"/>
      <c r="BB615" s="1398"/>
      <c r="BC615" s="1398"/>
      <c r="BD615" s="1398"/>
      <c r="BE615" s="1398"/>
      <c r="BF615" s="1398"/>
      <c r="BG615" s="1398"/>
      <c r="BH615" s="1398"/>
      <c r="BI615" s="1398"/>
      <c r="BJ615" s="1398"/>
      <c r="BK615" s="1398"/>
      <c r="BL615" s="1398"/>
      <c r="BM615" s="1398"/>
      <c r="BN615" s="1398"/>
      <c r="BO615" s="1398"/>
      <c r="BP615" s="1398"/>
      <c r="BQ615" s="1398"/>
      <c r="BR615" s="1398"/>
      <c r="BS615" s="1398"/>
      <c r="BT615" s="1398"/>
      <c r="BU615" s="1398"/>
      <c r="BV615" s="1398"/>
      <c r="BW615" s="1398"/>
      <c r="BX615" s="1398"/>
      <c r="BY615" s="1398"/>
      <c r="BZ615" s="1398"/>
      <c r="CA615" s="1398"/>
      <c r="CB615" s="1398"/>
      <c r="CC615" s="1398"/>
      <c r="CD615" s="1398"/>
      <c r="CE615" s="1398"/>
      <c r="CF615" s="1398"/>
      <c r="CG615" s="1398"/>
      <c r="CH615" s="1398"/>
      <c r="CI615" s="1398"/>
      <c r="CJ615" s="1398"/>
      <c r="CK615" s="1398"/>
      <c r="CL615" s="1398"/>
      <c r="CM615" s="1398"/>
      <c r="CN615" s="1398"/>
      <c r="CO615" s="1398"/>
      <c r="CP615" s="1398"/>
      <c r="CQ615" s="1398"/>
      <c r="CR615" s="1398"/>
      <c r="CS615" s="1398"/>
      <c r="CT615" s="1398"/>
      <c r="CU615" s="1398"/>
      <c r="CV615" s="1398"/>
      <c r="CW615" s="1398"/>
      <c r="CX615" s="1398"/>
      <c r="CY615" s="1398"/>
      <c r="CZ615" s="1398"/>
      <c r="DA615" s="1398"/>
      <c r="DB615" s="1398"/>
      <c r="DC615" s="1398"/>
      <c r="DD615" s="1398"/>
      <c r="DE615" s="1398"/>
      <c r="DF615" s="1398"/>
      <c r="DG615" s="1398"/>
      <c r="DH615" s="1398"/>
      <c r="DI615" s="1398"/>
      <c r="DJ615" s="1398"/>
      <c r="DK615" s="1398"/>
      <c r="DL615" s="1398"/>
      <c r="DM615" s="1398"/>
      <c r="DN615" s="1398"/>
      <c r="DO615" s="1398"/>
      <c r="DP615" s="1398"/>
      <c r="DQ615" s="1398"/>
      <c r="DR615" s="1398"/>
      <c r="DS615" s="1398"/>
      <c r="DT615" s="1398"/>
      <c r="DU615" s="1398"/>
      <c r="DV615" s="1398"/>
      <c r="DW615" s="1398"/>
      <c r="DX615" s="1398"/>
      <c r="DY615" s="1398"/>
      <c r="DZ615" s="1398"/>
      <c r="EA615" s="1398"/>
      <c r="EB615" s="1398"/>
      <c r="EC615" s="1398"/>
      <c r="ED615" s="1398"/>
      <c r="EE615" s="1398"/>
      <c r="EF615" s="1398"/>
      <c r="EG615" s="1398"/>
      <c r="EH615" s="1398"/>
      <c r="EI615" s="1398"/>
      <c r="EJ615" s="1398"/>
      <c r="EK615" s="1398"/>
      <c r="EL615" s="1398"/>
      <c r="EM615" s="1398"/>
      <c r="EN615" s="1398"/>
      <c r="EO615" s="1398"/>
      <c r="EP615" s="1398"/>
      <c r="EQ615" s="1398"/>
      <c r="ER615" s="1398"/>
      <c r="ES615" s="1398"/>
      <c r="ET615" s="1398"/>
      <c r="EU615" s="1398"/>
      <c r="EV615" s="1398"/>
      <c r="EW615" s="1398"/>
      <c r="EX615" s="1398"/>
      <c r="EY615" s="1398"/>
      <c r="EZ615" s="1398"/>
      <c r="FA615" s="1398"/>
      <c r="FB615" s="1398"/>
      <c r="FC615" s="1398"/>
      <c r="FD615" s="1398"/>
      <c r="FE615" s="1398"/>
      <c r="FF615" s="1398"/>
      <c r="FG615" s="1398"/>
      <c r="FH615" s="1398"/>
      <c r="FI615" s="1398"/>
      <c r="FJ615" s="1398"/>
      <c r="FK615" s="1398"/>
      <c r="FL615" s="1398"/>
      <c r="FM615" s="1398"/>
      <c r="FN615" s="1398"/>
      <c r="FO615" s="1398"/>
      <c r="FP615" s="1398"/>
      <c r="FQ615" s="1398"/>
      <c r="FR615" s="1398"/>
      <c r="FS615" s="1398"/>
      <c r="FT615" s="1398"/>
      <c r="FU615" s="1398"/>
      <c r="FV615" s="1398"/>
      <c r="FW615" s="1398"/>
      <c r="FX615" s="1398"/>
      <c r="FY615" s="1398"/>
      <c r="FZ615" s="1398"/>
      <c r="GA615" s="1398"/>
      <c r="GB615" s="1398"/>
      <c r="GC615" s="1398"/>
      <c r="GD615" s="1398"/>
      <c r="GE615" s="1398"/>
      <c r="GF615" s="1398"/>
      <c r="GG615" s="1398"/>
      <c r="GH615" s="1398"/>
      <c r="GI615" s="1398"/>
      <c r="GJ615" s="1398"/>
      <c r="GK615" s="1398"/>
      <c r="GL615" s="1398"/>
      <c r="GM615" s="1398"/>
      <c r="GN615" s="1398"/>
      <c r="GO615" s="1398"/>
      <c r="GP615" s="1398"/>
      <c r="GQ615" s="1398"/>
      <c r="GR615" s="1398"/>
      <c r="GS615" s="1398"/>
      <c r="GT615" s="1398"/>
      <c r="GU615" s="1398"/>
      <c r="GV615" s="1398"/>
      <c r="GW615" s="1398"/>
      <c r="GX615" s="1398"/>
      <c r="GY615" s="1398"/>
      <c r="GZ615" s="1398"/>
      <c r="HA615" s="1398"/>
      <c r="HB615" s="1398"/>
      <c r="HC615" s="1398"/>
      <c r="HD615" s="1398"/>
      <c r="HE615" s="1398"/>
      <c r="HF615" s="1398"/>
      <c r="HG615" s="1398"/>
      <c r="HH615" s="1398"/>
      <c r="HI615" s="1398"/>
      <c r="HJ615" s="1398"/>
      <c r="HK615" s="1398"/>
      <c r="HL615" s="1398"/>
      <c r="HM615" s="1398"/>
      <c r="HN615" s="1398"/>
      <c r="HO615" s="1398"/>
      <c r="HP615" s="1398"/>
      <c r="HQ615" s="1398"/>
      <c r="HR615" s="1398"/>
      <c r="HS615" s="1398"/>
      <c r="HT615" s="1398"/>
      <c r="HU615" s="1398"/>
      <c r="HV615" s="1398"/>
      <c r="HW615" s="1398"/>
      <c r="HX615" s="1398"/>
      <c r="HY615" s="1398"/>
      <c r="HZ615" s="1398"/>
      <c r="IA615" s="1398"/>
      <c r="IB615" s="1398"/>
      <c r="IC615" s="1398"/>
      <c r="ID615" s="1398"/>
      <c r="IE615" s="1398"/>
      <c r="IF615" s="1398"/>
      <c r="IG615" s="1398"/>
      <c r="IH615" s="1398"/>
      <c r="II615" s="1398"/>
      <c r="IJ615" s="1398"/>
      <c r="IK615" s="1398"/>
      <c r="IL615" s="1398"/>
      <c r="IM615" s="1398"/>
      <c r="IN615" s="1398"/>
      <c r="IO615" s="1398"/>
      <c r="IP615" s="1398"/>
      <c r="IQ615" s="1398"/>
      <c r="IR615" s="1398"/>
      <c r="IS615" s="1398"/>
      <c r="IT615" s="1398"/>
      <c r="IU615" s="1398"/>
      <c r="IV615" s="1398"/>
    </row>
    <row r="616" spans="1:256">
      <c r="A616" s="1314"/>
      <c r="B616" s="1315"/>
      <c r="C616" s="1320"/>
      <c r="D616" s="1369"/>
      <c r="E616" s="1383"/>
      <c r="F616" s="1383">
        <f>E616*D616</f>
        <v>0</v>
      </c>
      <c r="G616" s="1384"/>
      <c r="H616" s="1398"/>
      <c r="I616" s="1398"/>
      <c r="J616" s="1398"/>
      <c r="K616" s="1398"/>
      <c r="L616" s="1398"/>
      <c r="M616" s="1398"/>
      <c r="N616" s="1398"/>
      <c r="O616" s="1398"/>
      <c r="P616" s="1398"/>
      <c r="Q616" s="1398"/>
      <c r="R616" s="1398"/>
      <c r="S616" s="1398"/>
      <c r="T616" s="1398"/>
      <c r="U616" s="1398"/>
      <c r="V616" s="1398"/>
      <c r="W616" s="1398"/>
      <c r="X616" s="1398"/>
      <c r="Y616" s="1398"/>
      <c r="Z616" s="1398"/>
      <c r="AA616" s="1398"/>
      <c r="AB616" s="1398"/>
      <c r="AC616" s="1398"/>
      <c r="AD616" s="1398"/>
      <c r="AE616" s="1398"/>
      <c r="AF616" s="1398"/>
      <c r="AG616" s="1398"/>
      <c r="AH616" s="1398"/>
      <c r="AI616" s="1398"/>
      <c r="AJ616" s="1398"/>
      <c r="AK616" s="1398"/>
      <c r="AL616" s="1398"/>
      <c r="AM616" s="1398"/>
      <c r="AN616" s="1398"/>
      <c r="AO616" s="1398"/>
      <c r="AP616" s="1398"/>
      <c r="AQ616" s="1398"/>
      <c r="AR616" s="1398"/>
      <c r="AS616" s="1398"/>
      <c r="AT616" s="1398"/>
      <c r="AU616" s="1398"/>
      <c r="AV616" s="1398"/>
      <c r="AW616" s="1398"/>
      <c r="AX616" s="1398"/>
      <c r="AY616" s="1398"/>
      <c r="AZ616" s="1398"/>
      <c r="BA616" s="1398"/>
      <c r="BB616" s="1398"/>
      <c r="BC616" s="1398"/>
      <c r="BD616" s="1398"/>
      <c r="BE616" s="1398"/>
      <c r="BF616" s="1398"/>
      <c r="BG616" s="1398"/>
      <c r="BH616" s="1398"/>
      <c r="BI616" s="1398"/>
      <c r="BJ616" s="1398"/>
      <c r="BK616" s="1398"/>
      <c r="BL616" s="1398"/>
      <c r="BM616" s="1398"/>
      <c r="BN616" s="1398"/>
      <c r="BO616" s="1398"/>
      <c r="BP616" s="1398"/>
      <c r="BQ616" s="1398"/>
      <c r="BR616" s="1398"/>
      <c r="BS616" s="1398"/>
      <c r="BT616" s="1398"/>
      <c r="BU616" s="1398"/>
      <c r="BV616" s="1398"/>
      <c r="BW616" s="1398"/>
      <c r="BX616" s="1398"/>
      <c r="BY616" s="1398"/>
      <c r="BZ616" s="1398"/>
      <c r="CA616" s="1398"/>
      <c r="CB616" s="1398"/>
      <c r="CC616" s="1398"/>
      <c r="CD616" s="1398"/>
      <c r="CE616" s="1398"/>
      <c r="CF616" s="1398"/>
      <c r="CG616" s="1398"/>
      <c r="CH616" s="1398"/>
      <c r="CI616" s="1398"/>
      <c r="CJ616" s="1398"/>
      <c r="CK616" s="1398"/>
      <c r="CL616" s="1398"/>
      <c r="CM616" s="1398"/>
      <c r="CN616" s="1398"/>
      <c r="CO616" s="1398"/>
      <c r="CP616" s="1398"/>
      <c r="CQ616" s="1398"/>
      <c r="CR616" s="1398"/>
      <c r="CS616" s="1398"/>
      <c r="CT616" s="1398"/>
      <c r="CU616" s="1398"/>
      <c r="CV616" s="1398"/>
      <c r="CW616" s="1398"/>
      <c r="CX616" s="1398"/>
      <c r="CY616" s="1398"/>
      <c r="CZ616" s="1398"/>
      <c r="DA616" s="1398"/>
      <c r="DB616" s="1398"/>
      <c r="DC616" s="1398"/>
      <c r="DD616" s="1398"/>
      <c r="DE616" s="1398"/>
      <c r="DF616" s="1398"/>
      <c r="DG616" s="1398"/>
      <c r="DH616" s="1398"/>
      <c r="DI616" s="1398"/>
      <c r="DJ616" s="1398"/>
      <c r="DK616" s="1398"/>
      <c r="DL616" s="1398"/>
      <c r="DM616" s="1398"/>
      <c r="DN616" s="1398"/>
      <c r="DO616" s="1398"/>
      <c r="DP616" s="1398"/>
      <c r="DQ616" s="1398"/>
      <c r="DR616" s="1398"/>
      <c r="DS616" s="1398"/>
      <c r="DT616" s="1398"/>
      <c r="DU616" s="1398"/>
      <c r="DV616" s="1398"/>
      <c r="DW616" s="1398"/>
      <c r="DX616" s="1398"/>
      <c r="DY616" s="1398"/>
      <c r="DZ616" s="1398"/>
      <c r="EA616" s="1398"/>
      <c r="EB616" s="1398"/>
      <c r="EC616" s="1398"/>
      <c r="ED616" s="1398"/>
      <c r="EE616" s="1398"/>
      <c r="EF616" s="1398"/>
      <c r="EG616" s="1398"/>
      <c r="EH616" s="1398"/>
      <c r="EI616" s="1398"/>
      <c r="EJ616" s="1398"/>
      <c r="EK616" s="1398"/>
      <c r="EL616" s="1398"/>
      <c r="EM616" s="1398"/>
      <c r="EN616" s="1398"/>
      <c r="EO616" s="1398"/>
      <c r="EP616" s="1398"/>
      <c r="EQ616" s="1398"/>
      <c r="ER616" s="1398"/>
      <c r="ES616" s="1398"/>
      <c r="ET616" s="1398"/>
      <c r="EU616" s="1398"/>
      <c r="EV616" s="1398"/>
      <c r="EW616" s="1398"/>
      <c r="EX616" s="1398"/>
      <c r="EY616" s="1398"/>
      <c r="EZ616" s="1398"/>
      <c r="FA616" s="1398"/>
      <c r="FB616" s="1398"/>
      <c r="FC616" s="1398"/>
      <c r="FD616" s="1398"/>
      <c r="FE616" s="1398"/>
      <c r="FF616" s="1398"/>
      <c r="FG616" s="1398"/>
      <c r="FH616" s="1398"/>
      <c r="FI616" s="1398"/>
      <c r="FJ616" s="1398"/>
      <c r="FK616" s="1398"/>
      <c r="FL616" s="1398"/>
      <c r="FM616" s="1398"/>
      <c r="FN616" s="1398"/>
      <c r="FO616" s="1398"/>
      <c r="FP616" s="1398"/>
      <c r="FQ616" s="1398"/>
      <c r="FR616" s="1398"/>
      <c r="FS616" s="1398"/>
      <c r="FT616" s="1398"/>
      <c r="FU616" s="1398"/>
      <c r="FV616" s="1398"/>
      <c r="FW616" s="1398"/>
      <c r="FX616" s="1398"/>
      <c r="FY616" s="1398"/>
      <c r="FZ616" s="1398"/>
      <c r="GA616" s="1398"/>
      <c r="GB616" s="1398"/>
      <c r="GC616" s="1398"/>
      <c r="GD616" s="1398"/>
      <c r="GE616" s="1398"/>
      <c r="GF616" s="1398"/>
      <c r="GG616" s="1398"/>
      <c r="GH616" s="1398"/>
      <c r="GI616" s="1398"/>
      <c r="GJ616" s="1398"/>
      <c r="GK616" s="1398"/>
      <c r="GL616" s="1398"/>
      <c r="GM616" s="1398"/>
      <c r="GN616" s="1398"/>
      <c r="GO616" s="1398"/>
      <c r="GP616" s="1398"/>
      <c r="GQ616" s="1398"/>
      <c r="GR616" s="1398"/>
      <c r="GS616" s="1398"/>
      <c r="GT616" s="1398"/>
      <c r="GU616" s="1398"/>
      <c r="GV616" s="1398"/>
      <c r="GW616" s="1398"/>
      <c r="GX616" s="1398"/>
      <c r="GY616" s="1398"/>
      <c r="GZ616" s="1398"/>
      <c r="HA616" s="1398"/>
      <c r="HB616" s="1398"/>
      <c r="HC616" s="1398"/>
      <c r="HD616" s="1398"/>
      <c r="HE616" s="1398"/>
      <c r="HF616" s="1398"/>
      <c r="HG616" s="1398"/>
      <c r="HH616" s="1398"/>
      <c r="HI616" s="1398"/>
      <c r="HJ616" s="1398"/>
      <c r="HK616" s="1398"/>
      <c r="HL616" s="1398"/>
      <c r="HM616" s="1398"/>
      <c r="HN616" s="1398"/>
      <c r="HO616" s="1398"/>
      <c r="HP616" s="1398"/>
      <c r="HQ616" s="1398"/>
      <c r="HR616" s="1398"/>
      <c r="HS616" s="1398"/>
      <c r="HT616" s="1398"/>
      <c r="HU616" s="1398"/>
      <c r="HV616" s="1398"/>
      <c r="HW616" s="1398"/>
      <c r="HX616" s="1398"/>
      <c r="HY616" s="1398"/>
      <c r="HZ616" s="1398"/>
      <c r="IA616" s="1398"/>
      <c r="IB616" s="1398"/>
      <c r="IC616" s="1398"/>
      <c r="ID616" s="1398"/>
      <c r="IE616" s="1398"/>
      <c r="IF616" s="1398"/>
      <c r="IG616" s="1398"/>
      <c r="IH616" s="1398"/>
      <c r="II616" s="1398"/>
      <c r="IJ616" s="1398"/>
      <c r="IK616" s="1398"/>
      <c r="IL616" s="1398"/>
      <c r="IM616" s="1398"/>
      <c r="IN616" s="1398"/>
      <c r="IO616" s="1398"/>
      <c r="IP616" s="1398"/>
      <c r="IQ616" s="1398"/>
      <c r="IR616" s="1398"/>
      <c r="IS616" s="1398"/>
      <c r="IT616" s="1398"/>
      <c r="IU616" s="1398"/>
      <c r="IV616" s="1398"/>
    </row>
    <row r="617" spans="1:256" ht="191.25">
      <c r="A617" s="1299" t="s">
        <v>1972</v>
      </c>
      <c r="B617" s="1254" t="s">
        <v>3054</v>
      </c>
      <c r="C617" s="1381"/>
      <c r="D617" s="1361"/>
      <c r="E617" s="1330"/>
      <c r="F617" s="1330"/>
      <c r="G617" s="1400"/>
      <c r="H617" s="1400"/>
      <c r="I617" s="1400"/>
      <c r="J617" s="1400"/>
      <c r="K617" s="1400"/>
      <c r="L617" s="1400"/>
      <c r="M617" s="1400"/>
      <c r="N617" s="1400"/>
      <c r="O617" s="1400"/>
      <c r="P617" s="1400"/>
      <c r="Q617" s="1400"/>
      <c r="R617" s="1400"/>
      <c r="S617" s="1400"/>
      <c r="T617" s="1400"/>
      <c r="U617" s="1400"/>
      <c r="V617" s="1400"/>
      <c r="W617" s="1400"/>
      <c r="X617" s="1400"/>
      <c r="Y617" s="1400"/>
      <c r="Z617" s="1400"/>
      <c r="AA617" s="1400"/>
      <c r="AB617" s="1400"/>
      <c r="AC617" s="1400"/>
      <c r="AD617" s="1400"/>
      <c r="AE617" s="1400"/>
      <c r="AF617" s="1400"/>
      <c r="AG617" s="1400"/>
      <c r="AH617" s="1400"/>
      <c r="AI617" s="1400"/>
      <c r="AJ617" s="1400"/>
      <c r="AK617" s="1400"/>
      <c r="AL617" s="1400"/>
      <c r="AM617" s="1400"/>
      <c r="AN617" s="1400"/>
      <c r="AO617" s="1400"/>
      <c r="AP617" s="1400"/>
      <c r="AQ617" s="1400"/>
      <c r="AR617" s="1400"/>
      <c r="AS617" s="1400"/>
      <c r="AT617" s="1400"/>
      <c r="AU617" s="1400"/>
      <c r="AV617" s="1400"/>
      <c r="AW617" s="1400"/>
      <c r="AX617" s="1400"/>
      <c r="AY617" s="1400"/>
      <c r="AZ617" s="1400"/>
      <c r="BA617" s="1400"/>
      <c r="BB617" s="1400"/>
      <c r="BC617" s="1400"/>
      <c r="BD617" s="1400"/>
      <c r="BE617" s="1400"/>
      <c r="BF617" s="1400"/>
      <c r="BG617" s="1400"/>
      <c r="BH617" s="1400"/>
      <c r="BI617" s="1400"/>
      <c r="BJ617" s="1400"/>
      <c r="BK617" s="1400"/>
      <c r="BL617" s="1400"/>
      <c r="BM617" s="1400"/>
      <c r="BN617" s="1400"/>
      <c r="BO617" s="1400"/>
      <c r="BP617" s="1400"/>
      <c r="BQ617" s="1400"/>
      <c r="BR617" s="1400"/>
      <c r="BS617" s="1400"/>
      <c r="BT617" s="1400"/>
      <c r="BU617" s="1400"/>
      <c r="BV617" s="1400"/>
      <c r="BW617" s="1400"/>
      <c r="BX617" s="1400"/>
      <c r="BY617" s="1400"/>
      <c r="BZ617" s="1400"/>
      <c r="CA617" s="1400"/>
      <c r="CB617" s="1400"/>
      <c r="CC617" s="1400"/>
      <c r="CD617" s="1400"/>
      <c r="CE617" s="1400"/>
      <c r="CF617" s="1400"/>
      <c r="CG617" s="1400"/>
      <c r="CH617" s="1400"/>
      <c r="CI617" s="1400"/>
      <c r="CJ617" s="1400"/>
      <c r="CK617" s="1400"/>
      <c r="CL617" s="1400"/>
      <c r="CM617" s="1400"/>
      <c r="CN617" s="1400"/>
      <c r="CO617" s="1400"/>
      <c r="CP617" s="1400"/>
      <c r="CQ617" s="1400"/>
      <c r="CR617" s="1400"/>
      <c r="CS617" s="1400"/>
      <c r="CT617" s="1400"/>
      <c r="CU617" s="1400"/>
      <c r="CV617" s="1400"/>
      <c r="CW617" s="1400"/>
      <c r="CX617" s="1400"/>
      <c r="CY617" s="1400"/>
      <c r="CZ617" s="1400"/>
      <c r="DA617" s="1400"/>
      <c r="DB617" s="1400"/>
      <c r="DC617" s="1400"/>
      <c r="DD617" s="1400"/>
      <c r="DE617" s="1400"/>
      <c r="DF617" s="1400"/>
      <c r="DG617" s="1400"/>
      <c r="DH617" s="1400"/>
      <c r="DI617" s="1400"/>
      <c r="DJ617" s="1400"/>
      <c r="DK617" s="1400"/>
      <c r="DL617" s="1400"/>
      <c r="DM617" s="1400"/>
      <c r="DN617" s="1400"/>
      <c r="DO617" s="1400"/>
      <c r="DP617" s="1400"/>
      <c r="DQ617" s="1400"/>
      <c r="DR617" s="1400"/>
      <c r="DS617" s="1400"/>
      <c r="DT617" s="1400"/>
      <c r="DU617" s="1400"/>
      <c r="DV617" s="1400"/>
      <c r="DW617" s="1400"/>
      <c r="DX617" s="1400"/>
      <c r="DY617" s="1400"/>
      <c r="DZ617" s="1400"/>
      <c r="EA617" s="1400"/>
      <c r="EB617" s="1400"/>
      <c r="EC617" s="1400"/>
      <c r="ED617" s="1400"/>
      <c r="EE617" s="1400"/>
      <c r="EF617" s="1400"/>
      <c r="EG617" s="1400"/>
      <c r="EH617" s="1400"/>
      <c r="EI617" s="1400"/>
      <c r="EJ617" s="1400"/>
      <c r="EK617" s="1400"/>
      <c r="EL617" s="1400"/>
      <c r="EM617" s="1400"/>
      <c r="EN617" s="1400"/>
      <c r="EO617" s="1400"/>
      <c r="EP617" s="1400"/>
      <c r="EQ617" s="1400"/>
      <c r="ER617" s="1400"/>
      <c r="ES617" s="1400"/>
      <c r="ET617" s="1400"/>
      <c r="EU617" s="1400"/>
      <c r="EV617" s="1400"/>
      <c r="EW617" s="1400"/>
      <c r="EX617" s="1400"/>
      <c r="EY617" s="1400"/>
      <c r="EZ617" s="1400"/>
      <c r="FA617" s="1400"/>
      <c r="FB617" s="1400"/>
      <c r="FC617" s="1400"/>
      <c r="FD617" s="1400"/>
      <c r="FE617" s="1400"/>
      <c r="FF617" s="1400"/>
      <c r="FG617" s="1400"/>
      <c r="FH617" s="1400"/>
      <c r="FI617" s="1400"/>
      <c r="FJ617" s="1400"/>
      <c r="FK617" s="1400"/>
      <c r="FL617" s="1400"/>
      <c r="FM617" s="1400"/>
      <c r="FN617" s="1400"/>
      <c r="FO617" s="1400"/>
      <c r="FP617" s="1400"/>
      <c r="FQ617" s="1400"/>
      <c r="FR617" s="1400"/>
      <c r="FS617" s="1400"/>
      <c r="FT617" s="1400"/>
      <c r="FU617" s="1400"/>
      <c r="FV617" s="1400"/>
      <c r="FW617" s="1400"/>
      <c r="FX617" s="1400"/>
      <c r="FY617" s="1400"/>
      <c r="FZ617" s="1400"/>
      <c r="GA617" s="1400"/>
      <c r="GB617" s="1400"/>
      <c r="GC617" s="1400"/>
      <c r="GD617" s="1400"/>
      <c r="GE617" s="1400"/>
      <c r="GF617" s="1400"/>
      <c r="GG617" s="1400"/>
      <c r="GH617" s="1400"/>
      <c r="GI617" s="1400"/>
      <c r="GJ617" s="1400"/>
      <c r="GK617" s="1400"/>
      <c r="GL617" s="1400"/>
      <c r="GM617" s="1400"/>
      <c r="GN617" s="1400"/>
      <c r="GO617" s="1400"/>
      <c r="GP617" s="1400"/>
      <c r="GQ617" s="1400"/>
      <c r="GR617" s="1400"/>
      <c r="GS617" s="1400"/>
      <c r="GT617" s="1400"/>
      <c r="GU617" s="1400"/>
      <c r="GV617" s="1400"/>
      <c r="GW617" s="1400"/>
      <c r="GX617" s="1400"/>
      <c r="GY617" s="1400"/>
      <c r="GZ617" s="1400"/>
      <c r="HA617" s="1400"/>
      <c r="HB617" s="1400"/>
      <c r="HC617" s="1400"/>
      <c r="HD617" s="1400"/>
      <c r="HE617" s="1400"/>
      <c r="HF617" s="1400"/>
      <c r="HG617" s="1400"/>
      <c r="HH617" s="1400"/>
      <c r="HI617" s="1400"/>
      <c r="HJ617" s="1400"/>
      <c r="HK617" s="1400"/>
      <c r="HL617" s="1400"/>
      <c r="HM617" s="1400"/>
      <c r="HN617" s="1400"/>
      <c r="HO617" s="1400"/>
      <c r="HP617" s="1400"/>
      <c r="HQ617" s="1400"/>
      <c r="HR617" s="1400"/>
      <c r="HS617" s="1400"/>
      <c r="HT617" s="1400"/>
      <c r="HU617" s="1400"/>
      <c r="HV617" s="1400"/>
      <c r="HW617" s="1400"/>
      <c r="HX617" s="1400"/>
      <c r="HY617" s="1400"/>
      <c r="HZ617" s="1400"/>
      <c r="IA617" s="1400"/>
      <c r="IB617" s="1400"/>
      <c r="IC617" s="1400"/>
      <c r="ID617" s="1400"/>
      <c r="IE617" s="1400"/>
      <c r="IF617" s="1400"/>
      <c r="IG617" s="1400"/>
      <c r="IH617" s="1400"/>
      <c r="II617" s="1400"/>
      <c r="IJ617" s="1400"/>
      <c r="IK617" s="1400"/>
      <c r="IL617" s="1400"/>
      <c r="IM617" s="1400"/>
      <c r="IN617" s="1400"/>
      <c r="IO617" s="1400"/>
      <c r="IP617" s="1400"/>
      <c r="IQ617" s="1400"/>
      <c r="IR617" s="1400"/>
      <c r="IS617" s="1400"/>
      <c r="IT617" s="1400"/>
      <c r="IU617" s="1400"/>
      <c r="IV617" s="1400"/>
    </row>
    <row r="618" spans="1:256">
      <c r="A618" s="1414"/>
      <c r="B618" s="1254" t="s">
        <v>1973</v>
      </c>
      <c r="C618" s="1365" t="s">
        <v>1066</v>
      </c>
      <c r="D618" s="1357">
        <v>12</v>
      </c>
      <c r="E618" s="1598"/>
      <c r="F618" s="1303">
        <f t="shared" ref="F618:F625" si="1">D618*E618</f>
        <v>0</v>
      </c>
      <c r="G618" s="1413"/>
      <c r="H618" s="1413"/>
      <c r="I618" s="1413"/>
      <c r="K618" s="1400"/>
      <c r="L618" s="1330"/>
      <c r="M618" s="1400"/>
      <c r="N618" s="1400"/>
      <c r="O618" s="1443"/>
      <c r="P618" s="1400"/>
      <c r="Q618" s="1400"/>
      <c r="R618" s="1400"/>
      <c r="S618" s="1400"/>
      <c r="T618" s="1400"/>
      <c r="U618" s="1400"/>
      <c r="V618" s="1400"/>
      <c r="W618" s="1400"/>
      <c r="X618" s="1400"/>
      <c r="Y618" s="1400"/>
      <c r="Z618" s="1400"/>
      <c r="AA618" s="1400"/>
      <c r="AB618" s="1400"/>
      <c r="AC618" s="1400"/>
      <c r="AD618" s="1400"/>
      <c r="AE618" s="1400"/>
      <c r="AF618" s="1400"/>
      <c r="AG618" s="1400"/>
      <c r="AH618" s="1400"/>
      <c r="AI618" s="1400"/>
      <c r="AJ618" s="1400"/>
      <c r="AK618" s="1400"/>
      <c r="AL618" s="1400"/>
      <c r="AM618" s="1400"/>
      <c r="AN618" s="1400"/>
      <c r="AO618" s="1400"/>
      <c r="AP618" s="1400"/>
      <c r="AQ618" s="1400"/>
      <c r="AR618" s="1400"/>
      <c r="AS618" s="1400"/>
      <c r="AT618" s="1400"/>
      <c r="AU618" s="1400"/>
      <c r="AV618" s="1400"/>
      <c r="AW618" s="1400"/>
      <c r="AX618" s="1400"/>
      <c r="AY618" s="1400"/>
      <c r="AZ618" s="1400"/>
      <c r="BA618" s="1400"/>
      <c r="BB618" s="1400"/>
      <c r="BC618" s="1400"/>
      <c r="BD618" s="1400"/>
      <c r="BE618" s="1400"/>
      <c r="BF618" s="1400"/>
      <c r="BG618" s="1400"/>
      <c r="BH618" s="1400"/>
      <c r="BI618" s="1400"/>
      <c r="BJ618" s="1400"/>
      <c r="BK618" s="1400"/>
      <c r="BL618" s="1400"/>
      <c r="BM618" s="1400"/>
      <c r="BN618" s="1400"/>
      <c r="BO618" s="1400"/>
      <c r="BP618" s="1400"/>
      <c r="BQ618" s="1400"/>
      <c r="BR618" s="1400"/>
      <c r="BS618" s="1400"/>
      <c r="BT618" s="1400"/>
      <c r="BU618" s="1400"/>
      <c r="BV618" s="1400"/>
      <c r="BW618" s="1400"/>
      <c r="BX618" s="1400"/>
      <c r="BY618" s="1400"/>
      <c r="BZ618" s="1400"/>
      <c r="CA618" s="1400"/>
      <c r="CB618" s="1400"/>
      <c r="CC618" s="1400"/>
      <c r="CD618" s="1400"/>
      <c r="CE618" s="1400"/>
      <c r="CF618" s="1400"/>
      <c r="CG618" s="1400"/>
      <c r="CH618" s="1400"/>
      <c r="CI618" s="1400"/>
      <c r="CJ618" s="1400"/>
      <c r="CK618" s="1400"/>
      <c r="CL618" s="1400"/>
      <c r="CM618" s="1400"/>
      <c r="CN618" s="1400"/>
      <c r="CO618" s="1400"/>
      <c r="CP618" s="1400"/>
      <c r="CQ618" s="1400"/>
      <c r="CR618" s="1400"/>
      <c r="CS618" s="1400"/>
      <c r="CT618" s="1400"/>
      <c r="CU618" s="1400"/>
      <c r="CV618" s="1400"/>
      <c r="CW618" s="1400"/>
      <c r="CX618" s="1400"/>
      <c r="CY618" s="1400"/>
      <c r="CZ618" s="1400"/>
      <c r="DA618" s="1400"/>
      <c r="DB618" s="1400"/>
      <c r="DC618" s="1400"/>
      <c r="DD618" s="1400"/>
      <c r="DE618" s="1400"/>
      <c r="DF618" s="1400"/>
      <c r="DG618" s="1400"/>
      <c r="DH618" s="1400"/>
      <c r="DI618" s="1400"/>
      <c r="DJ618" s="1400"/>
      <c r="DK618" s="1400"/>
      <c r="DL618" s="1400"/>
      <c r="DM618" s="1400"/>
      <c r="DN618" s="1400"/>
      <c r="DO618" s="1400"/>
      <c r="DP618" s="1400"/>
      <c r="DQ618" s="1400"/>
      <c r="DR618" s="1400"/>
      <c r="DS618" s="1400"/>
      <c r="DT618" s="1400"/>
      <c r="DU618" s="1400"/>
      <c r="DV618" s="1400"/>
      <c r="DW618" s="1400"/>
      <c r="DX618" s="1400"/>
      <c r="DY618" s="1400"/>
      <c r="DZ618" s="1400"/>
      <c r="EA618" s="1400"/>
      <c r="EB618" s="1400"/>
      <c r="EC618" s="1400"/>
      <c r="ED618" s="1400"/>
      <c r="EE618" s="1400"/>
      <c r="EF618" s="1400"/>
      <c r="EG618" s="1400"/>
      <c r="EH618" s="1400"/>
      <c r="EI618" s="1400"/>
      <c r="EJ618" s="1400"/>
      <c r="EK618" s="1400"/>
      <c r="EL618" s="1400"/>
      <c r="EM618" s="1400"/>
      <c r="EN618" s="1400"/>
      <c r="EO618" s="1400"/>
      <c r="EP618" s="1400"/>
      <c r="EQ618" s="1400"/>
      <c r="ER618" s="1400"/>
      <c r="ES618" s="1400"/>
      <c r="ET618" s="1400"/>
      <c r="EU618" s="1400"/>
      <c r="EV618" s="1400"/>
      <c r="EW618" s="1400"/>
      <c r="EX618" s="1400"/>
      <c r="EY618" s="1400"/>
      <c r="EZ618" s="1400"/>
      <c r="FA618" s="1400"/>
      <c r="FB618" s="1400"/>
      <c r="FC618" s="1400"/>
      <c r="FD618" s="1400"/>
      <c r="FE618" s="1400"/>
      <c r="FF618" s="1400"/>
      <c r="FG618" s="1400"/>
      <c r="FH618" s="1400"/>
      <c r="FI618" s="1400"/>
      <c r="FJ618" s="1400"/>
      <c r="FK618" s="1400"/>
      <c r="FL618" s="1400"/>
      <c r="FM618" s="1400"/>
      <c r="FN618" s="1400"/>
      <c r="FO618" s="1400"/>
      <c r="FP618" s="1400"/>
      <c r="FQ618" s="1400"/>
      <c r="FR618" s="1400"/>
      <c r="FS618" s="1400"/>
      <c r="FT618" s="1400"/>
      <c r="FU618" s="1400"/>
      <c r="FV618" s="1400"/>
      <c r="FW618" s="1400"/>
      <c r="FX618" s="1400"/>
      <c r="FY618" s="1400"/>
      <c r="FZ618" s="1400"/>
      <c r="GA618" s="1400"/>
      <c r="GB618" s="1400"/>
      <c r="GC618" s="1400"/>
      <c r="GD618" s="1400"/>
      <c r="GE618" s="1400"/>
      <c r="GF618" s="1400"/>
      <c r="GG618" s="1400"/>
      <c r="GH618" s="1400"/>
      <c r="GI618" s="1400"/>
      <c r="GJ618" s="1400"/>
      <c r="GK618" s="1400"/>
      <c r="GL618" s="1400"/>
      <c r="GM618" s="1400"/>
      <c r="GN618" s="1400"/>
      <c r="GO618" s="1400"/>
      <c r="GP618" s="1400"/>
      <c r="GQ618" s="1400"/>
      <c r="GR618" s="1400"/>
      <c r="GS618" s="1400"/>
      <c r="GT618" s="1400"/>
      <c r="GU618" s="1400"/>
      <c r="GV618" s="1400"/>
      <c r="GW618" s="1400"/>
      <c r="GX618" s="1400"/>
      <c r="GY618" s="1400"/>
      <c r="GZ618" s="1400"/>
      <c r="HA618" s="1400"/>
      <c r="HB618" s="1400"/>
      <c r="HC618" s="1400"/>
      <c r="HD618" s="1400"/>
      <c r="HE618" s="1400"/>
      <c r="HF618" s="1400"/>
      <c r="HG618" s="1400"/>
      <c r="HH618" s="1400"/>
      <c r="HI618" s="1400"/>
      <c r="HJ618" s="1400"/>
      <c r="HK618" s="1400"/>
      <c r="HL618" s="1400"/>
      <c r="HM618" s="1400"/>
      <c r="HN618" s="1400"/>
      <c r="HO618" s="1400"/>
      <c r="HP618" s="1400"/>
      <c r="HQ618" s="1400"/>
      <c r="HR618" s="1400"/>
      <c r="HS618" s="1400"/>
      <c r="HT618" s="1400"/>
      <c r="HU618" s="1400"/>
      <c r="HV618" s="1400"/>
      <c r="HW618" s="1400"/>
      <c r="HX618" s="1400"/>
      <c r="HY618" s="1400"/>
      <c r="HZ618" s="1400"/>
      <c r="IA618" s="1400"/>
      <c r="IB618" s="1400"/>
      <c r="IC618" s="1400"/>
      <c r="ID618" s="1400"/>
      <c r="IE618" s="1400"/>
      <c r="IF618" s="1400"/>
      <c r="IG618" s="1400"/>
      <c r="IH618" s="1400"/>
      <c r="II618" s="1400"/>
      <c r="IJ618" s="1400"/>
      <c r="IK618" s="1400"/>
      <c r="IL618" s="1400"/>
      <c r="IM618" s="1400"/>
      <c r="IN618" s="1400"/>
      <c r="IO618" s="1400"/>
      <c r="IP618" s="1400"/>
      <c r="IQ618" s="1400"/>
      <c r="IR618" s="1400"/>
      <c r="IS618" s="1400"/>
      <c r="IT618" s="1400"/>
      <c r="IU618" s="1400"/>
      <c r="IV618" s="1400"/>
    </row>
    <row r="619" spans="1:256">
      <c r="A619" s="1414"/>
      <c r="B619" s="1254" t="s">
        <v>1974</v>
      </c>
      <c r="C619" s="1365" t="s">
        <v>1066</v>
      </c>
      <c r="D619" s="1357">
        <v>36</v>
      </c>
      <c r="E619" s="1598"/>
      <c r="F619" s="1303">
        <f t="shared" si="1"/>
        <v>0</v>
      </c>
      <c r="G619" s="1444"/>
      <c r="H619" s="1444"/>
      <c r="I619" s="1444"/>
      <c r="K619" s="1400"/>
      <c r="L619" s="1330"/>
      <c r="M619" s="1400"/>
      <c r="N619" s="1400"/>
      <c r="O619" s="1443"/>
      <c r="P619" s="1400"/>
      <c r="Q619" s="1400"/>
      <c r="R619" s="1400"/>
      <c r="S619" s="1400"/>
      <c r="T619" s="1400"/>
      <c r="U619" s="1400"/>
      <c r="V619" s="1400"/>
      <c r="W619" s="1400"/>
      <c r="X619" s="1400"/>
      <c r="Y619" s="1400"/>
      <c r="Z619" s="1400"/>
      <c r="AA619" s="1400"/>
      <c r="AB619" s="1400"/>
      <c r="AC619" s="1400"/>
      <c r="AD619" s="1400"/>
      <c r="AE619" s="1400"/>
      <c r="AF619" s="1400"/>
      <c r="AG619" s="1400"/>
      <c r="AH619" s="1400"/>
      <c r="AI619" s="1400"/>
      <c r="AJ619" s="1400"/>
      <c r="AK619" s="1400"/>
      <c r="AL619" s="1400"/>
      <c r="AM619" s="1400"/>
      <c r="AN619" s="1400"/>
      <c r="AO619" s="1400"/>
      <c r="AP619" s="1400"/>
      <c r="AQ619" s="1400"/>
      <c r="AR619" s="1400"/>
      <c r="AS619" s="1400"/>
      <c r="AT619" s="1400"/>
      <c r="AU619" s="1400"/>
      <c r="AV619" s="1400"/>
      <c r="AW619" s="1400"/>
      <c r="AX619" s="1400"/>
      <c r="AY619" s="1400"/>
      <c r="AZ619" s="1400"/>
      <c r="BA619" s="1400"/>
      <c r="BB619" s="1400"/>
      <c r="BC619" s="1400"/>
      <c r="BD619" s="1400"/>
      <c r="BE619" s="1400"/>
      <c r="BF619" s="1400"/>
      <c r="BG619" s="1400"/>
      <c r="BH619" s="1400"/>
      <c r="BI619" s="1400"/>
      <c r="BJ619" s="1400"/>
      <c r="BK619" s="1400"/>
      <c r="BL619" s="1400"/>
      <c r="BM619" s="1400"/>
      <c r="BN619" s="1400"/>
      <c r="BO619" s="1400"/>
      <c r="BP619" s="1400"/>
      <c r="BQ619" s="1400"/>
      <c r="BR619" s="1400"/>
      <c r="BS619" s="1400"/>
      <c r="BT619" s="1400"/>
      <c r="BU619" s="1400"/>
      <c r="BV619" s="1400"/>
      <c r="BW619" s="1400"/>
      <c r="BX619" s="1400"/>
      <c r="BY619" s="1400"/>
      <c r="BZ619" s="1400"/>
      <c r="CA619" s="1400"/>
      <c r="CB619" s="1400"/>
      <c r="CC619" s="1400"/>
      <c r="CD619" s="1400"/>
      <c r="CE619" s="1400"/>
      <c r="CF619" s="1400"/>
      <c r="CG619" s="1400"/>
      <c r="CH619" s="1400"/>
      <c r="CI619" s="1400"/>
      <c r="CJ619" s="1400"/>
      <c r="CK619" s="1400"/>
      <c r="CL619" s="1400"/>
      <c r="CM619" s="1400"/>
      <c r="CN619" s="1400"/>
      <c r="CO619" s="1400"/>
      <c r="CP619" s="1400"/>
      <c r="CQ619" s="1400"/>
      <c r="CR619" s="1400"/>
      <c r="CS619" s="1400"/>
      <c r="CT619" s="1400"/>
      <c r="CU619" s="1400"/>
      <c r="CV619" s="1400"/>
      <c r="CW619" s="1400"/>
      <c r="CX619" s="1400"/>
      <c r="CY619" s="1400"/>
      <c r="CZ619" s="1400"/>
      <c r="DA619" s="1400"/>
      <c r="DB619" s="1400"/>
      <c r="DC619" s="1400"/>
      <c r="DD619" s="1400"/>
      <c r="DE619" s="1400"/>
      <c r="DF619" s="1400"/>
      <c r="DG619" s="1400"/>
      <c r="DH619" s="1400"/>
      <c r="DI619" s="1400"/>
      <c r="DJ619" s="1400"/>
      <c r="DK619" s="1400"/>
      <c r="DL619" s="1400"/>
      <c r="DM619" s="1400"/>
      <c r="DN619" s="1400"/>
      <c r="DO619" s="1400"/>
      <c r="DP619" s="1400"/>
      <c r="DQ619" s="1400"/>
      <c r="DR619" s="1400"/>
      <c r="DS619" s="1400"/>
      <c r="DT619" s="1400"/>
      <c r="DU619" s="1400"/>
      <c r="DV619" s="1400"/>
      <c r="DW619" s="1400"/>
      <c r="DX619" s="1400"/>
      <c r="DY619" s="1400"/>
      <c r="DZ619" s="1400"/>
      <c r="EA619" s="1400"/>
      <c r="EB619" s="1400"/>
      <c r="EC619" s="1400"/>
      <c r="ED619" s="1400"/>
      <c r="EE619" s="1400"/>
      <c r="EF619" s="1400"/>
      <c r="EG619" s="1400"/>
      <c r="EH619" s="1400"/>
      <c r="EI619" s="1400"/>
      <c r="EJ619" s="1400"/>
      <c r="EK619" s="1400"/>
      <c r="EL619" s="1400"/>
      <c r="EM619" s="1400"/>
      <c r="EN619" s="1400"/>
      <c r="EO619" s="1400"/>
      <c r="EP619" s="1400"/>
      <c r="EQ619" s="1400"/>
      <c r="ER619" s="1400"/>
      <c r="ES619" s="1400"/>
      <c r="ET619" s="1400"/>
      <c r="EU619" s="1400"/>
      <c r="EV619" s="1400"/>
      <c r="EW619" s="1400"/>
      <c r="EX619" s="1400"/>
      <c r="EY619" s="1400"/>
      <c r="EZ619" s="1400"/>
      <c r="FA619" s="1400"/>
      <c r="FB619" s="1400"/>
      <c r="FC619" s="1400"/>
      <c r="FD619" s="1400"/>
      <c r="FE619" s="1400"/>
      <c r="FF619" s="1400"/>
      <c r="FG619" s="1400"/>
      <c r="FH619" s="1400"/>
      <c r="FI619" s="1400"/>
      <c r="FJ619" s="1400"/>
      <c r="FK619" s="1400"/>
      <c r="FL619" s="1400"/>
      <c r="FM619" s="1400"/>
      <c r="FN619" s="1400"/>
      <c r="FO619" s="1400"/>
      <c r="FP619" s="1400"/>
      <c r="FQ619" s="1400"/>
      <c r="FR619" s="1400"/>
      <c r="FS619" s="1400"/>
      <c r="FT619" s="1400"/>
      <c r="FU619" s="1400"/>
      <c r="FV619" s="1400"/>
      <c r="FW619" s="1400"/>
      <c r="FX619" s="1400"/>
      <c r="FY619" s="1400"/>
      <c r="FZ619" s="1400"/>
      <c r="GA619" s="1400"/>
      <c r="GB619" s="1400"/>
      <c r="GC619" s="1400"/>
      <c r="GD619" s="1400"/>
      <c r="GE619" s="1400"/>
      <c r="GF619" s="1400"/>
      <c r="GG619" s="1400"/>
      <c r="GH619" s="1400"/>
      <c r="GI619" s="1400"/>
      <c r="GJ619" s="1400"/>
      <c r="GK619" s="1400"/>
      <c r="GL619" s="1400"/>
      <c r="GM619" s="1400"/>
      <c r="GN619" s="1400"/>
      <c r="GO619" s="1400"/>
      <c r="GP619" s="1400"/>
      <c r="GQ619" s="1400"/>
      <c r="GR619" s="1400"/>
      <c r="GS619" s="1400"/>
      <c r="GT619" s="1400"/>
      <c r="GU619" s="1400"/>
      <c r="GV619" s="1400"/>
      <c r="GW619" s="1400"/>
      <c r="GX619" s="1400"/>
      <c r="GY619" s="1400"/>
      <c r="GZ619" s="1400"/>
      <c r="HA619" s="1400"/>
      <c r="HB619" s="1400"/>
      <c r="HC619" s="1400"/>
      <c r="HD619" s="1400"/>
      <c r="HE619" s="1400"/>
      <c r="HF619" s="1400"/>
      <c r="HG619" s="1400"/>
      <c r="HH619" s="1400"/>
      <c r="HI619" s="1400"/>
      <c r="HJ619" s="1400"/>
      <c r="HK619" s="1400"/>
      <c r="HL619" s="1400"/>
      <c r="HM619" s="1400"/>
      <c r="HN619" s="1400"/>
      <c r="HO619" s="1400"/>
      <c r="HP619" s="1400"/>
      <c r="HQ619" s="1400"/>
      <c r="HR619" s="1400"/>
      <c r="HS619" s="1400"/>
      <c r="HT619" s="1400"/>
      <c r="HU619" s="1400"/>
      <c r="HV619" s="1400"/>
      <c r="HW619" s="1400"/>
      <c r="HX619" s="1400"/>
      <c r="HY619" s="1400"/>
      <c r="HZ619" s="1400"/>
      <c r="IA619" s="1400"/>
      <c r="IB619" s="1400"/>
      <c r="IC619" s="1400"/>
      <c r="ID619" s="1400"/>
      <c r="IE619" s="1400"/>
      <c r="IF619" s="1400"/>
      <c r="IG619" s="1400"/>
      <c r="IH619" s="1400"/>
      <c r="II619" s="1400"/>
      <c r="IJ619" s="1400"/>
      <c r="IK619" s="1400"/>
      <c r="IL619" s="1400"/>
      <c r="IM619" s="1400"/>
      <c r="IN619" s="1400"/>
      <c r="IO619" s="1400"/>
      <c r="IP619" s="1400"/>
      <c r="IQ619" s="1400"/>
      <c r="IR619" s="1400"/>
      <c r="IS619" s="1400"/>
      <c r="IT619" s="1400"/>
      <c r="IU619" s="1400"/>
      <c r="IV619" s="1400"/>
    </row>
    <row r="620" spans="1:256">
      <c r="A620" s="1414"/>
      <c r="B620" s="1254" t="s">
        <v>1975</v>
      </c>
      <c r="C620" s="1365" t="s">
        <v>1066</v>
      </c>
      <c r="D620" s="1357">
        <v>28</v>
      </c>
      <c r="E620" s="1598"/>
      <c r="F620" s="1303">
        <f t="shared" si="1"/>
        <v>0</v>
      </c>
      <c r="G620" s="1444"/>
      <c r="H620" s="1444"/>
      <c r="I620" s="1444"/>
      <c r="K620" s="1400"/>
      <c r="L620" s="1330"/>
      <c r="M620" s="1400"/>
      <c r="N620" s="1400"/>
      <c r="O620" s="1443"/>
      <c r="P620" s="1400"/>
      <c r="Q620" s="1400"/>
      <c r="R620" s="1400"/>
      <c r="S620" s="1400"/>
      <c r="T620" s="1400"/>
      <c r="U620" s="1400"/>
      <c r="V620" s="1400"/>
      <c r="W620" s="1400"/>
      <c r="X620" s="1400"/>
      <c r="Y620" s="1400"/>
      <c r="Z620" s="1400"/>
      <c r="AA620" s="1400"/>
      <c r="AB620" s="1400"/>
      <c r="AC620" s="1400"/>
      <c r="AD620" s="1400"/>
      <c r="AE620" s="1400"/>
      <c r="AF620" s="1400"/>
      <c r="AG620" s="1400"/>
      <c r="AH620" s="1400"/>
      <c r="AI620" s="1400"/>
      <c r="AJ620" s="1400"/>
      <c r="AK620" s="1400"/>
      <c r="AL620" s="1400"/>
      <c r="AM620" s="1400"/>
      <c r="AN620" s="1400"/>
      <c r="AO620" s="1400"/>
      <c r="AP620" s="1400"/>
      <c r="AQ620" s="1400"/>
      <c r="AR620" s="1400"/>
      <c r="AS620" s="1400"/>
      <c r="AT620" s="1400"/>
      <c r="AU620" s="1400"/>
      <c r="AV620" s="1400"/>
      <c r="AW620" s="1400"/>
      <c r="AX620" s="1400"/>
      <c r="AY620" s="1400"/>
      <c r="AZ620" s="1400"/>
      <c r="BA620" s="1400"/>
      <c r="BB620" s="1400"/>
      <c r="BC620" s="1400"/>
      <c r="BD620" s="1400"/>
      <c r="BE620" s="1400"/>
      <c r="BF620" s="1400"/>
      <c r="BG620" s="1400"/>
      <c r="BH620" s="1400"/>
      <c r="BI620" s="1400"/>
      <c r="BJ620" s="1400"/>
      <c r="BK620" s="1400"/>
      <c r="BL620" s="1400"/>
      <c r="BM620" s="1400"/>
      <c r="BN620" s="1400"/>
      <c r="BO620" s="1400"/>
      <c r="BP620" s="1400"/>
      <c r="BQ620" s="1400"/>
      <c r="BR620" s="1400"/>
      <c r="BS620" s="1400"/>
      <c r="BT620" s="1400"/>
      <c r="BU620" s="1400"/>
      <c r="BV620" s="1400"/>
      <c r="BW620" s="1400"/>
      <c r="BX620" s="1400"/>
      <c r="BY620" s="1400"/>
      <c r="BZ620" s="1400"/>
      <c r="CA620" s="1400"/>
      <c r="CB620" s="1400"/>
      <c r="CC620" s="1400"/>
      <c r="CD620" s="1400"/>
      <c r="CE620" s="1400"/>
      <c r="CF620" s="1400"/>
      <c r="CG620" s="1400"/>
      <c r="CH620" s="1400"/>
      <c r="CI620" s="1400"/>
      <c r="CJ620" s="1400"/>
      <c r="CK620" s="1400"/>
      <c r="CL620" s="1400"/>
      <c r="CM620" s="1400"/>
      <c r="CN620" s="1400"/>
      <c r="CO620" s="1400"/>
      <c r="CP620" s="1400"/>
      <c r="CQ620" s="1400"/>
      <c r="CR620" s="1400"/>
      <c r="CS620" s="1400"/>
      <c r="CT620" s="1400"/>
      <c r="CU620" s="1400"/>
      <c r="CV620" s="1400"/>
      <c r="CW620" s="1400"/>
      <c r="CX620" s="1400"/>
      <c r="CY620" s="1400"/>
      <c r="CZ620" s="1400"/>
      <c r="DA620" s="1400"/>
      <c r="DB620" s="1400"/>
      <c r="DC620" s="1400"/>
      <c r="DD620" s="1400"/>
      <c r="DE620" s="1400"/>
      <c r="DF620" s="1400"/>
      <c r="DG620" s="1400"/>
      <c r="DH620" s="1400"/>
      <c r="DI620" s="1400"/>
      <c r="DJ620" s="1400"/>
      <c r="DK620" s="1400"/>
      <c r="DL620" s="1400"/>
      <c r="DM620" s="1400"/>
      <c r="DN620" s="1400"/>
      <c r="DO620" s="1400"/>
      <c r="DP620" s="1400"/>
      <c r="DQ620" s="1400"/>
      <c r="DR620" s="1400"/>
      <c r="DS620" s="1400"/>
      <c r="DT620" s="1400"/>
      <c r="DU620" s="1400"/>
      <c r="DV620" s="1400"/>
      <c r="DW620" s="1400"/>
      <c r="DX620" s="1400"/>
      <c r="DY620" s="1400"/>
      <c r="DZ620" s="1400"/>
      <c r="EA620" s="1400"/>
      <c r="EB620" s="1400"/>
      <c r="EC620" s="1400"/>
      <c r="ED620" s="1400"/>
      <c r="EE620" s="1400"/>
      <c r="EF620" s="1400"/>
      <c r="EG620" s="1400"/>
      <c r="EH620" s="1400"/>
      <c r="EI620" s="1400"/>
      <c r="EJ620" s="1400"/>
      <c r="EK620" s="1400"/>
      <c r="EL620" s="1400"/>
      <c r="EM620" s="1400"/>
      <c r="EN620" s="1400"/>
      <c r="EO620" s="1400"/>
      <c r="EP620" s="1400"/>
      <c r="EQ620" s="1400"/>
      <c r="ER620" s="1400"/>
      <c r="ES620" s="1400"/>
      <c r="ET620" s="1400"/>
      <c r="EU620" s="1400"/>
      <c r="EV620" s="1400"/>
      <c r="EW620" s="1400"/>
      <c r="EX620" s="1400"/>
      <c r="EY620" s="1400"/>
      <c r="EZ620" s="1400"/>
      <c r="FA620" s="1400"/>
      <c r="FB620" s="1400"/>
      <c r="FC620" s="1400"/>
      <c r="FD620" s="1400"/>
      <c r="FE620" s="1400"/>
      <c r="FF620" s="1400"/>
      <c r="FG620" s="1400"/>
      <c r="FH620" s="1400"/>
      <c r="FI620" s="1400"/>
      <c r="FJ620" s="1400"/>
      <c r="FK620" s="1400"/>
      <c r="FL620" s="1400"/>
      <c r="FM620" s="1400"/>
      <c r="FN620" s="1400"/>
      <c r="FO620" s="1400"/>
      <c r="FP620" s="1400"/>
      <c r="FQ620" s="1400"/>
      <c r="FR620" s="1400"/>
      <c r="FS620" s="1400"/>
      <c r="FT620" s="1400"/>
      <c r="FU620" s="1400"/>
      <c r="FV620" s="1400"/>
      <c r="FW620" s="1400"/>
      <c r="FX620" s="1400"/>
      <c r="FY620" s="1400"/>
      <c r="FZ620" s="1400"/>
      <c r="GA620" s="1400"/>
      <c r="GB620" s="1400"/>
      <c r="GC620" s="1400"/>
      <c r="GD620" s="1400"/>
      <c r="GE620" s="1400"/>
      <c r="GF620" s="1400"/>
      <c r="GG620" s="1400"/>
      <c r="GH620" s="1400"/>
      <c r="GI620" s="1400"/>
      <c r="GJ620" s="1400"/>
      <c r="GK620" s="1400"/>
      <c r="GL620" s="1400"/>
      <c r="GM620" s="1400"/>
      <c r="GN620" s="1400"/>
      <c r="GO620" s="1400"/>
      <c r="GP620" s="1400"/>
      <c r="GQ620" s="1400"/>
      <c r="GR620" s="1400"/>
      <c r="GS620" s="1400"/>
      <c r="GT620" s="1400"/>
      <c r="GU620" s="1400"/>
      <c r="GV620" s="1400"/>
      <c r="GW620" s="1400"/>
      <c r="GX620" s="1400"/>
      <c r="GY620" s="1400"/>
      <c r="GZ620" s="1400"/>
      <c r="HA620" s="1400"/>
      <c r="HB620" s="1400"/>
      <c r="HC620" s="1400"/>
      <c r="HD620" s="1400"/>
      <c r="HE620" s="1400"/>
      <c r="HF620" s="1400"/>
      <c r="HG620" s="1400"/>
      <c r="HH620" s="1400"/>
      <c r="HI620" s="1400"/>
      <c r="HJ620" s="1400"/>
      <c r="HK620" s="1400"/>
      <c r="HL620" s="1400"/>
      <c r="HM620" s="1400"/>
      <c r="HN620" s="1400"/>
      <c r="HO620" s="1400"/>
      <c r="HP620" s="1400"/>
      <c r="HQ620" s="1400"/>
      <c r="HR620" s="1400"/>
      <c r="HS620" s="1400"/>
      <c r="HT620" s="1400"/>
      <c r="HU620" s="1400"/>
      <c r="HV620" s="1400"/>
      <c r="HW620" s="1400"/>
      <c r="HX620" s="1400"/>
      <c r="HY620" s="1400"/>
      <c r="HZ620" s="1400"/>
      <c r="IA620" s="1400"/>
      <c r="IB620" s="1400"/>
      <c r="IC620" s="1400"/>
      <c r="ID620" s="1400"/>
      <c r="IE620" s="1400"/>
      <c r="IF620" s="1400"/>
      <c r="IG620" s="1400"/>
      <c r="IH620" s="1400"/>
      <c r="II620" s="1400"/>
      <c r="IJ620" s="1400"/>
      <c r="IK620" s="1400"/>
      <c r="IL620" s="1400"/>
      <c r="IM620" s="1400"/>
      <c r="IN620" s="1400"/>
      <c r="IO620" s="1400"/>
      <c r="IP620" s="1400"/>
      <c r="IQ620" s="1400"/>
      <c r="IR620" s="1400"/>
      <c r="IS620" s="1400"/>
      <c r="IT620" s="1400"/>
      <c r="IU620" s="1400"/>
      <c r="IV620" s="1400"/>
    </row>
    <row r="621" spans="1:256">
      <c r="A621" s="1414"/>
      <c r="B621" s="1254" t="s">
        <v>1976</v>
      </c>
      <c r="C621" s="1365" t="s">
        <v>1066</v>
      </c>
      <c r="D621" s="1357">
        <v>62</v>
      </c>
      <c r="E621" s="1598"/>
      <c r="F621" s="1303">
        <f t="shared" si="1"/>
        <v>0</v>
      </c>
      <c r="G621" s="1413"/>
      <c r="H621" s="1413"/>
      <c r="I621" s="1413"/>
      <c r="K621" s="1400"/>
      <c r="L621" s="1330"/>
      <c r="M621" s="1400"/>
      <c r="N621" s="1400"/>
      <c r="O621" s="1443"/>
      <c r="P621" s="1400"/>
      <c r="Q621" s="1400"/>
      <c r="R621" s="1400"/>
      <c r="S621" s="1400"/>
      <c r="T621" s="1400"/>
      <c r="U621" s="1400"/>
      <c r="V621" s="1400"/>
      <c r="W621" s="1400"/>
      <c r="X621" s="1400"/>
      <c r="Y621" s="1400"/>
      <c r="Z621" s="1400"/>
      <c r="AA621" s="1400"/>
      <c r="AB621" s="1400"/>
      <c r="AC621" s="1400"/>
      <c r="AD621" s="1400"/>
      <c r="AE621" s="1400"/>
      <c r="AF621" s="1400"/>
      <c r="AG621" s="1400"/>
      <c r="AH621" s="1400"/>
      <c r="AI621" s="1400"/>
      <c r="AJ621" s="1400"/>
      <c r="AK621" s="1400"/>
      <c r="AL621" s="1400"/>
      <c r="AM621" s="1400"/>
      <c r="AN621" s="1400"/>
      <c r="AO621" s="1400"/>
      <c r="AP621" s="1400"/>
      <c r="AQ621" s="1400"/>
      <c r="AR621" s="1400"/>
      <c r="AS621" s="1400"/>
      <c r="AT621" s="1400"/>
      <c r="AU621" s="1400"/>
      <c r="AV621" s="1400"/>
      <c r="AW621" s="1400"/>
      <c r="AX621" s="1400"/>
      <c r="AY621" s="1400"/>
      <c r="AZ621" s="1400"/>
      <c r="BA621" s="1400"/>
      <c r="BB621" s="1400"/>
      <c r="BC621" s="1400"/>
      <c r="BD621" s="1400"/>
      <c r="BE621" s="1400"/>
      <c r="BF621" s="1400"/>
      <c r="BG621" s="1400"/>
      <c r="BH621" s="1400"/>
      <c r="BI621" s="1400"/>
      <c r="BJ621" s="1400"/>
      <c r="BK621" s="1400"/>
      <c r="BL621" s="1400"/>
      <c r="BM621" s="1400"/>
      <c r="BN621" s="1400"/>
      <c r="BO621" s="1400"/>
      <c r="BP621" s="1400"/>
      <c r="BQ621" s="1400"/>
      <c r="BR621" s="1400"/>
      <c r="BS621" s="1400"/>
      <c r="BT621" s="1400"/>
      <c r="BU621" s="1400"/>
      <c r="BV621" s="1400"/>
      <c r="BW621" s="1400"/>
      <c r="BX621" s="1400"/>
      <c r="BY621" s="1400"/>
      <c r="BZ621" s="1400"/>
      <c r="CA621" s="1400"/>
      <c r="CB621" s="1400"/>
      <c r="CC621" s="1400"/>
      <c r="CD621" s="1400"/>
      <c r="CE621" s="1400"/>
      <c r="CF621" s="1400"/>
      <c r="CG621" s="1400"/>
      <c r="CH621" s="1400"/>
      <c r="CI621" s="1400"/>
      <c r="CJ621" s="1400"/>
      <c r="CK621" s="1400"/>
      <c r="CL621" s="1400"/>
      <c r="CM621" s="1400"/>
      <c r="CN621" s="1400"/>
      <c r="CO621" s="1400"/>
      <c r="CP621" s="1400"/>
      <c r="CQ621" s="1400"/>
      <c r="CR621" s="1400"/>
      <c r="CS621" s="1400"/>
      <c r="CT621" s="1400"/>
      <c r="CU621" s="1400"/>
      <c r="CV621" s="1400"/>
      <c r="CW621" s="1400"/>
      <c r="CX621" s="1400"/>
      <c r="CY621" s="1400"/>
      <c r="CZ621" s="1400"/>
      <c r="DA621" s="1400"/>
      <c r="DB621" s="1400"/>
      <c r="DC621" s="1400"/>
      <c r="DD621" s="1400"/>
      <c r="DE621" s="1400"/>
      <c r="DF621" s="1400"/>
      <c r="DG621" s="1400"/>
      <c r="DH621" s="1400"/>
      <c r="DI621" s="1400"/>
      <c r="DJ621" s="1400"/>
      <c r="DK621" s="1400"/>
      <c r="DL621" s="1400"/>
      <c r="DM621" s="1400"/>
      <c r="DN621" s="1400"/>
      <c r="DO621" s="1400"/>
      <c r="DP621" s="1400"/>
      <c r="DQ621" s="1400"/>
      <c r="DR621" s="1400"/>
      <c r="DS621" s="1400"/>
      <c r="DT621" s="1400"/>
      <c r="DU621" s="1400"/>
      <c r="DV621" s="1400"/>
      <c r="DW621" s="1400"/>
      <c r="DX621" s="1400"/>
      <c r="DY621" s="1400"/>
      <c r="DZ621" s="1400"/>
      <c r="EA621" s="1400"/>
      <c r="EB621" s="1400"/>
      <c r="EC621" s="1400"/>
      <c r="ED621" s="1400"/>
      <c r="EE621" s="1400"/>
      <c r="EF621" s="1400"/>
      <c r="EG621" s="1400"/>
      <c r="EH621" s="1400"/>
      <c r="EI621" s="1400"/>
      <c r="EJ621" s="1400"/>
      <c r="EK621" s="1400"/>
      <c r="EL621" s="1400"/>
      <c r="EM621" s="1400"/>
      <c r="EN621" s="1400"/>
      <c r="EO621" s="1400"/>
      <c r="EP621" s="1400"/>
      <c r="EQ621" s="1400"/>
      <c r="ER621" s="1400"/>
      <c r="ES621" s="1400"/>
      <c r="ET621" s="1400"/>
      <c r="EU621" s="1400"/>
      <c r="EV621" s="1400"/>
      <c r="EW621" s="1400"/>
      <c r="EX621" s="1400"/>
      <c r="EY621" s="1400"/>
      <c r="EZ621" s="1400"/>
      <c r="FA621" s="1400"/>
      <c r="FB621" s="1400"/>
      <c r="FC621" s="1400"/>
      <c r="FD621" s="1400"/>
      <c r="FE621" s="1400"/>
      <c r="FF621" s="1400"/>
      <c r="FG621" s="1400"/>
      <c r="FH621" s="1400"/>
      <c r="FI621" s="1400"/>
      <c r="FJ621" s="1400"/>
      <c r="FK621" s="1400"/>
      <c r="FL621" s="1400"/>
      <c r="FM621" s="1400"/>
      <c r="FN621" s="1400"/>
      <c r="FO621" s="1400"/>
      <c r="FP621" s="1400"/>
      <c r="FQ621" s="1400"/>
      <c r="FR621" s="1400"/>
      <c r="FS621" s="1400"/>
      <c r="FT621" s="1400"/>
      <c r="FU621" s="1400"/>
      <c r="FV621" s="1400"/>
      <c r="FW621" s="1400"/>
      <c r="FX621" s="1400"/>
      <c r="FY621" s="1400"/>
      <c r="FZ621" s="1400"/>
      <c r="GA621" s="1400"/>
      <c r="GB621" s="1400"/>
      <c r="GC621" s="1400"/>
      <c r="GD621" s="1400"/>
      <c r="GE621" s="1400"/>
      <c r="GF621" s="1400"/>
      <c r="GG621" s="1400"/>
      <c r="GH621" s="1400"/>
      <c r="GI621" s="1400"/>
      <c r="GJ621" s="1400"/>
      <c r="GK621" s="1400"/>
      <c r="GL621" s="1400"/>
      <c r="GM621" s="1400"/>
      <c r="GN621" s="1400"/>
      <c r="GO621" s="1400"/>
      <c r="GP621" s="1400"/>
      <c r="GQ621" s="1400"/>
      <c r="GR621" s="1400"/>
      <c r="GS621" s="1400"/>
      <c r="GT621" s="1400"/>
      <c r="GU621" s="1400"/>
      <c r="GV621" s="1400"/>
      <c r="GW621" s="1400"/>
      <c r="GX621" s="1400"/>
      <c r="GY621" s="1400"/>
      <c r="GZ621" s="1400"/>
      <c r="HA621" s="1400"/>
      <c r="HB621" s="1400"/>
      <c r="HC621" s="1400"/>
      <c r="HD621" s="1400"/>
      <c r="HE621" s="1400"/>
      <c r="HF621" s="1400"/>
      <c r="HG621" s="1400"/>
      <c r="HH621" s="1400"/>
      <c r="HI621" s="1400"/>
      <c r="HJ621" s="1400"/>
      <c r="HK621" s="1400"/>
      <c r="HL621" s="1400"/>
      <c r="HM621" s="1400"/>
      <c r="HN621" s="1400"/>
      <c r="HO621" s="1400"/>
      <c r="HP621" s="1400"/>
      <c r="HQ621" s="1400"/>
      <c r="HR621" s="1400"/>
      <c r="HS621" s="1400"/>
      <c r="HT621" s="1400"/>
      <c r="HU621" s="1400"/>
      <c r="HV621" s="1400"/>
      <c r="HW621" s="1400"/>
      <c r="HX621" s="1400"/>
      <c r="HY621" s="1400"/>
      <c r="HZ621" s="1400"/>
      <c r="IA621" s="1400"/>
      <c r="IB621" s="1400"/>
      <c r="IC621" s="1400"/>
      <c r="ID621" s="1400"/>
      <c r="IE621" s="1400"/>
      <c r="IF621" s="1400"/>
      <c r="IG621" s="1400"/>
      <c r="IH621" s="1400"/>
      <c r="II621" s="1400"/>
      <c r="IJ621" s="1400"/>
      <c r="IK621" s="1400"/>
      <c r="IL621" s="1400"/>
      <c r="IM621" s="1400"/>
      <c r="IN621" s="1400"/>
      <c r="IO621" s="1400"/>
      <c r="IP621" s="1400"/>
      <c r="IQ621" s="1400"/>
      <c r="IR621" s="1400"/>
      <c r="IS621" s="1400"/>
      <c r="IT621" s="1400"/>
      <c r="IU621" s="1400"/>
      <c r="IV621" s="1400"/>
    </row>
    <row r="622" spans="1:256">
      <c r="A622" s="1414"/>
      <c r="B622" s="1254" t="s">
        <v>1977</v>
      </c>
      <c r="C622" s="1365" t="s">
        <v>1066</v>
      </c>
      <c r="D622" s="1357">
        <v>136</v>
      </c>
      <c r="E622" s="1598"/>
      <c r="F622" s="1303">
        <f t="shared" si="1"/>
        <v>0</v>
      </c>
      <c r="G622" s="1413"/>
      <c r="H622" s="1413"/>
      <c r="I622" s="1413"/>
      <c r="K622" s="1400"/>
      <c r="L622" s="1330"/>
      <c r="M622" s="1400"/>
      <c r="N622" s="1400"/>
      <c r="O622" s="1443"/>
      <c r="P622" s="1400"/>
      <c r="Q622" s="1400"/>
      <c r="R622" s="1400"/>
      <c r="S622" s="1400"/>
      <c r="T622" s="1400"/>
      <c r="U622" s="1400"/>
      <c r="V622" s="1400"/>
      <c r="W622" s="1400"/>
      <c r="X622" s="1400"/>
      <c r="Y622" s="1400"/>
      <c r="Z622" s="1400"/>
      <c r="AA622" s="1400"/>
      <c r="AB622" s="1400"/>
      <c r="AC622" s="1400"/>
      <c r="AD622" s="1400"/>
      <c r="AE622" s="1400"/>
      <c r="AF622" s="1400"/>
      <c r="AG622" s="1400"/>
      <c r="AH622" s="1400"/>
      <c r="AI622" s="1400"/>
      <c r="AJ622" s="1400"/>
      <c r="AK622" s="1400"/>
      <c r="AL622" s="1400"/>
      <c r="AM622" s="1400"/>
      <c r="AN622" s="1400"/>
      <c r="AO622" s="1400"/>
      <c r="AP622" s="1400"/>
      <c r="AQ622" s="1400"/>
      <c r="AR622" s="1400"/>
      <c r="AS622" s="1400"/>
      <c r="AT622" s="1400"/>
      <c r="AU622" s="1400"/>
      <c r="AV622" s="1400"/>
      <c r="AW622" s="1400"/>
      <c r="AX622" s="1400"/>
      <c r="AY622" s="1400"/>
      <c r="AZ622" s="1400"/>
      <c r="BA622" s="1400"/>
      <c r="BB622" s="1400"/>
      <c r="BC622" s="1400"/>
      <c r="BD622" s="1400"/>
      <c r="BE622" s="1400"/>
      <c r="BF622" s="1400"/>
      <c r="BG622" s="1400"/>
      <c r="BH622" s="1400"/>
      <c r="BI622" s="1400"/>
      <c r="BJ622" s="1400"/>
      <c r="BK622" s="1400"/>
      <c r="BL622" s="1400"/>
      <c r="BM622" s="1400"/>
      <c r="BN622" s="1400"/>
      <c r="BO622" s="1400"/>
      <c r="BP622" s="1400"/>
      <c r="BQ622" s="1400"/>
      <c r="BR622" s="1400"/>
      <c r="BS622" s="1400"/>
      <c r="BT622" s="1400"/>
      <c r="BU622" s="1400"/>
      <c r="BV622" s="1400"/>
      <c r="BW622" s="1400"/>
      <c r="BX622" s="1400"/>
      <c r="BY622" s="1400"/>
      <c r="BZ622" s="1400"/>
      <c r="CA622" s="1400"/>
      <c r="CB622" s="1400"/>
      <c r="CC622" s="1400"/>
      <c r="CD622" s="1400"/>
      <c r="CE622" s="1400"/>
      <c r="CF622" s="1400"/>
      <c r="CG622" s="1400"/>
      <c r="CH622" s="1400"/>
      <c r="CI622" s="1400"/>
      <c r="CJ622" s="1400"/>
      <c r="CK622" s="1400"/>
      <c r="CL622" s="1400"/>
      <c r="CM622" s="1400"/>
      <c r="CN622" s="1400"/>
      <c r="CO622" s="1400"/>
      <c r="CP622" s="1400"/>
      <c r="CQ622" s="1400"/>
      <c r="CR622" s="1400"/>
      <c r="CS622" s="1400"/>
      <c r="CT622" s="1400"/>
      <c r="CU622" s="1400"/>
      <c r="CV622" s="1400"/>
      <c r="CW622" s="1400"/>
      <c r="CX622" s="1400"/>
      <c r="CY622" s="1400"/>
      <c r="CZ622" s="1400"/>
      <c r="DA622" s="1400"/>
      <c r="DB622" s="1400"/>
      <c r="DC622" s="1400"/>
      <c r="DD622" s="1400"/>
      <c r="DE622" s="1400"/>
      <c r="DF622" s="1400"/>
      <c r="DG622" s="1400"/>
      <c r="DH622" s="1400"/>
      <c r="DI622" s="1400"/>
      <c r="DJ622" s="1400"/>
      <c r="DK622" s="1400"/>
      <c r="DL622" s="1400"/>
      <c r="DM622" s="1400"/>
      <c r="DN622" s="1400"/>
      <c r="DO622" s="1400"/>
      <c r="DP622" s="1400"/>
      <c r="DQ622" s="1400"/>
      <c r="DR622" s="1400"/>
      <c r="DS622" s="1400"/>
      <c r="DT622" s="1400"/>
      <c r="DU622" s="1400"/>
      <c r="DV622" s="1400"/>
      <c r="DW622" s="1400"/>
      <c r="DX622" s="1400"/>
      <c r="DY622" s="1400"/>
      <c r="DZ622" s="1400"/>
      <c r="EA622" s="1400"/>
      <c r="EB622" s="1400"/>
      <c r="EC622" s="1400"/>
      <c r="ED622" s="1400"/>
      <c r="EE622" s="1400"/>
      <c r="EF622" s="1400"/>
      <c r="EG622" s="1400"/>
      <c r="EH622" s="1400"/>
      <c r="EI622" s="1400"/>
      <c r="EJ622" s="1400"/>
      <c r="EK622" s="1400"/>
      <c r="EL622" s="1400"/>
      <c r="EM622" s="1400"/>
      <c r="EN622" s="1400"/>
      <c r="EO622" s="1400"/>
      <c r="EP622" s="1400"/>
      <c r="EQ622" s="1400"/>
      <c r="ER622" s="1400"/>
      <c r="ES622" s="1400"/>
      <c r="ET622" s="1400"/>
      <c r="EU622" s="1400"/>
      <c r="EV622" s="1400"/>
      <c r="EW622" s="1400"/>
      <c r="EX622" s="1400"/>
      <c r="EY622" s="1400"/>
      <c r="EZ622" s="1400"/>
      <c r="FA622" s="1400"/>
      <c r="FB622" s="1400"/>
      <c r="FC622" s="1400"/>
      <c r="FD622" s="1400"/>
      <c r="FE622" s="1400"/>
      <c r="FF622" s="1400"/>
      <c r="FG622" s="1400"/>
      <c r="FH622" s="1400"/>
      <c r="FI622" s="1400"/>
      <c r="FJ622" s="1400"/>
      <c r="FK622" s="1400"/>
      <c r="FL622" s="1400"/>
      <c r="FM622" s="1400"/>
      <c r="FN622" s="1400"/>
      <c r="FO622" s="1400"/>
      <c r="FP622" s="1400"/>
      <c r="FQ622" s="1400"/>
      <c r="FR622" s="1400"/>
      <c r="FS622" s="1400"/>
      <c r="FT622" s="1400"/>
      <c r="FU622" s="1400"/>
      <c r="FV622" s="1400"/>
      <c r="FW622" s="1400"/>
      <c r="FX622" s="1400"/>
      <c r="FY622" s="1400"/>
      <c r="FZ622" s="1400"/>
      <c r="GA622" s="1400"/>
      <c r="GB622" s="1400"/>
      <c r="GC622" s="1400"/>
      <c r="GD622" s="1400"/>
      <c r="GE622" s="1400"/>
      <c r="GF622" s="1400"/>
      <c r="GG622" s="1400"/>
      <c r="GH622" s="1400"/>
      <c r="GI622" s="1400"/>
      <c r="GJ622" s="1400"/>
      <c r="GK622" s="1400"/>
      <c r="GL622" s="1400"/>
      <c r="GM622" s="1400"/>
      <c r="GN622" s="1400"/>
      <c r="GO622" s="1400"/>
      <c r="GP622" s="1400"/>
      <c r="GQ622" s="1400"/>
      <c r="GR622" s="1400"/>
      <c r="GS622" s="1400"/>
      <c r="GT622" s="1400"/>
      <c r="GU622" s="1400"/>
      <c r="GV622" s="1400"/>
      <c r="GW622" s="1400"/>
      <c r="GX622" s="1400"/>
      <c r="GY622" s="1400"/>
      <c r="GZ622" s="1400"/>
      <c r="HA622" s="1400"/>
      <c r="HB622" s="1400"/>
      <c r="HC622" s="1400"/>
      <c r="HD622" s="1400"/>
      <c r="HE622" s="1400"/>
      <c r="HF622" s="1400"/>
      <c r="HG622" s="1400"/>
      <c r="HH622" s="1400"/>
      <c r="HI622" s="1400"/>
      <c r="HJ622" s="1400"/>
      <c r="HK622" s="1400"/>
      <c r="HL622" s="1400"/>
      <c r="HM622" s="1400"/>
      <c r="HN622" s="1400"/>
      <c r="HO622" s="1400"/>
      <c r="HP622" s="1400"/>
      <c r="HQ622" s="1400"/>
      <c r="HR622" s="1400"/>
      <c r="HS622" s="1400"/>
      <c r="HT622" s="1400"/>
      <c r="HU622" s="1400"/>
      <c r="HV622" s="1400"/>
      <c r="HW622" s="1400"/>
      <c r="HX622" s="1400"/>
      <c r="HY622" s="1400"/>
      <c r="HZ622" s="1400"/>
      <c r="IA622" s="1400"/>
      <c r="IB622" s="1400"/>
      <c r="IC622" s="1400"/>
      <c r="ID622" s="1400"/>
      <c r="IE622" s="1400"/>
      <c r="IF622" s="1400"/>
      <c r="IG622" s="1400"/>
      <c r="IH622" s="1400"/>
      <c r="II622" s="1400"/>
      <c r="IJ622" s="1400"/>
      <c r="IK622" s="1400"/>
      <c r="IL622" s="1400"/>
      <c r="IM622" s="1400"/>
      <c r="IN622" s="1400"/>
      <c r="IO622" s="1400"/>
      <c r="IP622" s="1400"/>
      <c r="IQ622" s="1400"/>
      <c r="IR622" s="1400"/>
      <c r="IS622" s="1400"/>
      <c r="IT622" s="1400"/>
      <c r="IU622" s="1400"/>
      <c r="IV622" s="1400"/>
    </row>
    <row r="623" spans="1:256">
      <c r="A623" s="1414"/>
      <c r="B623" s="1254" t="s">
        <v>1978</v>
      </c>
      <c r="C623" s="1365" t="s">
        <v>1066</v>
      </c>
      <c r="D623" s="1357">
        <v>200</v>
      </c>
      <c r="E623" s="1598"/>
      <c r="F623" s="1303">
        <f t="shared" si="1"/>
        <v>0</v>
      </c>
      <c r="G623" s="1445"/>
      <c r="H623" s="1445"/>
      <c r="I623" s="1445"/>
      <c r="K623" s="1400"/>
      <c r="L623" s="1330"/>
      <c r="M623" s="1400"/>
      <c r="N623" s="1400"/>
      <c r="O623" s="1443"/>
      <c r="P623" s="1400"/>
      <c r="Q623" s="1400"/>
      <c r="R623" s="1400"/>
      <c r="S623" s="1400"/>
      <c r="T623" s="1400"/>
      <c r="U623" s="1400"/>
      <c r="V623" s="1400"/>
      <c r="W623" s="1400"/>
      <c r="X623" s="1400"/>
      <c r="Y623" s="1400"/>
      <c r="Z623" s="1400"/>
      <c r="AA623" s="1400"/>
      <c r="AB623" s="1400"/>
      <c r="AC623" s="1400"/>
      <c r="AD623" s="1400"/>
      <c r="AE623" s="1400"/>
      <c r="AF623" s="1400"/>
      <c r="AG623" s="1400"/>
      <c r="AH623" s="1400"/>
      <c r="AI623" s="1400"/>
      <c r="AJ623" s="1400"/>
      <c r="AK623" s="1400"/>
      <c r="AL623" s="1400"/>
      <c r="AM623" s="1400"/>
      <c r="AN623" s="1400"/>
      <c r="AO623" s="1400"/>
      <c r="AP623" s="1400"/>
      <c r="AQ623" s="1400"/>
      <c r="AR623" s="1400"/>
      <c r="AS623" s="1400"/>
      <c r="AT623" s="1400"/>
      <c r="AU623" s="1400"/>
      <c r="AV623" s="1400"/>
      <c r="AW623" s="1400"/>
      <c r="AX623" s="1400"/>
      <c r="AY623" s="1400"/>
      <c r="AZ623" s="1400"/>
      <c r="BA623" s="1400"/>
      <c r="BB623" s="1400"/>
      <c r="BC623" s="1400"/>
      <c r="BD623" s="1400"/>
      <c r="BE623" s="1400"/>
      <c r="BF623" s="1400"/>
      <c r="BG623" s="1400"/>
      <c r="BH623" s="1400"/>
      <c r="BI623" s="1400"/>
      <c r="BJ623" s="1400"/>
      <c r="BK623" s="1400"/>
      <c r="BL623" s="1400"/>
      <c r="BM623" s="1400"/>
      <c r="BN623" s="1400"/>
      <c r="BO623" s="1400"/>
      <c r="BP623" s="1400"/>
      <c r="BQ623" s="1400"/>
      <c r="BR623" s="1400"/>
      <c r="BS623" s="1400"/>
      <c r="BT623" s="1400"/>
      <c r="BU623" s="1400"/>
      <c r="BV623" s="1400"/>
      <c r="BW623" s="1400"/>
      <c r="BX623" s="1400"/>
      <c r="BY623" s="1400"/>
      <c r="BZ623" s="1400"/>
      <c r="CA623" s="1400"/>
      <c r="CB623" s="1400"/>
      <c r="CC623" s="1400"/>
      <c r="CD623" s="1400"/>
      <c r="CE623" s="1400"/>
      <c r="CF623" s="1400"/>
      <c r="CG623" s="1400"/>
      <c r="CH623" s="1400"/>
      <c r="CI623" s="1400"/>
      <c r="CJ623" s="1400"/>
      <c r="CK623" s="1400"/>
      <c r="CL623" s="1400"/>
      <c r="CM623" s="1400"/>
      <c r="CN623" s="1400"/>
      <c r="CO623" s="1400"/>
      <c r="CP623" s="1400"/>
      <c r="CQ623" s="1400"/>
      <c r="CR623" s="1400"/>
      <c r="CS623" s="1400"/>
      <c r="CT623" s="1400"/>
      <c r="CU623" s="1400"/>
      <c r="CV623" s="1400"/>
      <c r="CW623" s="1400"/>
      <c r="CX623" s="1400"/>
      <c r="CY623" s="1400"/>
      <c r="CZ623" s="1400"/>
      <c r="DA623" s="1400"/>
      <c r="DB623" s="1400"/>
      <c r="DC623" s="1400"/>
      <c r="DD623" s="1400"/>
      <c r="DE623" s="1400"/>
      <c r="DF623" s="1400"/>
      <c r="DG623" s="1400"/>
      <c r="DH623" s="1400"/>
      <c r="DI623" s="1400"/>
      <c r="DJ623" s="1400"/>
      <c r="DK623" s="1400"/>
      <c r="DL623" s="1400"/>
      <c r="DM623" s="1400"/>
      <c r="DN623" s="1400"/>
      <c r="DO623" s="1400"/>
      <c r="DP623" s="1400"/>
      <c r="DQ623" s="1400"/>
      <c r="DR623" s="1400"/>
      <c r="DS623" s="1400"/>
      <c r="DT623" s="1400"/>
      <c r="DU623" s="1400"/>
      <c r="DV623" s="1400"/>
      <c r="DW623" s="1400"/>
      <c r="DX623" s="1400"/>
      <c r="DY623" s="1400"/>
      <c r="DZ623" s="1400"/>
      <c r="EA623" s="1400"/>
      <c r="EB623" s="1400"/>
      <c r="EC623" s="1400"/>
      <c r="ED623" s="1400"/>
      <c r="EE623" s="1400"/>
      <c r="EF623" s="1400"/>
      <c r="EG623" s="1400"/>
      <c r="EH623" s="1400"/>
      <c r="EI623" s="1400"/>
      <c r="EJ623" s="1400"/>
      <c r="EK623" s="1400"/>
      <c r="EL623" s="1400"/>
      <c r="EM623" s="1400"/>
      <c r="EN623" s="1400"/>
      <c r="EO623" s="1400"/>
      <c r="EP623" s="1400"/>
      <c r="EQ623" s="1400"/>
      <c r="ER623" s="1400"/>
      <c r="ES623" s="1400"/>
      <c r="ET623" s="1400"/>
      <c r="EU623" s="1400"/>
      <c r="EV623" s="1400"/>
      <c r="EW623" s="1400"/>
      <c r="EX623" s="1400"/>
      <c r="EY623" s="1400"/>
      <c r="EZ623" s="1400"/>
      <c r="FA623" s="1400"/>
      <c r="FB623" s="1400"/>
      <c r="FC623" s="1400"/>
      <c r="FD623" s="1400"/>
      <c r="FE623" s="1400"/>
      <c r="FF623" s="1400"/>
      <c r="FG623" s="1400"/>
      <c r="FH623" s="1400"/>
      <c r="FI623" s="1400"/>
      <c r="FJ623" s="1400"/>
      <c r="FK623" s="1400"/>
      <c r="FL623" s="1400"/>
      <c r="FM623" s="1400"/>
      <c r="FN623" s="1400"/>
      <c r="FO623" s="1400"/>
      <c r="FP623" s="1400"/>
      <c r="FQ623" s="1400"/>
      <c r="FR623" s="1400"/>
      <c r="FS623" s="1400"/>
      <c r="FT623" s="1400"/>
      <c r="FU623" s="1400"/>
      <c r="FV623" s="1400"/>
      <c r="FW623" s="1400"/>
      <c r="FX623" s="1400"/>
      <c r="FY623" s="1400"/>
      <c r="FZ623" s="1400"/>
      <c r="GA623" s="1400"/>
      <c r="GB623" s="1400"/>
      <c r="GC623" s="1400"/>
      <c r="GD623" s="1400"/>
      <c r="GE623" s="1400"/>
      <c r="GF623" s="1400"/>
      <c r="GG623" s="1400"/>
      <c r="GH623" s="1400"/>
      <c r="GI623" s="1400"/>
      <c r="GJ623" s="1400"/>
      <c r="GK623" s="1400"/>
      <c r="GL623" s="1400"/>
      <c r="GM623" s="1400"/>
      <c r="GN623" s="1400"/>
      <c r="GO623" s="1400"/>
      <c r="GP623" s="1400"/>
      <c r="GQ623" s="1400"/>
      <c r="GR623" s="1400"/>
      <c r="GS623" s="1400"/>
      <c r="GT623" s="1400"/>
      <c r="GU623" s="1400"/>
      <c r="GV623" s="1400"/>
      <c r="GW623" s="1400"/>
      <c r="GX623" s="1400"/>
      <c r="GY623" s="1400"/>
      <c r="GZ623" s="1400"/>
      <c r="HA623" s="1400"/>
      <c r="HB623" s="1400"/>
      <c r="HC623" s="1400"/>
      <c r="HD623" s="1400"/>
      <c r="HE623" s="1400"/>
      <c r="HF623" s="1400"/>
      <c r="HG623" s="1400"/>
      <c r="HH623" s="1400"/>
      <c r="HI623" s="1400"/>
      <c r="HJ623" s="1400"/>
      <c r="HK623" s="1400"/>
      <c r="HL623" s="1400"/>
      <c r="HM623" s="1400"/>
      <c r="HN623" s="1400"/>
      <c r="HO623" s="1400"/>
      <c r="HP623" s="1400"/>
      <c r="HQ623" s="1400"/>
      <c r="HR623" s="1400"/>
      <c r="HS623" s="1400"/>
      <c r="HT623" s="1400"/>
      <c r="HU623" s="1400"/>
      <c r="HV623" s="1400"/>
      <c r="HW623" s="1400"/>
      <c r="HX623" s="1400"/>
      <c r="HY623" s="1400"/>
      <c r="HZ623" s="1400"/>
      <c r="IA623" s="1400"/>
      <c r="IB623" s="1400"/>
      <c r="IC623" s="1400"/>
      <c r="ID623" s="1400"/>
      <c r="IE623" s="1400"/>
      <c r="IF623" s="1400"/>
      <c r="IG623" s="1400"/>
      <c r="IH623" s="1400"/>
      <c r="II623" s="1400"/>
      <c r="IJ623" s="1400"/>
      <c r="IK623" s="1400"/>
      <c r="IL623" s="1400"/>
      <c r="IM623" s="1400"/>
      <c r="IN623" s="1400"/>
      <c r="IO623" s="1400"/>
      <c r="IP623" s="1400"/>
      <c r="IQ623" s="1400"/>
      <c r="IR623" s="1400"/>
      <c r="IS623" s="1400"/>
      <c r="IT623" s="1400"/>
      <c r="IU623" s="1400"/>
      <c r="IV623" s="1400"/>
    </row>
    <row r="624" spans="1:256">
      <c r="A624" s="1414"/>
      <c r="B624" s="1254" t="s">
        <v>1979</v>
      </c>
      <c r="C624" s="1365" t="s">
        <v>1066</v>
      </c>
      <c r="D624" s="1357">
        <v>1460</v>
      </c>
      <c r="E624" s="1598"/>
      <c r="F624" s="1303">
        <f t="shared" si="1"/>
        <v>0</v>
      </c>
      <c r="G624" s="1445"/>
      <c r="H624" s="1445"/>
      <c r="I624" s="1445"/>
      <c r="K624" s="1400"/>
      <c r="L624" s="1330"/>
      <c r="M624" s="1400"/>
      <c r="N624" s="1400"/>
      <c r="O624" s="1443"/>
      <c r="P624" s="1400"/>
      <c r="Q624" s="1400"/>
      <c r="R624" s="1400"/>
      <c r="S624" s="1400"/>
      <c r="T624" s="1400"/>
      <c r="U624" s="1400"/>
      <c r="V624" s="1400"/>
      <c r="W624" s="1400"/>
      <c r="X624" s="1400"/>
      <c r="Y624" s="1400"/>
      <c r="Z624" s="1400"/>
      <c r="AA624" s="1400"/>
      <c r="AB624" s="1400"/>
      <c r="AC624" s="1400"/>
      <c r="AD624" s="1400"/>
      <c r="AE624" s="1400"/>
      <c r="AF624" s="1400"/>
      <c r="AG624" s="1400"/>
      <c r="AH624" s="1400"/>
      <c r="AI624" s="1400"/>
      <c r="AJ624" s="1400"/>
      <c r="AK624" s="1400"/>
      <c r="AL624" s="1400"/>
      <c r="AM624" s="1400"/>
      <c r="AN624" s="1400"/>
      <c r="AO624" s="1400"/>
      <c r="AP624" s="1400"/>
      <c r="AQ624" s="1400"/>
      <c r="AR624" s="1400"/>
      <c r="AS624" s="1400"/>
      <c r="AT624" s="1400"/>
      <c r="AU624" s="1400"/>
      <c r="AV624" s="1400"/>
      <c r="AW624" s="1400"/>
      <c r="AX624" s="1400"/>
      <c r="AY624" s="1400"/>
      <c r="AZ624" s="1400"/>
      <c r="BA624" s="1400"/>
      <c r="BB624" s="1400"/>
      <c r="BC624" s="1400"/>
      <c r="BD624" s="1400"/>
      <c r="BE624" s="1400"/>
      <c r="BF624" s="1400"/>
      <c r="BG624" s="1400"/>
      <c r="BH624" s="1400"/>
      <c r="BI624" s="1400"/>
      <c r="BJ624" s="1400"/>
      <c r="BK624" s="1400"/>
      <c r="BL624" s="1400"/>
      <c r="BM624" s="1400"/>
      <c r="BN624" s="1400"/>
      <c r="BO624" s="1400"/>
      <c r="BP624" s="1400"/>
      <c r="BQ624" s="1400"/>
      <c r="BR624" s="1400"/>
      <c r="BS624" s="1400"/>
      <c r="BT624" s="1400"/>
      <c r="BU624" s="1400"/>
      <c r="BV624" s="1400"/>
      <c r="BW624" s="1400"/>
      <c r="BX624" s="1400"/>
      <c r="BY624" s="1400"/>
      <c r="BZ624" s="1400"/>
      <c r="CA624" s="1400"/>
      <c r="CB624" s="1400"/>
      <c r="CC624" s="1400"/>
      <c r="CD624" s="1400"/>
      <c r="CE624" s="1400"/>
      <c r="CF624" s="1400"/>
      <c r="CG624" s="1400"/>
      <c r="CH624" s="1400"/>
      <c r="CI624" s="1400"/>
      <c r="CJ624" s="1400"/>
      <c r="CK624" s="1400"/>
      <c r="CL624" s="1400"/>
      <c r="CM624" s="1400"/>
      <c r="CN624" s="1400"/>
      <c r="CO624" s="1400"/>
      <c r="CP624" s="1400"/>
      <c r="CQ624" s="1400"/>
      <c r="CR624" s="1400"/>
      <c r="CS624" s="1400"/>
      <c r="CT624" s="1400"/>
      <c r="CU624" s="1400"/>
      <c r="CV624" s="1400"/>
      <c r="CW624" s="1400"/>
      <c r="CX624" s="1400"/>
      <c r="CY624" s="1400"/>
      <c r="CZ624" s="1400"/>
      <c r="DA624" s="1400"/>
      <c r="DB624" s="1400"/>
      <c r="DC624" s="1400"/>
      <c r="DD624" s="1400"/>
      <c r="DE624" s="1400"/>
      <c r="DF624" s="1400"/>
      <c r="DG624" s="1400"/>
      <c r="DH624" s="1400"/>
      <c r="DI624" s="1400"/>
      <c r="DJ624" s="1400"/>
      <c r="DK624" s="1400"/>
      <c r="DL624" s="1400"/>
      <c r="DM624" s="1400"/>
      <c r="DN624" s="1400"/>
      <c r="DO624" s="1400"/>
      <c r="DP624" s="1400"/>
      <c r="DQ624" s="1400"/>
      <c r="DR624" s="1400"/>
      <c r="DS624" s="1400"/>
      <c r="DT624" s="1400"/>
      <c r="DU624" s="1400"/>
      <c r="DV624" s="1400"/>
      <c r="DW624" s="1400"/>
      <c r="DX624" s="1400"/>
      <c r="DY624" s="1400"/>
      <c r="DZ624" s="1400"/>
      <c r="EA624" s="1400"/>
      <c r="EB624" s="1400"/>
      <c r="EC624" s="1400"/>
      <c r="ED624" s="1400"/>
      <c r="EE624" s="1400"/>
      <c r="EF624" s="1400"/>
      <c r="EG624" s="1400"/>
      <c r="EH624" s="1400"/>
      <c r="EI624" s="1400"/>
      <c r="EJ624" s="1400"/>
      <c r="EK624" s="1400"/>
      <c r="EL624" s="1400"/>
      <c r="EM624" s="1400"/>
      <c r="EN624" s="1400"/>
      <c r="EO624" s="1400"/>
      <c r="EP624" s="1400"/>
      <c r="EQ624" s="1400"/>
      <c r="ER624" s="1400"/>
      <c r="ES624" s="1400"/>
      <c r="ET624" s="1400"/>
      <c r="EU624" s="1400"/>
      <c r="EV624" s="1400"/>
      <c r="EW624" s="1400"/>
      <c r="EX624" s="1400"/>
      <c r="EY624" s="1400"/>
      <c r="EZ624" s="1400"/>
      <c r="FA624" s="1400"/>
      <c r="FB624" s="1400"/>
      <c r="FC624" s="1400"/>
      <c r="FD624" s="1400"/>
      <c r="FE624" s="1400"/>
      <c r="FF624" s="1400"/>
      <c r="FG624" s="1400"/>
      <c r="FH624" s="1400"/>
      <c r="FI624" s="1400"/>
      <c r="FJ624" s="1400"/>
      <c r="FK624" s="1400"/>
      <c r="FL624" s="1400"/>
      <c r="FM624" s="1400"/>
      <c r="FN624" s="1400"/>
      <c r="FO624" s="1400"/>
      <c r="FP624" s="1400"/>
      <c r="FQ624" s="1400"/>
      <c r="FR624" s="1400"/>
      <c r="FS624" s="1400"/>
      <c r="FT624" s="1400"/>
      <c r="FU624" s="1400"/>
      <c r="FV624" s="1400"/>
      <c r="FW624" s="1400"/>
      <c r="FX624" s="1400"/>
      <c r="FY624" s="1400"/>
      <c r="FZ624" s="1400"/>
      <c r="GA624" s="1400"/>
      <c r="GB624" s="1400"/>
      <c r="GC624" s="1400"/>
      <c r="GD624" s="1400"/>
      <c r="GE624" s="1400"/>
      <c r="GF624" s="1400"/>
      <c r="GG624" s="1400"/>
      <c r="GH624" s="1400"/>
      <c r="GI624" s="1400"/>
      <c r="GJ624" s="1400"/>
      <c r="GK624" s="1400"/>
      <c r="GL624" s="1400"/>
      <c r="GM624" s="1400"/>
      <c r="GN624" s="1400"/>
      <c r="GO624" s="1400"/>
      <c r="GP624" s="1400"/>
      <c r="GQ624" s="1400"/>
      <c r="GR624" s="1400"/>
      <c r="GS624" s="1400"/>
      <c r="GT624" s="1400"/>
      <c r="GU624" s="1400"/>
      <c r="GV624" s="1400"/>
      <c r="GW624" s="1400"/>
      <c r="GX624" s="1400"/>
      <c r="GY624" s="1400"/>
      <c r="GZ624" s="1400"/>
      <c r="HA624" s="1400"/>
      <c r="HB624" s="1400"/>
      <c r="HC624" s="1400"/>
      <c r="HD624" s="1400"/>
      <c r="HE624" s="1400"/>
      <c r="HF624" s="1400"/>
      <c r="HG624" s="1400"/>
      <c r="HH624" s="1400"/>
      <c r="HI624" s="1400"/>
      <c r="HJ624" s="1400"/>
      <c r="HK624" s="1400"/>
      <c r="HL624" s="1400"/>
      <c r="HM624" s="1400"/>
      <c r="HN624" s="1400"/>
      <c r="HO624" s="1400"/>
      <c r="HP624" s="1400"/>
      <c r="HQ624" s="1400"/>
      <c r="HR624" s="1400"/>
      <c r="HS624" s="1400"/>
      <c r="HT624" s="1400"/>
      <c r="HU624" s="1400"/>
      <c r="HV624" s="1400"/>
      <c r="HW624" s="1400"/>
      <c r="HX624" s="1400"/>
      <c r="HY624" s="1400"/>
      <c r="HZ624" s="1400"/>
      <c r="IA624" s="1400"/>
      <c r="IB624" s="1400"/>
      <c r="IC624" s="1400"/>
      <c r="ID624" s="1400"/>
      <c r="IE624" s="1400"/>
      <c r="IF624" s="1400"/>
      <c r="IG624" s="1400"/>
      <c r="IH624" s="1400"/>
      <c r="II624" s="1400"/>
      <c r="IJ624" s="1400"/>
      <c r="IK624" s="1400"/>
      <c r="IL624" s="1400"/>
      <c r="IM624" s="1400"/>
      <c r="IN624" s="1400"/>
      <c r="IO624" s="1400"/>
      <c r="IP624" s="1400"/>
      <c r="IQ624" s="1400"/>
      <c r="IR624" s="1400"/>
      <c r="IS624" s="1400"/>
      <c r="IT624" s="1400"/>
      <c r="IU624" s="1400"/>
      <c r="IV624" s="1400"/>
    </row>
    <row r="625" spans="1:256">
      <c r="A625" s="1414"/>
      <c r="B625" s="1254" t="s">
        <v>1980</v>
      </c>
      <c r="C625" s="1365" t="s">
        <v>1066</v>
      </c>
      <c r="D625" s="1357">
        <v>536</v>
      </c>
      <c r="E625" s="1598"/>
      <c r="F625" s="1303">
        <f t="shared" si="1"/>
        <v>0</v>
      </c>
      <c r="G625" s="1445"/>
      <c r="H625" s="1445"/>
      <c r="I625" s="1445"/>
      <c r="K625" s="1400"/>
      <c r="L625" s="1330"/>
      <c r="M625" s="1400"/>
      <c r="N625" s="1400"/>
      <c r="O625" s="1443"/>
      <c r="P625" s="1400"/>
      <c r="Q625" s="1400"/>
      <c r="R625" s="1400"/>
      <c r="S625" s="1400"/>
      <c r="T625" s="1400"/>
      <c r="U625" s="1400"/>
      <c r="V625" s="1400"/>
      <c r="W625" s="1400"/>
      <c r="X625" s="1400"/>
      <c r="Y625" s="1400"/>
      <c r="Z625" s="1400"/>
      <c r="AA625" s="1400"/>
      <c r="AB625" s="1400"/>
      <c r="AC625" s="1400"/>
      <c r="AD625" s="1400"/>
      <c r="AE625" s="1400"/>
      <c r="AF625" s="1400"/>
      <c r="AG625" s="1400"/>
      <c r="AH625" s="1400"/>
      <c r="AI625" s="1400"/>
      <c r="AJ625" s="1400"/>
      <c r="AK625" s="1400"/>
      <c r="AL625" s="1400"/>
      <c r="AM625" s="1400"/>
      <c r="AN625" s="1400"/>
      <c r="AO625" s="1400"/>
      <c r="AP625" s="1400"/>
      <c r="AQ625" s="1400"/>
      <c r="AR625" s="1400"/>
      <c r="AS625" s="1400"/>
      <c r="AT625" s="1400"/>
      <c r="AU625" s="1400"/>
      <c r="AV625" s="1400"/>
      <c r="AW625" s="1400"/>
      <c r="AX625" s="1400"/>
      <c r="AY625" s="1400"/>
      <c r="AZ625" s="1400"/>
      <c r="BA625" s="1400"/>
      <c r="BB625" s="1400"/>
      <c r="BC625" s="1400"/>
      <c r="BD625" s="1400"/>
      <c r="BE625" s="1400"/>
      <c r="BF625" s="1400"/>
      <c r="BG625" s="1400"/>
      <c r="BH625" s="1400"/>
      <c r="BI625" s="1400"/>
      <c r="BJ625" s="1400"/>
      <c r="BK625" s="1400"/>
      <c r="BL625" s="1400"/>
      <c r="BM625" s="1400"/>
      <c r="BN625" s="1400"/>
      <c r="BO625" s="1400"/>
      <c r="BP625" s="1400"/>
      <c r="BQ625" s="1400"/>
      <c r="BR625" s="1400"/>
      <c r="BS625" s="1400"/>
      <c r="BT625" s="1400"/>
      <c r="BU625" s="1400"/>
      <c r="BV625" s="1400"/>
      <c r="BW625" s="1400"/>
      <c r="BX625" s="1400"/>
      <c r="BY625" s="1400"/>
      <c r="BZ625" s="1400"/>
      <c r="CA625" s="1400"/>
      <c r="CB625" s="1400"/>
      <c r="CC625" s="1400"/>
      <c r="CD625" s="1400"/>
      <c r="CE625" s="1400"/>
      <c r="CF625" s="1400"/>
      <c r="CG625" s="1400"/>
      <c r="CH625" s="1400"/>
      <c r="CI625" s="1400"/>
      <c r="CJ625" s="1400"/>
      <c r="CK625" s="1400"/>
      <c r="CL625" s="1400"/>
      <c r="CM625" s="1400"/>
      <c r="CN625" s="1400"/>
      <c r="CO625" s="1400"/>
      <c r="CP625" s="1400"/>
      <c r="CQ625" s="1400"/>
      <c r="CR625" s="1400"/>
      <c r="CS625" s="1400"/>
      <c r="CT625" s="1400"/>
      <c r="CU625" s="1400"/>
      <c r="CV625" s="1400"/>
      <c r="CW625" s="1400"/>
      <c r="CX625" s="1400"/>
      <c r="CY625" s="1400"/>
      <c r="CZ625" s="1400"/>
      <c r="DA625" s="1400"/>
      <c r="DB625" s="1400"/>
      <c r="DC625" s="1400"/>
      <c r="DD625" s="1400"/>
      <c r="DE625" s="1400"/>
      <c r="DF625" s="1400"/>
      <c r="DG625" s="1400"/>
      <c r="DH625" s="1400"/>
      <c r="DI625" s="1400"/>
      <c r="DJ625" s="1400"/>
      <c r="DK625" s="1400"/>
      <c r="DL625" s="1400"/>
      <c r="DM625" s="1400"/>
      <c r="DN625" s="1400"/>
      <c r="DO625" s="1400"/>
      <c r="DP625" s="1400"/>
      <c r="DQ625" s="1400"/>
      <c r="DR625" s="1400"/>
      <c r="DS625" s="1400"/>
      <c r="DT625" s="1400"/>
      <c r="DU625" s="1400"/>
      <c r="DV625" s="1400"/>
      <c r="DW625" s="1400"/>
      <c r="DX625" s="1400"/>
      <c r="DY625" s="1400"/>
      <c r="DZ625" s="1400"/>
      <c r="EA625" s="1400"/>
      <c r="EB625" s="1400"/>
      <c r="EC625" s="1400"/>
      <c r="ED625" s="1400"/>
      <c r="EE625" s="1400"/>
      <c r="EF625" s="1400"/>
      <c r="EG625" s="1400"/>
      <c r="EH625" s="1400"/>
      <c r="EI625" s="1400"/>
      <c r="EJ625" s="1400"/>
      <c r="EK625" s="1400"/>
      <c r="EL625" s="1400"/>
      <c r="EM625" s="1400"/>
      <c r="EN625" s="1400"/>
      <c r="EO625" s="1400"/>
      <c r="EP625" s="1400"/>
      <c r="EQ625" s="1400"/>
      <c r="ER625" s="1400"/>
      <c r="ES625" s="1400"/>
      <c r="ET625" s="1400"/>
      <c r="EU625" s="1400"/>
      <c r="EV625" s="1400"/>
      <c r="EW625" s="1400"/>
      <c r="EX625" s="1400"/>
      <c r="EY625" s="1400"/>
      <c r="EZ625" s="1400"/>
      <c r="FA625" s="1400"/>
      <c r="FB625" s="1400"/>
      <c r="FC625" s="1400"/>
      <c r="FD625" s="1400"/>
      <c r="FE625" s="1400"/>
      <c r="FF625" s="1400"/>
      <c r="FG625" s="1400"/>
      <c r="FH625" s="1400"/>
      <c r="FI625" s="1400"/>
      <c r="FJ625" s="1400"/>
      <c r="FK625" s="1400"/>
      <c r="FL625" s="1400"/>
      <c r="FM625" s="1400"/>
      <c r="FN625" s="1400"/>
      <c r="FO625" s="1400"/>
      <c r="FP625" s="1400"/>
      <c r="FQ625" s="1400"/>
      <c r="FR625" s="1400"/>
      <c r="FS625" s="1400"/>
      <c r="FT625" s="1400"/>
      <c r="FU625" s="1400"/>
      <c r="FV625" s="1400"/>
      <c r="FW625" s="1400"/>
      <c r="FX625" s="1400"/>
      <c r="FY625" s="1400"/>
      <c r="FZ625" s="1400"/>
      <c r="GA625" s="1400"/>
      <c r="GB625" s="1400"/>
      <c r="GC625" s="1400"/>
      <c r="GD625" s="1400"/>
      <c r="GE625" s="1400"/>
      <c r="GF625" s="1400"/>
      <c r="GG625" s="1400"/>
      <c r="GH625" s="1400"/>
      <c r="GI625" s="1400"/>
      <c r="GJ625" s="1400"/>
      <c r="GK625" s="1400"/>
      <c r="GL625" s="1400"/>
      <c r="GM625" s="1400"/>
      <c r="GN625" s="1400"/>
      <c r="GO625" s="1400"/>
      <c r="GP625" s="1400"/>
      <c r="GQ625" s="1400"/>
      <c r="GR625" s="1400"/>
      <c r="GS625" s="1400"/>
      <c r="GT625" s="1400"/>
      <c r="GU625" s="1400"/>
      <c r="GV625" s="1400"/>
      <c r="GW625" s="1400"/>
      <c r="GX625" s="1400"/>
      <c r="GY625" s="1400"/>
      <c r="GZ625" s="1400"/>
      <c r="HA625" s="1400"/>
      <c r="HB625" s="1400"/>
      <c r="HC625" s="1400"/>
      <c r="HD625" s="1400"/>
      <c r="HE625" s="1400"/>
      <c r="HF625" s="1400"/>
      <c r="HG625" s="1400"/>
      <c r="HH625" s="1400"/>
      <c r="HI625" s="1400"/>
      <c r="HJ625" s="1400"/>
      <c r="HK625" s="1400"/>
      <c r="HL625" s="1400"/>
      <c r="HM625" s="1400"/>
      <c r="HN625" s="1400"/>
      <c r="HO625" s="1400"/>
      <c r="HP625" s="1400"/>
      <c r="HQ625" s="1400"/>
      <c r="HR625" s="1400"/>
      <c r="HS625" s="1400"/>
      <c r="HT625" s="1400"/>
      <c r="HU625" s="1400"/>
      <c r="HV625" s="1400"/>
      <c r="HW625" s="1400"/>
      <c r="HX625" s="1400"/>
      <c r="HY625" s="1400"/>
      <c r="HZ625" s="1400"/>
      <c r="IA625" s="1400"/>
      <c r="IB625" s="1400"/>
      <c r="IC625" s="1400"/>
      <c r="ID625" s="1400"/>
      <c r="IE625" s="1400"/>
      <c r="IF625" s="1400"/>
      <c r="IG625" s="1400"/>
      <c r="IH625" s="1400"/>
      <c r="II625" s="1400"/>
      <c r="IJ625" s="1400"/>
      <c r="IK625" s="1400"/>
      <c r="IL625" s="1400"/>
      <c r="IM625" s="1400"/>
      <c r="IN625" s="1400"/>
      <c r="IO625" s="1400"/>
      <c r="IP625" s="1400"/>
      <c r="IQ625" s="1400"/>
      <c r="IR625" s="1400"/>
      <c r="IS625" s="1400"/>
      <c r="IT625" s="1400"/>
      <c r="IU625" s="1400"/>
      <c r="IV625" s="1400"/>
    </row>
    <row r="626" spans="1:256">
      <c r="A626" s="1446"/>
      <c r="B626" s="1447"/>
      <c r="D626" s="1361"/>
      <c r="E626" s="1330"/>
      <c r="F626" s="1330"/>
      <c r="G626" s="1400"/>
    </row>
    <row r="627" spans="1:256" ht="25.5">
      <c r="A627" s="1299" t="s">
        <v>1981</v>
      </c>
      <c r="B627" s="1448" t="s">
        <v>1156</v>
      </c>
      <c r="C627" s="1449"/>
      <c r="D627" s="1450"/>
      <c r="E627" s="1451"/>
      <c r="F627" s="1452"/>
    </row>
    <row r="628" spans="1:256" ht="63.75">
      <c r="A628" s="1446"/>
      <c r="B628" s="1447" t="s">
        <v>1157</v>
      </c>
      <c r="C628" s="1449"/>
      <c r="D628" s="1450"/>
      <c r="E628" s="1451"/>
      <c r="F628" s="1452"/>
    </row>
    <row r="629" spans="1:256" ht="89.25">
      <c r="A629" s="1446"/>
      <c r="B629" s="1447" t="s">
        <v>1982</v>
      </c>
      <c r="D629" s="1370"/>
      <c r="E629" s="1451"/>
      <c r="F629" s="1452"/>
    </row>
    <row r="630" spans="1:256" ht="63.75">
      <c r="A630" s="1446"/>
      <c r="B630" s="1447" t="s">
        <v>1158</v>
      </c>
      <c r="D630" s="1370"/>
      <c r="E630" s="1451"/>
      <c r="F630" s="1451"/>
    </row>
    <row r="631" spans="1:256" ht="25.5">
      <c r="A631" s="1446"/>
      <c r="B631" s="1447" t="s">
        <v>1159</v>
      </c>
      <c r="C631" s="1449"/>
      <c r="D631" s="1450"/>
      <c r="E631" s="1453"/>
      <c r="F631" s="1453"/>
      <c r="L631" s="1454"/>
    </row>
    <row r="632" spans="1:256" ht="14.25">
      <c r="A632" s="1446"/>
      <c r="B632" s="1447" t="s">
        <v>1160</v>
      </c>
      <c r="C632" s="1266" t="s">
        <v>1983</v>
      </c>
      <c r="D632" s="1361">
        <v>360</v>
      </c>
      <c r="E632" s="1598"/>
      <c r="F632" s="1303">
        <f>D632*E632</f>
        <v>0</v>
      </c>
      <c r="L632" s="1454"/>
    </row>
    <row r="633" spans="1:256" ht="14.25">
      <c r="A633" s="1446"/>
      <c r="B633" s="1447" t="s">
        <v>1161</v>
      </c>
      <c r="C633" s="1266" t="s">
        <v>1983</v>
      </c>
      <c r="D633" s="1361">
        <v>53</v>
      </c>
      <c r="E633" s="1598"/>
      <c r="F633" s="1303">
        <f>D633*E633</f>
        <v>0</v>
      </c>
      <c r="L633" s="1454"/>
    </row>
    <row r="634" spans="1:256" ht="14.25">
      <c r="A634" s="1446"/>
      <c r="B634" s="1447" t="s">
        <v>1162</v>
      </c>
      <c r="C634" s="1266" t="s">
        <v>1983</v>
      </c>
      <c r="D634" s="1361">
        <v>26</v>
      </c>
      <c r="E634" s="1598"/>
      <c r="F634" s="1303">
        <f>D634*E634</f>
        <v>0</v>
      </c>
      <c r="L634" s="1454"/>
    </row>
    <row r="635" spans="1:256" ht="14.25">
      <c r="A635" s="1446"/>
      <c r="B635" s="1447" t="s">
        <v>1163</v>
      </c>
      <c r="C635" s="1266" t="s">
        <v>1983</v>
      </c>
      <c r="D635" s="1361">
        <v>8</v>
      </c>
      <c r="E635" s="1598"/>
      <c r="F635" s="1303">
        <f>D635*E635</f>
        <v>0</v>
      </c>
      <c r="L635" s="1454"/>
    </row>
    <row r="636" spans="1:256">
      <c r="A636" s="1446"/>
      <c r="B636" s="1455"/>
      <c r="D636" s="1456"/>
      <c r="E636" s="1451"/>
      <c r="F636" s="1451"/>
    </row>
    <row r="637" spans="1:256" ht="76.5">
      <c r="A637" s="1299" t="s">
        <v>1984</v>
      </c>
      <c r="B637" s="1343" t="s">
        <v>1985</v>
      </c>
      <c r="C637" s="1365" t="s">
        <v>1179</v>
      </c>
      <c r="D637" s="1357">
        <v>88</v>
      </c>
      <c r="E637" s="1598"/>
      <c r="F637" s="1303">
        <f>D637*E637</f>
        <v>0</v>
      </c>
      <c r="G637" s="1400"/>
      <c r="H637" s="1400"/>
      <c r="I637" s="1400"/>
      <c r="J637" s="1400"/>
      <c r="K637" s="1400"/>
      <c r="L637" s="1400"/>
      <c r="M637" s="1400"/>
      <c r="N637" s="1400"/>
      <c r="O637" s="1443"/>
      <c r="P637" s="1400"/>
      <c r="Q637" s="1400"/>
      <c r="R637" s="1400"/>
      <c r="S637" s="1400"/>
      <c r="T637" s="1400"/>
      <c r="U637" s="1400"/>
      <c r="V637" s="1400"/>
      <c r="W637" s="1400"/>
      <c r="X637" s="1400"/>
      <c r="Y637" s="1400"/>
      <c r="Z637" s="1400"/>
      <c r="AA637" s="1400"/>
      <c r="AB637" s="1400"/>
      <c r="AC637" s="1400"/>
      <c r="AD637" s="1400"/>
      <c r="AE637" s="1400"/>
      <c r="AF637" s="1400"/>
      <c r="AG637" s="1400"/>
      <c r="AH637" s="1400"/>
      <c r="AI637" s="1400"/>
      <c r="AJ637" s="1400"/>
      <c r="AK637" s="1400"/>
      <c r="AL637" s="1400"/>
      <c r="AM637" s="1400"/>
      <c r="AN637" s="1400"/>
      <c r="AO637" s="1400"/>
      <c r="AP637" s="1400"/>
      <c r="AQ637" s="1400"/>
      <c r="AR637" s="1400"/>
      <c r="AS637" s="1400"/>
      <c r="AT637" s="1400"/>
      <c r="AU637" s="1400"/>
      <c r="AV637" s="1400"/>
      <c r="AW637" s="1400"/>
      <c r="AX637" s="1400"/>
      <c r="AY637" s="1400"/>
      <c r="AZ637" s="1400"/>
      <c r="BA637" s="1400"/>
      <c r="BB637" s="1400"/>
      <c r="BC637" s="1400"/>
      <c r="BD637" s="1400"/>
      <c r="BE637" s="1400"/>
      <c r="BF637" s="1400"/>
      <c r="BG637" s="1400"/>
      <c r="BH637" s="1400"/>
      <c r="BI637" s="1400"/>
      <c r="BJ637" s="1400"/>
      <c r="BK637" s="1400"/>
      <c r="BL637" s="1400"/>
      <c r="BM637" s="1400"/>
      <c r="BN637" s="1400"/>
      <c r="BO637" s="1400"/>
      <c r="BP637" s="1400"/>
      <c r="BQ637" s="1400"/>
      <c r="BR637" s="1400"/>
      <c r="BS637" s="1400"/>
      <c r="BT637" s="1400"/>
      <c r="BU637" s="1400"/>
      <c r="BV637" s="1400"/>
      <c r="BW637" s="1400"/>
      <c r="BX637" s="1400"/>
      <c r="BY637" s="1400"/>
      <c r="BZ637" s="1400"/>
      <c r="CA637" s="1400"/>
      <c r="CB637" s="1400"/>
      <c r="CC637" s="1400"/>
      <c r="CD637" s="1400"/>
      <c r="CE637" s="1400"/>
      <c r="CF637" s="1400"/>
      <c r="CG637" s="1400"/>
      <c r="CH637" s="1400"/>
      <c r="CI637" s="1400"/>
      <c r="CJ637" s="1400"/>
      <c r="CK637" s="1400"/>
      <c r="CL637" s="1400"/>
      <c r="CM637" s="1400"/>
      <c r="CN637" s="1400"/>
      <c r="CO637" s="1400"/>
      <c r="CP637" s="1400"/>
      <c r="CQ637" s="1400"/>
      <c r="CR637" s="1400"/>
      <c r="CS637" s="1400"/>
      <c r="CT637" s="1400"/>
      <c r="CU637" s="1400"/>
      <c r="CV637" s="1400"/>
      <c r="CW637" s="1400"/>
      <c r="CX637" s="1400"/>
      <c r="CY637" s="1400"/>
      <c r="CZ637" s="1400"/>
      <c r="DA637" s="1400"/>
      <c r="DB637" s="1400"/>
      <c r="DC637" s="1400"/>
      <c r="DD637" s="1400"/>
      <c r="DE637" s="1400"/>
      <c r="DF637" s="1400"/>
      <c r="DG637" s="1400"/>
      <c r="DH637" s="1400"/>
      <c r="DI637" s="1400"/>
      <c r="DJ637" s="1400"/>
      <c r="DK637" s="1400"/>
      <c r="DL637" s="1400"/>
      <c r="DM637" s="1400"/>
      <c r="DN637" s="1400"/>
      <c r="DO637" s="1400"/>
      <c r="DP637" s="1400"/>
      <c r="DQ637" s="1400"/>
      <c r="DR637" s="1400"/>
      <c r="DS637" s="1400"/>
      <c r="DT637" s="1400"/>
      <c r="DU637" s="1400"/>
      <c r="DV637" s="1400"/>
      <c r="DW637" s="1400"/>
      <c r="DX637" s="1400"/>
      <c r="DY637" s="1400"/>
      <c r="DZ637" s="1400"/>
      <c r="EA637" s="1400"/>
      <c r="EB637" s="1400"/>
      <c r="EC637" s="1400"/>
      <c r="ED637" s="1400"/>
      <c r="EE637" s="1400"/>
      <c r="EF637" s="1400"/>
      <c r="EG637" s="1400"/>
      <c r="EH637" s="1400"/>
      <c r="EI637" s="1400"/>
      <c r="EJ637" s="1400"/>
      <c r="EK637" s="1400"/>
      <c r="EL637" s="1400"/>
      <c r="EM637" s="1400"/>
      <c r="EN637" s="1400"/>
      <c r="EO637" s="1400"/>
      <c r="EP637" s="1400"/>
      <c r="EQ637" s="1400"/>
      <c r="ER637" s="1400"/>
      <c r="ES637" s="1400"/>
      <c r="ET637" s="1400"/>
      <c r="EU637" s="1400"/>
      <c r="EV637" s="1400"/>
      <c r="EW637" s="1400"/>
      <c r="EX637" s="1400"/>
      <c r="EY637" s="1400"/>
      <c r="EZ637" s="1400"/>
      <c r="FA637" s="1400"/>
      <c r="FB637" s="1400"/>
      <c r="FC637" s="1400"/>
      <c r="FD637" s="1400"/>
      <c r="FE637" s="1400"/>
      <c r="FF637" s="1400"/>
      <c r="FG637" s="1400"/>
      <c r="FH637" s="1400"/>
      <c r="FI637" s="1400"/>
      <c r="FJ637" s="1400"/>
      <c r="FK637" s="1400"/>
      <c r="FL637" s="1400"/>
      <c r="FM637" s="1400"/>
      <c r="FN637" s="1400"/>
      <c r="FO637" s="1400"/>
      <c r="FP637" s="1400"/>
      <c r="FQ637" s="1400"/>
      <c r="FR637" s="1400"/>
      <c r="FS637" s="1400"/>
      <c r="FT637" s="1400"/>
      <c r="FU637" s="1400"/>
      <c r="FV637" s="1400"/>
      <c r="FW637" s="1400"/>
      <c r="FX637" s="1400"/>
      <c r="FY637" s="1400"/>
      <c r="FZ637" s="1400"/>
      <c r="GA637" s="1400"/>
      <c r="GB637" s="1400"/>
      <c r="GC637" s="1400"/>
      <c r="GD637" s="1400"/>
      <c r="GE637" s="1400"/>
      <c r="GF637" s="1400"/>
      <c r="GG637" s="1400"/>
      <c r="GH637" s="1400"/>
      <c r="GI637" s="1400"/>
      <c r="GJ637" s="1400"/>
      <c r="GK637" s="1400"/>
      <c r="GL637" s="1400"/>
      <c r="GM637" s="1400"/>
      <c r="GN637" s="1400"/>
      <c r="GO637" s="1400"/>
      <c r="GP637" s="1400"/>
      <c r="GQ637" s="1400"/>
      <c r="GR637" s="1400"/>
      <c r="GS637" s="1400"/>
      <c r="GT637" s="1400"/>
      <c r="GU637" s="1400"/>
      <c r="GV637" s="1400"/>
      <c r="GW637" s="1400"/>
      <c r="GX637" s="1400"/>
      <c r="GY637" s="1400"/>
      <c r="GZ637" s="1400"/>
      <c r="HA637" s="1400"/>
      <c r="HB637" s="1400"/>
      <c r="HC637" s="1400"/>
      <c r="HD637" s="1400"/>
      <c r="HE637" s="1400"/>
      <c r="HF637" s="1400"/>
      <c r="HG637" s="1400"/>
      <c r="HH637" s="1400"/>
      <c r="HI637" s="1400"/>
      <c r="HJ637" s="1400"/>
      <c r="HK637" s="1400"/>
      <c r="HL637" s="1400"/>
      <c r="HM637" s="1400"/>
      <c r="HN637" s="1400"/>
      <c r="HO637" s="1400"/>
      <c r="HP637" s="1400"/>
      <c r="HQ637" s="1400"/>
      <c r="HR637" s="1400"/>
      <c r="HS637" s="1400"/>
      <c r="HT637" s="1400"/>
      <c r="HU637" s="1400"/>
      <c r="HV637" s="1400"/>
      <c r="HW637" s="1400"/>
      <c r="HX637" s="1400"/>
      <c r="HY637" s="1400"/>
      <c r="HZ637" s="1400"/>
      <c r="IA637" s="1400"/>
      <c r="IB637" s="1400"/>
      <c r="IC637" s="1400"/>
      <c r="ID637" s="1400"/>
      <c r="IE637" s="1400"/>
      <c r="IF637" s="1400"/>
      <c r="IG637" s="1400"/>
      <c r="IH637" s="1400"/>
      <c r="II637" s="1400"/>
      <c r="IJ637" s="1400"/>
      <c r="IK637" s="1400"/>
      <c r="IL637" s="1400"/>
      <c r="IM637" s="1400"/>
      <c r="IN637" s="1400"/>
      <c r="IO637" s="1400"/>
      <c r="IP637" s="1400"/>
      <c r="IQ637" s="1400"/>
      <c r="IR637" s="1400"/>
      <c r="IS637" s="1400"/>
      <c r="IT637" s="1400"/>
      <c r="IU637" s="1400"/>
      <c r="IV637" s="1400"/>
    </row>
    <row r="638" spans="1:256">
      <c r="A638" s="1337"/>
      <c r="B638" s="1343"/>
      <c r="C638" s="1365"/>
      <c r="E638" s="1451"/>
      <c r="F638" s="1451"/>
      <c r="G638" s="1400"/>
      <c r="H638" s="1400"/>
      <c r="I638" s="1400"/>
      <c r="J638" s="1400"/>
      <c r="K638" s="1400"/>
      <c r="L638" s="1400"/>
      <c r="M638" s="1400"/>
      <c r="N638" s="1400"/>
      <c r="O638" s="1400"/>
      <c r="P638" s="1400"/>
      <c r="Q638" s="1400"/>
      <c r="R638" s="1400"/>
      <c r="S638" s="1400"/>
      <c r="T638" s="1400"/>
      <c r="U638" s="1400"/>
      <c r="V638" s="1400"/>
      <c r="W638" s="1400"/>
      <c r="X638" s="1400"/>
      <c r="Y638" s="1400"/>
      <c r="Z638" s="1400"/>
      <c r="AA638" s="1400"/>
      <c r="AB638" s="1400"/>
      <c r="AC638" s="1400"/>
      <c r="AD638" s="1400"/>
      <c r="AE638" s="1400"/>
      <c r="AF638" s="1400"/>
      <c r="AG638" s="1400"/>
      <c r="AH638" s="1400"/>
      <c r="AI638" s="1400"/>
      <c r="AJ638" s="1400"/>
      <c r="AK638" s="1400"/>
      <c r="AL638" s="1400"/>
      <c r="AM638" s="1400"/>
      <c r="AN638" s="1400"/>
      <c r="AO638" s="1400"/>
      <c r="AP638" s="1400"/>
      <c r="AQ638" s="1400"/>
      <c r="AR638" s="1400"/>
      <c r="AS638" s="1400"/>
      <c r="AT638" s="1400"/>
      <c r="AU638" s="1400"/>
      <c r="AV638" s="1400"/>
      <c r="AW638" s="1400"/>
      <c r="AX638" s="1400"/>
      <c r="AY638" s="1400"/>
      <c r="AZ638" s="1400"/>
      <c r="BA638" s="1400"/>
      <c r="BB638" s="1400"/>
      <c r="BC638" s="1400"/>
      <c r="BD638" s="1400"/>
      <c r="BE638" s="1400"/>
      <c r="BF638" s="1400"/>
      <c r="BG638" s="1400"/>
      <c r="BH638" s="1400"/>
      <c r="BI638" s="1400"/>
      <c r="BJ638" s="1400"/>
      <c r="BK638" s="1400"/>
      <c r="BL638" s="1400"/>
      <c r="BM638" s="1400"/>
      <c r="BN638" s="1400"/>
      <c r="BO638" s="1400"/>
      <c r="BP638" s="1400"/>
      <c r="BQ638" s="1400"/>
      <c r="BR638" s="1400"/>
      <c r="BS638" s="1400"/>
      <c r="BT638" s="1400"/>
      <c r="BU638" s="1400"/>
      <c r="BV638" s="1400"/>
      <c r="BW638" s="1400"/>
      <c r="BX638" s="1400"/>
      <c r="BY638" s="1400"/>
      <c r="BZ638" s="1400"/>
      <c r="CA638" s="1400"/>
      <c r="CB638" s="1400"/>
      <c r="CC638" s="1400"/>
      <c r="CD638" s="1400"/>
      <c r="CE638" s="1400"/>
      <c r="CF638" s="1400"/>
      <c r="CG638" s="1400"/>
      <c r="CH638" s="1400"/>
      <c r="CI638" s="1400"/>
      <c r="CJ638" s="1400"/>
      <c r="CK638" s="1400"/>
      <c r="CL638" s="1400"/>
      <c r="CM638" s="1400"/>
      <c r="CN638" s="1400"/>
      <c r="CO638" s="1400"/>
      <c r="CP638" s="1400"/>
      <c r="CQ638" s="1400"/>
      <c r="CR638" s="1400"/>
      <c r="CS638" s="1400"/>
      <c r="CT638" s="1400"/>
      <c r="CU638" s="1400"/>
      <c r="CV638" s="1400"/>
      <c r="CW638" s="1400"/>
      <c r="CX638" s="1400"/>
      <c r="CY638" s="1400"/>
      <c r="CZ638" s="1400"/>
      <c r="DA638" s="1400"/>
      <c r="DB638" s="1400"/>
      <c r="DC638" s="1400"/>
      <c r="DD638" s="1400"/>
      <c r="DE638" s="1400"/>
      <c r="DF638" s="1400"/>
      <c r="DG638" s="1400"/>
      <c r="DH638" s="1400"/>
      <c r="DI638" s="1400"/>
      <c r="DJ638" s="1400"/>
      <c r="DK638" s="1400"/>
      <c r="DL638" s="1400"/>
      <c r="DM638" s="1400"/>
      <c r="DN638" s="1400"/>
      <c r="DO638" s="1400"/>
      <c r="DP638" s="1400"/>
      <c r="DQ638" s="1400"/>
      <c r="DR638" s="1400"/>
      <c r="DS638" s="1400"/>
      <c r="DT638" s="1400"/>
      <c r="DU638" s="1400"/>
      <c r="DV638" s="1400"/>
      <c r="DW638" s="1400"/>
      <c r="DX638" s="1400"/>
      <c r="DY638" s="1400"/>
      <c r="DZ638" s="1400"/>
      <c r="EA638" s="1400"/>
      <c r="EB638" s="1400"/>
      <c r="EC638" s="1400"/>
      <c r="ED638" s="1400"/>
      <c r="EE638" s="1400"/>
      <c r="EF638" s="1400"/>
      <c r="EG638" s="1400"/>
      <c r="EH638" s="1400"/>
      <c r="EI638" s="1400"/>
      <c r="EJ638" s="1400"/>
      <c r="EK638" s="1400"/>
      <c r="EL638" s="1400"/>
      <c r="EM638" s="1400"/>
      <c r="EN638" s="1400"/>
      <c r="EO638" s="1400"/>
      <c r="EP638" s="1400"/>
      <c r="EQ638" s="1400"/>
      <c r="ER638" s="1400"/>
      <c r="ES638" s="1400"/>
      <c r="ET638" s="1400"/>
      <c r="EU638" s="1400"/>
      <c r="EV638" s="1400"/>
      <c r="EW638" s="1400"/>
      <c r="EX638" s="1400"/>
      <c r="EY638" s="1400"/>
      <c r="EZ638" s="1400"/>
      <c r="FA638" s="1400"/>
      <c r="FB638" s="1400"/>
      <c r="FC638" s="1400"/>
      <c r="FD638" s="1400"/>
      <c r="FE638" s="1400"/>
      <c r="FF638" s="1400"/>
      <c r="FG638" s="1400"/>
      <c r="FH638" s="1400"/>
      <c r="FI638" s="1400"/>
      <c r="FJ638" s="1400"/>
      <c r="FK638" s="1400"/>
      <c r="FL638" s="1400"/>
      <c r="FM638" s="1400"/>
      <c r="FN638" s="1400"/>
      <c r="FO638" s="1400"/>
      <c r="FP638" s="1400"/>
      <c r="FQ638" s="1400"/>
      <c r="FR638" s="1400"/>
      <c r="FS638" s="1400"/>
      <c r="FT638" s="1400"/>
      <c r="FU638" s="1400"/>
      <c r="FV638" s="1400"/>
      <c r="FW638" s="1400"/>
      <c r="FX638" s="1400"/>
      <c r="FY638" s="1400"/>
      <c r="FZ638" s="1400"/>
      <c r="GA638" s="1400"/>
      <c r="GB638" s="1400"/>
      <c r="GC638" s="1400"/>
      <c r="GD638" s="1400"/>
      <c r="GE638" s="1400"/>
      <c r="GF638" s="1400"/>
      <c r="GG638" s="1400"/>
      <c r="GH638" s="1400"/>
      <c r="GI638" s="1400"/>
      <c r="GJ638" s="1400"/>
      <c r="GK638" s="1400"/>
      <c r="GL638" s="1400"/>
      <c r="GM638" s="1400"/>
      <c r="GN638" s="1400"/>
      <c r="GO638" s="1400"/>
      <c r="GP638" s="1400"/>
      <c r="GQ638" s="1400"/>
      <c r="GR638" s="1400"/>
      <c r="GS638" s="1400"/>
      <c r="GT638" s="1400"/>
      <c r="GU638" s="1400"/>
      <c r="GV638" s="1400"/>
      <c r="GW638" s="1400"/>
      <c r="GX638" s="1400"/>
      <c r="GY638" s="1400"/>
      <c r="GZ638" s="1400"/>
      <c r="HA638" s="1400"/>
      <c r="HB638" s="1400"/>
      <c r="HC638" s="1400"/>
      <c r="HD638" s="1400"/>
      <c r="HE638" s="1400"/>
      <c r="HF638" s="1400"/>
      <c r="HG638" s="1400"/>
      <c r="HH638" s="1400"/>
      <c r="HI638" s="1400"/>
      <c r="HJ638" s="1400"/>
      <c r="HK638" s="1400"/>
      <c r="HL638" s="1400"/>
      <c r="HM638" s="1400"/>
      <c r="HN638" s="1400"/>
      <c r="HO638" s="1400"/>
      <c r="HP638" s="1400"/>
      <c r="HQ638" s="1400"/>
      <c r="HR638" s="1400"/>
      <c r="HS638" s="1400"/>
      <c r="HT638" s="1400"/>
      <c r="HU638" s="1400"/>
      <c r="HV638" s="1400"/>
      <c r="HW638" s="1400"/>
      <c r="HX638" s="1400"/>
      <c r="HY638" s="1400"/>
      <c r="HZ638" s="1400"/>
      <c r="IA638" s="1400"/>
      <c r="IB638" s="1400"/>
      <c r="IC638" s="1400"/>
      <c r="ID638" s="1400"/>
      <c r="IE638" s="1400"/>
      <c r="IF638" s="1400"/>
      <c r="IG638" s="1400"/>
      <c r="IH638" s="1400"/>
      <c r="II638" s="1400"/>
      <c r="IJ638" s="1400"/>
      <c r="IK638" s="1400"/>
      <c r="IL638" s="1400"/>
      <c r="IM638" s="1400"/>
      <c r="IN638" s="1400"/>
      <c r="IO638" s="1400"/>
      <c r="IP638" s="1400"/>
      <c r="IQ638" s="1400"/>
      <c r="IR638" s="1400"/>
      <c r="IS638" s="1400"/>
      <c r="IT638" s="1400"/>
      <c r="IU638" s="1400"/>
      <c r="IV638" s="1400"/>
    </row>
    <row r="639" spans="1:256" ht="63.75">
      <c r="A639" s="1299" t="s">
        <v>1986</v>
      </c>
      <c r="B639" s="1259" t="s">
        <v>1987</v>
      </c>
      <c r="C639" s="1365" t="s">
        <v>1179</v>
      </c>
      <c r="D639" s="1357">
        <v>32</v>
      </c>
      <c r="E639" s="1598"/>
      <c r="F639" s="1303">
        <f>D639*E639</f>
        <v>0</v>
      </c>
      <c r="G639" s="1400"/>
      <c r="H639" s="1400"/>
      <c r="I639" s="1400"/>
      <c r="J639" s="1400"/>
      <c r="K639" s="1400"/>
      <c r="L639" s="1400"/>
      <c r="M639" s="1400"/>
      <c r="N639" s="1400"/>
      <c r="O639" s="1400"/>
      <c r="P639" s="1400"/>
      <c r="Q639" s="1400"/>
      <c r="R639" s="1400"/>
      <c r="S639" s="1400"/>
      <c r="T639" s="1400"/>
      <c r="U639" s="1400"/>
      <c r="V639" s="1400"/>
      <c r="W639" s="1400"/>
      <c r="X639" s="1400"/>
      <c r="Y639" s="1400"/>
      <c r="Z639" s="1400"/>
      <c r="AA639" s="1400"/>
      <c r="AB639" s="1400"/>
      <c r="AC639" s="1400"/>
      <c r="AD639" s="1400"/>
      <c r="AE639" s="1400"/>
      <c r="AF639" s="1400"/>
      <c r="AG639" s="1400"/>
      <c r="AH639" s="1400"/>
      <c r="AI639" s="1400"/>
      <c r="AJ639" s="1400"/>
      <c r="AK639" s="1400"/>
      <c r="AL639" s="1400"/>
      <c r="AM639" s="1400"/>
      <c r="AN639" s="1400"/>
      <c r="AO639" s="1400"/>
      <c r="AP639" s="1400"/>
      <c r="AQ639" s="1400"/>
      <c r="AR639" s="1400"/>
      <c r="AS639" s="1400"/>
      <c r="AT639" s="1400"/>
      <c r="AU639" s="1400"/>
      <c r="AV639" s="1400"/>
      <c r="AW639" s="1400"/>
      <c r="AX639" s="1400"/>
      <c r="AY639" s="1400"/>
      <c r="AZ639" s="1400"/>
      <c r="BA639" s="1400"/>
      <c r="BB639" s="1400"/>
      <c r="BC639" s="1400"/>
      <c r="BD639" s="1400"/>
      <c r="BE639" s="1400"/>
      <c r="BF639" s="1400"/>
      <c r="BG639" s="1400"/>
      <c r="BH639" s="1400"/>
      <c r="BI639" s="1400"/>
      <c r="BJ639" s="1400"/>
      <c r="BK639" s="1400"/>
      <c r="BL639" s="1400"/>
      <c r="BM639" s="1400"/>
      <c r="BN639" s="1400"/>
      <c r="BO639" s="1400"/>
      <c r="BP639" s="1400"/>
      <c r="BQ639" s="1400"/>
      <c r="BR639" s="1400"/>
      <c r="BS639" s="1400"/>
      <c r="BT639" s="1400"/>
      <c r="BU639" s="1400"/>
      <c r="BV639" s="1400"/>
      <c r="BW639" s="1400"/>
      <c r="BX639" s="1400"/>
      <c r="BY639" s="1400"/>
      <c r="BZ639" s="1400"/>
      <c r="CA639" s="1400"/>
      <c r="CB639" s="1400"/>
      <c r="CC639" s="1400"/>
      <c r="CD639" s="1400"/>
      <c r="CE639" s="1400"/>
      <c r="CF639" s="1400"/>
      <c r="CG639" s="1400"/>
      <c r="CH639" s="1400"/>
      <c r="CI639" s="1400"/>
      <c r="CJ639" s="1400"/>
      <c r="CK639" s="1400"/>
      <c r="CL639" s="1400"/>
      <c r="CM639" s="1400"/>
      <c r="CN639" s="1400"/>
      <c r="CO639" s="1400"/>
      <c r="CP639" s="1400"/>
      <c r="CQ639" s="1400"/>
      <c r="CR639" s="1400"/>
      <c r="CS639" s="1400"/>
      <c r="CT639" s="1400"/>
      <c r="CU639" s="1400"/>
      <c r="CV639" s="1400"/>
      <c r="CW639" s="1400"/>
      <c r="CX639" s="1400"/>
      <c r="CY639" s="1400"/>
      <c r="CZ639" s="1400"/>
      <c r="DA639" s="1400"/>
      <c r="DB639" s="1400"/>
      <c r="DC639" s="1400"/>
      <c r="DD639" s="1400"/>
      <c r="DE639" s="1400"/>
      <c r="DF639" s="1400"/>
      <c r="DG639" s="1400"/>
      <c r="DH639" s="1400"/>
      <c r="DI639" s="1400"/>
      <c r="DJ639" s="1400"/>
      <c r="DK639" s="1400"/>
      <c r="DL639" s="1400"/>
      <c r="DM639" s="1400"/>
      <c r="DN639" s="1400"/>
      <c r="DO639" s="1400"/>
      <c r="DP639" s="1400"/>
      <c r="DQ639" s="1400"/>
      <c r="DR639" s="1400"/>
      <c r="DS639" s="1400"/>
      <c r="DT639" s="1400"/>
      <c r="DU639" s="1400"/>
      <c r="DV639" s="1400"/>
      <c r="DW639" s="1400"/>
      <c r="DX639" s="1400"/>
      <c r="DY639" s="1400"/>
      <c r="DZ639" s="1400"/>
      <c r="EA639" s="1400"/>
      <c r="EB639" s="1400"/>
      <c r="EC639" s="1400"/>
      <c r="ED639" s="1400"/>
      <c r="EE639" s="1400"/>
      <c r="EF639" s="1400"/>
      <c r="EG639" s="1400"/>
      <c r="EH639" s="1400"/>
      <c r="EI639" s="1400"/>
      <c r="EJ639" s="1400"/>
      <c r="EK639" s="1400"/>
      <c r="EL639" s="1400"/>
      <c r="EM639" s="1400"/>
      <c r="EN639" s="1400"/>
      <c r="EO639" s="1400"/>
      <c r="EP639" s="1400"/>
      <c r="EQ639" s="1400"/>
      <c r="ER639" s="1400"/>
      <c r="ES639" s="1400"/>
      <c r="ET639" s="1400"/>
      <c r="EU639" s="1400"/>
      <c r="EV639" s="1400"/>
      <c r="EW639" s="1400"/>
      <c r="EX639" s="1400"/>
      <c r="EY639" s="1400"/>
      <c r="EZ639" s="1400"/>
      <c r="FA639" s="1400"/>
      <c r="FB639" s="1400"/>
      <c r="FC639" s="1400"/>
      <c r="FD639" s="1400"/>
      <c r="FE639" s="1400"/>
      <c r="FF639" s="1400"/>
      <c r="FG639" s="1400"/>
      <c r="FH639" s="1400"/>
      <c r="FI639" s="1400"/>
      <c r="FJ639" s="1400"/>
      <c r="FK639" s="1400"/>
      <c r="FL639" s="1400"/>
      <c r="FM639" s="1400"/>
      <c r="FN639" s="1400"/>
      <c r="FO639" s="1400"/>
      <c r="FP639" s="1400"/>
      <c r="FQ639" s="1400"/>
      <c r="FR639" s="1400"/>
      <c r="FS639" s="1400"/>
      <c r="FT639" s="1400"/>
      <c r="FU639" s="1400"/>
      <c r="FV639" s="1400"/>
      <c r="FW639" s="1400"/>
      <c r="FX639" s="1400"/>
      <c r="FY639" s="1400"/>
      <c r="FZ639" s="1400"/>
      <c r="GA639" s="1400"/>
      <c r="GB639" s="1400"/>
      <c r="GC639" s="1400"/>
      <c r="GD639" s="1400"/>
      <c r="GE639" s="1400"/>
      <c r="GF639" s="1400"/>
      <c r="GG639" s="1400"/>
      <c r="GH639" s="1400"/>
      <c r="GI639" s="1400"/>
      <c r="GJ639" s="1400"/>
      <c r="GK639" s="1400"/>
      <c r="GL639" s="1400"/>
      <c r="GM639" s="1400"/>
      <c r="GN639" s="1400"/>
      <c r="GO639" s="1400"/>
      <c r="GP639" s="1400"/>
      <c r="GQ639" s="1400"/>
      <c r="GR639" s="1400"/>
      <c r="GS639" s="1400"/>
      <c r="GT639" s="1400"/>
      <c r="GU639" s="1400"/>
      <c r="GV639" s="1400"/>
      <c r="GW639" s="1400"/>
      <c r="GX639" s="1400"/>
      <c r="GY639" s="1400"/>
      <c r="GZ639" s="1400"/>
      <c r="HA639" s="1400"/>
      <c r="HB639" s="1400"/>
      <c r="HC639" s="1400"/>
      <c r="HD639" s="1400"/>
      <c r="HE639" s="1400"/>
      <c r="HF639" s="1400"/>
      <c r="HG639" s="1400"/>
      <c r="HH639" s="1400"/>
      <c r="HI639" s="1400"/>
      <c r="HJ639" s="1400"/>
      <c r="HK639" s="1400"/>
      <c r="HL639" s="1400"/>
      <c r="HM639" s="1400"/>
      <c r="HN639" s="1400"/>
      <c r="HO639" s="1400"/>
      <c r="HP639" s="1400"/>
      <c r="HQ639" s="1400"/>
      <c r="HR639" s="1400"/>
      <c r="HS639" s="1400"/>
      <c r="HT639" s="1400"/>
      <c r="HU639" s="1400"/>
      <c r="HV639" s="1400"/>
      <c r="HW639" s="1400"/>
      <c r="HX639" s="1400"/>
      <c r="HY639" s="1400"/>
      <c r="HZ639" s="1400"/>
      <c r="IA639" s="1400"/>
      <c r="IB639" s="1400"/>
      <c r="IC639" s="1400"/>
      <c r="ID639" s="1400"/>
      <c r="IE639" s="1400"/>
      <c r="IF639" s="1400"/>
      <c r="IG639" s="1400"/>
      <c r="IH639" s="1400"/>
      <c r="II639" s="1400"/>
      <c r="IJ639" s="1400"/>
      <c r="IK639" s="1400"/>
      <c r="IL639" s="1400"/>
      <c r="IM639" s="1400"/>
      <c r="IN639" s="1400"/>
      <c r="IO639" s="1400"/>
      <c r="IP639" s="1400"/>
      <c r="IQ639" s="1400"/>
      <c r="IR639" s="1400"/>
      <c r="IS639" s="1400"/>
      <c r="IT639" s="1400"/>
      <c r="IU639" s="1400"/>
      <c r="IV639" s="1400"/>
    </row>
    <row r="640" spans="1:256">
      <c r="A640" s="1337"/>
      <c r="B640" s="1343"/>
      <c r="C640" s="1365"/>
      <c r="E640" s="1451"/>
      <c r="F640" s="1451"/>
      <c r="G640" s="1400"/>
      <c r="H640" s="1400"/>
      <c r="I640" s="1400"/>
      <c r="J640" s="1400"/>
      <c r="K640" s="1400"/>
      <c r="L640" s="1400"/>
      <c r="M640" s="1400"/>
      <c r="N640" s="1400"/>
      <c r="O640" s="1400"/>
      <c r="P640" s="1400"/>
      <c r="Q640" s="1400"/>
      <c r="R640" s="1400"/>
      <c r="S640" s="1400"/>
      <c r="T640" s="1400"/>
      <c r="U640" s="1400"/>
      <c r="V640" s="1400"/>
      <c r="W640" s="1400"/>
      <c r="X640" s="1400"/>
      <c r="Y640" s="1400"/>
      <c r="Z640" s="1400"/>
      <c r="AA640" s="1400"/>
      <c r="AB640" s="1400"/>
      <c r="AC640" s="1400"/>
      <c r="AD640" s="1400"/>
      <c r="AE640" s="1400"/>
      <c r="AF640" s="1400"/>
      <c r="AG640" s="1400"/>
      <c r="AH640" s="1400"/>
      <c r="AI640" s="1400"/>
      <c r="AJ640" s="1400"/>
      <c r="AK640" s="1400"/>
      <c r="AL640" s="1400"/>
      <c r="AM640" s="1400"/>
      <c r="AN640" s="1400"/>
      <c r="AO640" s="1400"/>
      <c r="AP640" s="1400"/>
      <c r="AQ640" s="1400"/>
      <c r="AR640" s="1400"/>
      <c r="AS640" s="1400"/>
      <c r="AT640" s="1400"/>
      <c r="AU640" s="1400"/>
      <c r="AV640" s="1400"/>
      <c r="AW640" s="1400"/>
      <c r="AX640" s="1400"/>
      <c r="AY640" s="1400"/>
      <c r="AZ640" s="1400"/>
      <c r="BA640" s="1400"/>
      <c r="BB640" s="1400"/>
      <c r="BC640" s="1400"/>
      <c r="BD640" s="1400"/>
      <c r="BE640" s="1400"/>
      <c r="BF640" s="1400"/>
      <c r="BG640" s="1400"/>
      <c r="BH640" s="1400"/>
      <c r="BI640" s="1400"/>
      <c r="BJ640" s="1400"/>
      <c r="BK640" s="1400"/>
      <c r="BL640" s="1400"/>
      <c r="BM640" s="1400"/>
      <c r="BN640" s="1400"/>
      <c r="BO640" s="1400"/>
      <c r="BP640" s="1400"/>
      <c r="BQ640" s="1400"/>
      <c r="BR640" s="1400"/>
      <c r="BS640" s="1400"/>
      <c r="BT640" s="1400"/>
      <c r="BU640" s="1400"/>
      <c r="BV640" s="1400"/>
      <c r="BW640" s="1400"/>
      <c r="BX640" s="1400"/>
      <c r="BY640" s="1400"/>
      <c r="BZ640" s="1400"/>
      <c r="CA640" s="1400"/>
      <c r="CB640" s="1400"/>
      <c r="CC640" s="1400"/>
      <c r="CD640" s="1400"/>
      <c r="CE640" s="1400"/>
      <c r="CF640" s="1400"/>
      <c r="CG640" s="1400"/>
      <c r="CH640" s="1400"/>
      <c r="CI640" s="1400"/>
      <c r="CJ640" s="1400"/>
      <c r="CK640" s="1400"/>
      <c r="CL640" s="1400"/>
      <c r="CM640" s="1400"/>
      <c r="CN640" s="1400"/>
      <c r="CO640" s="1400"/>
      <c r="CP640" s="1400"/>
      <c r="CQ640" s="1400"/>
      <c r="CR640" s="1400"/>
      <c r="CS640" s="1400"/>
      <c r="CT640" s="1400"/>
      <c r="CU640" s="1400"/>
      <c r="CV640" s="1400"/>
      <c r="CW640" s="1400"/>
      <c r="CX640" s="1400"/>
      <c r="CY640" s="1400"/>
      <c r="CZ640" s="1400"/>
      <c r="DA640" s="1400"/>
      <c r="DB640" s="1400"/>
      <c r="DC640" s="1400"/>
      <c r="DD640" s="1400"/>
      <c r="DE640" s="1400"/>
      <c r="DF640" s="1400"/>
      <c r="DG640" s="1400"/>
      <c r="DH640" s="1400"/>
      <c r="DI640" s="1400"/>
      <c r="DJ640" s="1400"/>
      <c r="DK640" s="1400"/>
      <c r="DL640" s="1400"/>
      <c r="DM640" s="1400"/>
      <c r="DN640" s="1400"/>
      <c r="DO640" s="1400"/>
      <c r="DP640" s="1400"/>
      <c r="DQ640" s="1400"/>
      <c r="DR640" s="1400"/>
      <c r="DS640" s="1400"/>
      <c r="DT640" s="1400"/>
      <c r="DU640" s="1400"/>
      <c r="DV640" s="1400"/>
      <c r="DW640" s="1400"/>
      <c r="DX640" s="1400"/>
      <c r="DY640" s="1400"/>
      <c r="DZ640" s="1400"/>
      <c r="EA640" s="1400"/>
      <c r="EB640" s="1400"/>
      <c r="EC640" s="1400"/>
      <c r="ED640" s="1400"/>
      <c r="EE640" s="1400"/>
      <c r="EF640" s="1400"/>
      <c r="EG640" s="1400"/>
      <c r="EH640" s="1400"/>
      <c r="EI640" s="1400"/>
      <c r="EJ640" s="1400"/>
      <c r="EK640" s="1400"/>
      <c r="EL640" s="1400"/>
      <c r="EM640" s="1400"/>
      <c r="EN640" s="1400"/>
      <c r="EO640" s="1400"/>
      <c r="EP640" s="1400"/>
      <c r="EQ640" s="1400"/>
      <c r="ER640" s="1400"/>
      <c r="ES640" s="1400"/>
      <c r="ET640" s="1400"/>
      <c r="EU640" s="1400"/>
      <c r="EV640" s="1400"/>
      <c r="EW640" s="1400"/>
      <c r="EX640" s="1400"/>
      <c r="EY640" s="1400"/>
      <c r="EZ640" s="1400"/>
      <c r="FA640" s="1400"/>
      <c r="FB640" s="1400"/>
      <c r="FC640" s="1400"/>
      <c r="FD640" s="1400"/>
      <c r="FE640" s="1400"/>
      <c r="FF640" s="1400"/>
      <c r="FG640" s="1400"/>
      <c r="FH640" s="1400"/>
      <c r="FI640" s="1400"/>
      <c r="FJ640" s="1400"/>
      <c r="FK640" s="1400"/>
      <c r="FL640" s="1400"/>
      <c r="FM640" s="1400"/>
      <c r="FN640" s="1400"/>
      <c r="FO640" s="1400"/>
      <c r="FP640" s="1400"/>
      <c r="FQ640" s="1400"/>
      <c r="FR640" s="1400"/>
      <c r="FS640" s="1400"/>
      <c r="FT640" s="1400"/>
      <c r="FU640" s="1400"/>
      <c r="FV640" s="1400"/>
      <c r="FW640" s="1400"/>
      <c r="FX640" s="1400"/>
      <c r="FY640" s="1400"/>
      <c r="FZ640" s="1400"/>
      <c r="GA640" s="1400"/>
      <c r="GB640" s="1400"/>
      <c r="GC640" s="1400"/>
      <c r="GD640" s="1400"/>
      <c r="GE640" s="1400"/>
      <c r="GF640" s="1400"/>
      <c r="GG640" s="1400"/>
      <c r="GH640" s="1400"/>
      <c r="GI640" s="1400"/>
      <c r="GJ640" s="1400"/>
      <c r="GK640" s="1400"/>
      <c r="GL640" s="1400"/>
      <c r="GM640" s="1400"/>
      <c r="GN640" s="1400"/>
      <c r="GO640" s="1400"/>
      <c r="GP640" s="1400"/>
      <c r="GQ640" s="1400"/>
      <c r="GR640" s="1400"/>
      <c r="GS640" s="1400"/>
      <c r="GT640" s="1400"/>
      <c r="GU640" s="1400"/>
      <c r="GV640" s="1400"/>
      <c r="GW640" s="1400"/>
      <c r="GX640" s="1400"/>
      <c r="GY640" s="1400"/>
      <c r="GZ640" s="1400"/>
      <c r="HA640" s="1400"/>
      <c r="HB640" s="1400"/>
      <c r="HC640" s="1400"/>
      <c r="HD640" s="1400"/>
      <c r="HE640" s="1400"/>
      <c r="HF640" s="1400"/>
      <c r="HG640" s="1400"/>
      <c r="HH640" s="1400"/>
      <c r="HI640" s="1400"/>
      <c r="HJ640" s="1400"/>
      <c r="HK640" s="1400"/>
      <c r="HL640" s="1400"/>
      <c r="HM640" s="1400"/>
      <c r="HN640" s="1400"/>
      <c r="HO640" s="1400"/>
      <c r="HP640" s="1400"/>
      <c r="HQ640" s="1400"/>
      <c r="HR640" s="1400"/>
      <c r="HS640" s="1400"/>
      <c r="HT640" s="1400"/>
      <c r="HU640" s="1400"/>
      <c r="HV640" s="1400"/>
      <c r="HW640" s="1400"/>
      <c r="HX640" s="1400"/>
      <c r="HY640" s="1400"/>
      <c r="HZ640" s="1400"/>
      <c r="IA640" s="1400"/>
      <c r="IB640" s="1400"/>
      <c r="IC640" s="1400"/>
      <c r="ID640" s="1400"/>
      <c r="IE640" s="1400"/>
      <c r="IF640" s="1400"/>
      <c r="IG640" s="1400"/>
      <c r="IH640" s="1400"/>
      <c r="II640" s="1400"/>
      <c r="IJ640" s="1400"/>
      <c r="IK640" s="1400"/>
      <c r="IL640" s="1400"/>
      <c r="IM640" s="1400"/>
      <c r="IN640" s="1400"/>
      <c r="IO640" s="1400"/>
      <c r="IP640" s="1400"/>
      <c r="IQ640" s="1400"/>
      <c r="IR640" s="1400"/>
      <c r="IS640" s="1400"/>
      <c r="IT640" s="1400"/>
      <c r="IU640" s="1400"/>
      <c r="IV640" s="1400"/>
    </row>
    <row r="641" spans="1:256" ht="38.25">
      <c r="A641" s="1360" t="s">
        <v>1988</v>
      </c>
      <c r="B641" s="1324" t="s">
        <v>3053</v>
      </c>
      <c r="C641" s="1320"/>
      <c r="D641" s="1301"/>
      <c r="E641" s="1383"/>
      <c r="F641" s="1383">
        <f>E641*D641</f>
        <v>0</v>
      </c>
      <c r="G641" s="1384"/>
      <c r="H641" s="1384"/>
      <c r="I641" s="1384"/>
      <c r="J641" s="1384"/>
      <c r="K641" s="1384"/>
      <c r="L641" s="1384"/>
      <c r="M641" s="1384"/>
      <c r="N641" s="1384"/>
      <c r="O641" s="1384"/>
      <c r="P641" s="1384"/>
      <c r="Q641" s="1384"/>
      <c r="R641" s="1384"/>
      <c r="S641" s="1384"/>
      <c r="T641" s="1384"/>
      <c r="U641" s="1384"/>
      <c r="V641" s="1384"/>
      <c r="W641" s="1384"/>
      <c r="X641" s="1384"/>
      <c r="Y641" s="1384"/>
      <c r="Z641" s="1384"/>
      <c r="AA641" s="1384"/>
      <c r="AB641" s="1384"/>
      <c r="AC641" s="1384"/>
      <c r="AD641" s="1384"/>
      <c r="AE641" s="1384"/>
      <c r="AF641" s="1384"/>
      <c r="AG641" s="1384"/>
      <c r="AH641" s="1384"/>
      <c r="AI641" s="1384"/>
      <c r="AJ641" s="1384"/>
      <c r="AK641" s="1384"/>
      <c r="AL641" s="1384"/>
      <c r="AM641" s="1384"/>
      <c r="AN641" s="1384"/>
      <c r="AO641" s="1384"/>
      <c r="AP641" s="1384"/>
      <c r="AQ641" s="1384"/>
      <c r="AR641" s="1384"/>
      <c r="AS641" s="1384"/>
      <c r="AT641" s="1384"/>
      <c r="AU641" s="1384"/>
      <c r="AV641" s="1384"/>
      <c r="AW641" s="1384"/>
      <c r="AX641" s="1384"/>
      <c r="AY641" s="1384"/>
      <c r="AZ641" s="1384"/>
      <c r="BA641" s="1384"/>
      <c r="BB641" s="1384"/>
      <c r="BC641" s="1384"/>
      <c r="BD641" s="1384"/>
      <c r="BE641" s="1384"/>
      <c r="BF641" s="1384"/>
      <c r="BG641" s="1384"/>
      <c r="BH641" s="1384"/>
      <c r="BI641" s="1384"/>
      <c r="BJ641" s="1384"/>
      <c r="BK641" s="1384"/>
      <c r="BL641" s="1384"/>
      <c r="BM641" s="1384"/>
      <c r="BN641" s="1384"/>
      <c r="BO641" s="1384"/>
      <c r="BP641" s="1384"/>
      <c r="BQ641" s="1384"/>
      <c r="BR641" s="1384"/>
      <c r="BS641" s="1384"/>
      <c r="BT641" s="1384"/>
      <c r="BU641" s="1384"/>
      <c r="BV641" s="1384"/>
      <c r="BW641" s="1384"/>
      <c r="BX641" s="1384"/>
      <c r="BY641" s="1384"/>
      <c r="BZ641" s="1384"/>
      <c r="CA641" s="1384"/>
      <c r="CB641" s="1384"/>
      <c r="CC641" s="1384"/>
      <c r="CD641" s="1384"/>
      <c r="CE641" s="1384"/>
      <c r="CF641" s="1384"/>
      <c r="CG641" s="1384"/>
      <c r="CH641" s="1384"/>
      <c r="CI641" s="1384"/>
      <c r="CJ641" s="1384"/>
      <c r="CK641" s="1384"/>
      <c r="CL641" s="1384"/>
      <c r="CM641" s="1384"/>
      <c r="CN641" s="1384"/>
      <c r="CO641" s="1384"/>
      <c r="CP641" s="1384"/>
      <c r="CQ641" s="1384"/>
      <c r="CR641" s="1384"/>
      <c r="CS641" s="1384"/>
      <c r="CT641" s="1384"/>
      <c r="CU641" s="1384"/>
      <c r="CV641" s="1384"/>
      <c r="CW641" s="1384"/>
      <c r="CX641" s="1384"/>
      <c r="CY641" s="1384"/>
      <c r="CZ641" s="1384"/>
      <c r="DA641" s="1384"/>
      <c r="DB641" s="1384"/>
      <c r="DC641" s="1384"/>
      <c r="DD641" s="1384"/>
      <c r="DE641" s="1384"/>
      <c r="DF641" s="1384"/>
      <c r="DG641" s="1384"/>
      <c r="DH641" s="1384"/>
      <c r="DI641" s="1384"/>
      <c r="DJ641" s="1384"/>
      <c r="DK641" s="1384"/>
      <c r="DL641" s="1384"/>
      <c r="DM641" s="1384"/>
      <c r="DN641" s="1384"/>
      <c r="DO641" s="1384"/>
      <c r="DP641" s="1384"/>
      <c r="DQ641" s="1384"/>
      <c r="DR641" s="1384"/>
      <c r="DS641" s="1384"/>
      <c r="DT641" s="1384"/>
      <c r="DU641" s="1384"/>
      <c r="DV641" s="1384"/>
      <c r="DW641" s="1384"/>
      <c r="DX641" s="1384"/>
      <c r="DY641" s="1384"/>
      <c r="DZ641" s="1384"/>
      <c r="EA641" s="1384"/>
      <c r="EB641" s="1384"/>
      <c r="EC641" s="1384"/>
      <c r="ED641" s="1384"/>
      <c r="EE641" s="1384"/>
      <c r="EF641" s="1384"/>
      <c r="EG641" s="1384"/>
      <c r="EH641" s="1384"/>
      <c r="EI641" s="1384"/>
      <c r="EJ641" s="1384"/>
      <c r="EK641" s="1384"/>
      <c r="EL641" s="1384"/>
      <c r="EM641" s="1384"/>
      <c r="EN641" s="1384"/>
      <c r="EO641" s="1384"/>
      <c r="EP641" s="1384"/>
      <c r="EQ641" s="1384"/>
      <c r="ER641" s="1384"/>
      <c r="ES641" s="1384"/>
      <c r="ET641" s="1384"/>
      <c r="EU641" s="1384"/>
      <c r="EV641" s="1384"/>
      <c r="EW641" s="1384"/>
      <c r="EX641" s="1384"/>
      <c r="EY641" s="1384"/>
      <c r="EZ641" s="1384"/>
      <c r="FA641" s="1384"/>
      <c r="FB641" s="1384"/>
      <c r="FC641" s="1384"/>
      <c r="FD641" s="1384"/>
      <c r="FE641" s="1384"/>
      <c r="FF641" s="1384"/>
      <c r="FG641" s="1384"/>
      <c r="FH641" s="1384"/>
      <c r="FI641" s="1384"/>
      <c r="FJ641" s="1384"/>
      <c r="FK641" s="1384"/>
      <c r="FL641" s="1384"/>
      <c r="FM641" s="1384"/>
      <c r="FN641" s="1384"/>
      <c r="FO641" s="1384"/>
      <c r="FP641" s="1384"/>
      <c r="FQ641" s="1384"/>
      <c r="FR641" s="1384"/>
      <c r="FS641" s="1384"/>
      <c r="FT641" s="1384"/>
      <c r="FU641" s="1384"/>
      <c r="FV641" s="1384"/>
      <c r="FW641" s="1384"/>
      <c r="FX641" s="1384"/>
      <c r="FY641" s="1384"/>
      <c r="FZ641" s="1384"/>
      <c r="GA641" s="1384"/>
      <c r="GB641" s="1384"/>
      <c r="GC641" s="1384"/>
      <c r="GD641" s="1384"/>
      <c r="GE641" s="1384"/>
      <c r="GF641" s="1384"/>
      <c r="GG641" s="1384"/>
      <c r="GH641" s="1384"/>
      <c r="GI641" s="1384"/>
      <c r="GJ641" s="1384"/>
      <c r="GK641" s="1384"/>
      <c r="GL641" s="1384"/>
      <c r="GM641" s="1384"/>
      <c r="GN641" s="1384"/>
      <c r="GO641" s="1384"/>
      <c r="GP641" s="1384"/>
      <c r="GQ641" s="1384"/>
      <c r="GR641" s="1384"/>
      <c r="GS641" s="1384"/>
      <c r="GT641" s="1384"/>
      <c r="GU641" s="1384"/>
      <c r="GV641" s="1384"/>
      <c r="GW641" s="1384"/>
      <c r="GX641" s="1384"/>
      <c r="GY641" s="1384"/>
      <c r="GZ641" s="1384"/>
      <c r="HA641" s="1384"/>
      <c r="HB641" s="1384"/>
      <c r="HC641" s="1384"/>
      <c r="HD641" s="1384"/>
      <c r="HE641" s="1384"/>
      <c r="HF641" s="1384"/>
      <c r="HG641" s="1384"/>
      <c r="HH641" s="1384"/>
      <c r="HI641" s="1384"/>
      <c r="HJ641" s="1384"/>
      <c r="HK641" s="1384"/>
      <c r="HL641" s="1384"/>
      <c r="HM641" s="1384"/>
      <c r="HN641" s="1384"/>
      <c r="HO641" s="1384"/>
      <c r="HP641" s="1384"/>
      <c r="HQ641" s="1384"/>
      <c r="HR641" s="1384"/>
      <c r="HS641" s="1384"/>
      <c r="HT641" s="1384"/>
      <c r="HU641" s="1384"/>
      <c r="HV641" s="1384"/>
      <c r="HW641" s="1384"/>
      <c r="HX641" s="1384"/>
      <c r="HY641" s="1384"/>
      <c r="HZ641" s="1384"/>
      <c r="IA641" s="1384"/>
      <c r="IB641" s="1384"/>
      <c r="IC641" s="1384"/>
      <c r="ID641" s="1384"/>
      <c r="IE641" s="1384"/>
      <c r="IF641" s="1384"/>
      <c r="IG641" s="1384"/>
      <c r="IH641" s="1384"/>
      <c r="II641" s="1384"/>
      <c r="IJ641" s="1384"/>
      <c r="IK641" s="1384"/>
      <c r="IL641" s="1384"/>
      <c r="IM641" s="1384"/>
      <c r="IN641" s="1384"/>
      <c r="IO641" s="1384"/>
      <c r="IP641" s="1384"/>
      <c r="IQ641" s="1384"/>
      <c r="IR641" s="1384"/>
      <c r="IS641" s="1384"/>
      <c r="IT641" s="1384"/>
      <c r="IU641" s="1384"/>
      <c r="IV641" s="1384"/>
    </row>
    <row r="642" spans="1:256" ht="14.25">
      <c r="A642" s="1457"/>
      <c r="B642" s="1324" t="s">
        <v>1989</v>
      </c>
      <c r="C642" s="1320" t="s">
        <v>1066</v>
      </c>
      <c r="D642" s="1301">
        <v>200</v>
      </c>
      <c r="E642" s="1598"/>
      <c r="F642" s="1303">
        <f>D642*E642</f>
        <v>0</v>
      </c>
      <c r="G642" s="1384"/>
      <c r="H642" s="1384"/>
      <c r="I642" s="1384"/>
      <c r="J642" s="1384"/>
      <c r="K642" s="1384"/>
      <c r="L642" s="1384"/>
      <c r="M642" s="1384"/>
      <c r="N642" s="1384"/>
      <c r="O642" s="1384"/>
      <c r="P642" s="1384"/>
      <c r="Q642" s="1384"/>
      <c r="R642" s="1384"/>
      <c r="S642" s="1384"/>
      <c r="T642" s="1384"/>
      <c r="U642" s="1384"/>
      <c r="V642" s="1384"/>
      <c r="W642" s="1384"/>
      <c r="X642" s="1384"/>
      <c r="Y642" s="1384"/>
      <c r="Z642" s="1384"/>
      <c r="AA642" s="1384"/>
      <c r="AB642" s="1384"/>
      <c r="AC642" s="1384"/>
      <c r="AD642" s="1384"/>
      <c r="AE642" s="1384"/>
      <c r="AF642" s="1384"/>
      <c r="AG642" s="1384"/>
      <c r="AH642" s="1384"/>
      <c r="AI642" s="1384"/>
      <c r="AJ642" s="1384"/>
      <c r="AK642" s="1384"/>
      <c r="AL642" s="1384"/>
      <c r="AM642" s="1384"/>
      <c r="AN642" s="1384"/>
      <c r="AO642" s="1384"/>
      <c r="AP642" s="1384"/>
      <c r="AQ642" s="1384"/>
      <c r="AR642" s="1384"/>
      <c r="AS642" s="1384"/>
      <c r="AT642" s="1384"/>
      <c r="AU642" s="1384"/>
      <c r="AV642" s="1384"/>
      <c r="AW642" s="1384"/>
      <c r="AX642" s="1384"/>
      <c r="AY642" s="1384"/>
      <c r="AZ642" s="1384"/>
      <c r="BA642" s="1384"/>
      <c r="BB642" s="1384"/>
      <c r="BC642" s="1384"/>
      <c r="BD642" s="1384"/>
      <c r="BE642" s="1384"/>
      <c r="BF642" s="1384"/>
      <c r="BG642" s="1384"/>
      <c r="BH642" s="1384"/>
      <c r="BI642" s="1384"/>
      <c r="BJ642" s="1384"/>
      <c r="BK642" s="1384"/>
      <c r="BL642" s="1384"/>
      <c r="BM642" s="1384"/>
      <c r="BN642" s="1384"/>
      <c r="BO642" s="1384"/>
      <c r="BP642" s="1384"/>
      <c r="BQ642" s="1384"/>
      <c r="BR642" s="1384"/>
      <c r="BS642" s="1384"/>
      <c r="BT642" s="1384"/>
      <c r="BU642" s="1384"/>
      <c r="BV642" s="1384"/>
      <c r="BW642" s="1384"/>
      <c r="BX642" s="1384"/>
      <c r="BY642" s="1384"/>
      <c r="BZ642" s="1384"/>
      <c r="CA642" s="1384"/>
      <c r="CB642" s="1384"/>
      <c r="CC642" s="1384"/>
      <c r="CD642" s="1384"/>
      <c r="CE642" s="1384"/>
      <c r="CF642" s="1384"/>
      <c r="CG642" s="1384"/>
      <c r="CH642" s="1384"/>
      <c r="CI642" s="1384"/>
      <c r="CJ642" s="1384"/>
      <c r="CK642" s="1384"/>
      <c r="CL642" s="1384"/>
      <c r="CM642" s="1384"/>
      <c r="CN642" s="1384"/>
      <c r="CO642" s="1384"/>
      <c r="CP642" s="1384"/>
      <c r="CQ642" s="1384"/>
      <c r="CR642" s="1384"/>
      <c r="CS642" s="1384"/>
      <c r="CT642" s="1384"/>
      <c r="CU642" s="1384"/>
      <c r="CV642" s="1384"/>
      <c r="CW642" s="1384"/>
      <c r="CX642" s="1384"/>
      <c r="CY642" s="1384"/>
      <c r="CZ642" s="1384"/>
      <c r="DA642" s="1384"/>
      <c r="DB642" s="1384"/>
      <c r="DC642" s="1384"/>
      <c r="DD642" s="1384"/>
      <c r="DE642" s="1384"/>
      <c r="DF642" s="1384"/>
      <c r="DG642" s="1384"/>
      <c r="DH642" s="1384"/>
      <c r="DI642" s="1384"/>
      <c r="DJ642" s="1384"/>
      <c r="DK642" s="1384"/>
      <c r="DL642" s="1384"/>
      <c r="DM642" s="1384"/>
      <c r="DN642" s="1384"/>
      <c r="DO642" s="1384"/>
      <c r="DP642" s="1384"/>
      <c r="DQ642" s="1384"/>
      <c r="DR642" s="1384"/>
      <c r="DS642" s="1384"/>
      <c r="DT642" s="1384"/>
      <c r="DU642" s="1384"/>
      <c r="DV642" s="1384"/>
      <c r="DW642" s="1384"/>
      <c r="DX642" s="1384"/>
      <c r="DY642" s="1384"/>
      <c r="DZ642" s="1384"/>
      <c r="EA642" s="1384"/>
      <c r="EB642" s="1384"/>
      <c r="EC642" s="1384"/>
      <c r="ED642" s="1384"/>
      <c r="EE642" s="1384"/>
      <c r="EF642" s="1384"/>
      <c r="EG642" s="1384"/>
      <c r="EH642" s="1384"/>
      <c r="EI642" s="1384"/>
      <c r="EJ642" s="1384"/>
      <c r="EK642" s="1384"/>
      <c r="EL642" s="1384"/>
      <c r="EM642" s="1384"/>
      <c r="EN642" s="1384"/>
      <c r="EO642" s="1384"/>
      <c r="EP642" s="1384"/>
      <c r="EQ642" s="1384"/>
      <c r="ER642" s="1384"/>
      <c r="ES642" s="1384"/>
      <c r="ET642" s="1384"/>
      <c r="EU642" s="1384"/>
      <c r="EV642" s="1384"/>
      <c r="EW642" s="1384"/>
      <c r="EX642" s="1384"/>
      <c r="EY642" s="1384"/>
      <c r="EZ642" s="1384"/>
      <c r="FA642" s="1384"/>
      <c r="FB642" s="1384"/>
      <c r="FC642" s="1384"/>
      <c r="FD642" s="1384"/>
      <c r="FE642" s="1384"/>
      <c r="FF642" s="1384"/>
      <c r="FG642" s="1384"/>
      <c r="FH642" s="1384"/>
      <c r="FI642" s="1384"/>
      <c r="FJ642" s="1384"/>
      <c r="FK642" s="1384"/>
      <c r="FL642" s="1384"/>
      <c r="FM642" s="1384"/>
      <c r="FN642" s="1384"/>
      <c r="FO642" s="1384"/>
      <c r="FP642" s="1384"/>
      <c r="FQ642" s="1384"/>
      <c r="FR642" s="1384"/>
      <c r="FS642" s="1384"/>
      <c r="FT642" s="1384"/>
      <c r="FU642" s="1384"/>
      <c r="FV642" s="1384"/>
      <c r="FW642" s="1384"/>
      <c r="FX642" s="1384"/>
      <c r="FY642" s="1384"/>
      <c r="FZ642" s="1384"/>
      <c r="GA642" s="1384"/>
      <c r="GB642" s="1384"/>
      <c r="GC642" s="1384"/>
      <c r="GD642" s="1384"/>
      <c r="GE642" s="1384"/>
      <c r="GF642" s="1384"/>
      <c r="GG642" s="1384"/>
      <c r="GH642" s="1384"/>
      <c r="GI642" s="1384"/>
      <c r="GJ642" s="1384"/>
      <c r="GK642" s="1384"/>
      <c r="GL642" s="1384"/>
      <c r="GM642" s="1384"/>
      <c r="GN642" s="1384"/>
      <c r="GO642" s="1384"/>
      <c r="GP642" s="1384"/>
      <c r="GQ642" s="1384"/>
      <c r="GR642" s="1384"/>
      <c r="GS642" s="1384"/>
      <c r="GT642" s="1384"/>
      <c r="GU642" s="1384"/>
      <c r="GV642" s="1384"/>
      <c r="GW642" s="1384"/>
      <c r="GX642" s="1384"/>
      <c r="GY642" s="1384"/>
      <c r="GZ642" s="1384"/>
      <c r="HA642" s="1384"/>
      <c r="HB642" s="1384"/>
      <c r="HC642" s="1384"/>
      <c r="HD642" s="1384"/>
      <c r="HE642" s="1384"/>
      <c r="HF642" s="1384"/>
      <c r="HG642" s="1384"/>
      <c r="HH642" s="1384"/>
      <c r="HI642" s="1384"/>
      <c r="HJ642" s="1384"/>
      <c r="HK642" s="1384"/>
      <c r="HL642" s="1384"/>
      <c r="HM642" s="1384"/>
      <c r="HN642" s="1384"/>
      <c r="HO642" s="1384"/>
      <c r="HP642" s="1384"/>
      <c r="HQ642" s="1384"/>
      <c r="HR642" s="1384"/>
      <c r="HS642" s="1384"/>
      <c r="HT642" s="1384"/>
      <c r="HU642" s="1384"/>
      <c r="HV642" s="1384"/>
      <c r="HW642" s="1384"/>
      <c r="HX642" s="1384"/>
      <c r="HY642" s="1384"/>
      <c r="HZ642" s="1384"/>
      <c r="IA642" s="1384"/>
      <c r="IB642" s="1384"/>
      <c r="IC642" s="1384"/>
      <c r="ID642" s="1384"/>
      <c r="IE642" s="1384"/>
      <c r="IF642" s="1384"/>
      <c r="IG642" s="1384"/>
      <c r="IH642" s="1384"/>
      <c r="II642" s="1384"/>
      <c r="IJ642" s="1384"/>
      <c r="IK642" s="1384"/>
      <c r="IL642" s="1384"/>
      <c r="IM642" s="1384"/>
      <c r="IN642" s="1384"/>
      <c r="IO642" s="1384"/>
      <c r="IP642" s="1384"/>
      <c r="IQ642" s="1384"/>
      <c r="IR642" s="1384"/>
      <c r="IS642" s="1384"/>
      <c r="IT642" s="1384"/>
      <c r="IU642" s="1384"/>
      <c r="IV642" s="1384"/>
    </row>
    <row r="643" spans="1:256" ht="14.25">
      <c r="A643" s="1457"/>
      <c r="B643" s="1324" t="s">
        <v>1990</v>
      </c>
      <c r="C643" s="1320" t="s">
        <v>1066</v>
      </c>
      <c r="D643" s="1301">
        <v>48</v>
      </c>
      <c r="E643" s="1598"/>
      <c r="F643" s="1303">
        <f>D643*E643</f>
        <v>0</v>
      </c>
      <c r="G643" s="1384"/>
      <c r="H643" s="1384"/>
      <c r="I643" s="1384"/>
      <c r="J643" s="1384"/>
      <c r="K643" s="1384"/>
      <c r="L643" s="1384"/>
      <c r="M643" s="1384"/>
      <c r="N643" s="1384"/>
      <c r="O643" s="1384"/>
      <c r="P643" s="1384"/>
      <c r="Q643" s="1384"/>
      <c r="R643" s="1384"/>
      <c r="S643" s="1384"/>
      <c r="T643" s="1384"/>
      <c r="U643" s="1384"/>
      <c r="V643" s="1384"/>
      <c r="W643" s="1384"/>
      <c r="X643" s="1384"/>
      <c r="Y643" s="1384"/>
      <c r="Z643" s="1384"/>
      <c r="AA643" s="1384"/>
      <c r="AB643" s="1384"/>
      <c r="AC643" s="1384"/>
      <c r="AD643" s="1384"/>
      <c r="AE643" s="1384"/>
      <c r="AF643" s="1384"/>
      <c r="AG643" s="1384"/>
      <c r="AH643" s="1384"/>
      <c r="AI643" s="1384"/>
      <c r="AJ643" s="1384"/>
      <c r="AK643" s="1384"/>
      <c r="AL643" s="1384"/>
      <c r="AM643" s="1384"/>
      <c r="AN643" s="1384"/>
      <c r="AO643" s="1384"/>
      <c r="AP643" s="1384"/>
      <c r="AQ643" s="1384"/>
      <c r="AR643" s="1384"/>
      <c r="AS643" s="1384"/>
      <c r="AT643" s="1384"/>
      <c r="AU643" s="1384"/>
      <c r="AV643" s="1384"/>
      <c r="AW643" s="1384"/>
      <c r="AX643" s="1384"/>
      <c r="AY643" s="1384"/>
      <c r="AZ643" s="1384"/>
      <c r="BA643" s="1384"/>
      <c r="BB643" s="1384"/>
      <c r="BC643" s="1384"/>
      <c r="BD643" s="1384"/>
      <c r="BE643" s="1384"/>
      <c r="BF643" s="1384"/>
      <c r="BG643" s="1384"/>
      <c r="BH643" s="1384"/>
      <c r="BI643" s="1384"/>
      <c r="BJ643" s="1384"/>
      <c r="BK643" s="1384"/>
      <c r="BL643" s="1384"/>
      <c r="BM643" s="1384"/>
      <c r="BN643" s="1384"/>
      <c r="BO643" s="1384"/>
      <c r="BP643" s="1384"/>
      <c r="BQ643" s="1384"/>
      <c r="BR643" s="1384"/>
      <c r="BS643" s="1384"/>
      <c r="BT643" s="1384"/>
      <c r="BU643" s="1384"/>
      <c r="BV643" s="1384"/>
      <c r="BW643" s="1384"/>
      <c r="BX643" s="1384"/>
      <c r="BY643" s="1384"/>
      <c r="BZ643" s="1384"/>
      <c r="CA643" s="1384"/>
      <c r="CB643" s="1384"/>
      <c r="CC643" s="1384"/>
      <c r="CD643" s="1384"/>
      <c r="CE643" s="1384"/>
      <c r="CF643" s="1384"/>
      <c r="CG643" s="1384"/>
      <c r="CH643" s="1384"/>
      <c r="CI643" s="1384"/>
      <c r="CJ643" s="1384"/>
      <c r="CK643" s="1384"/>
      <c r="CL643" s="1384"/>
      <c r="CM643" s="1384"/>
      <c r="CN643" s="1384"/>
      <c r="CO643" s="1384"/>
      <c r="CP643" s="1384"/>
      <c r="CQ643" s="1384"/>
      <c r="CR643" s="1384"/>
      <c r="CS643" s="1384"/>
      <c r="CT643" s="1384"/>
      <c r="CU643" s="1384"/>
      <c r="CV643" s="1384"/>
      <c r="CW643" s="1384"/>
      <c r="CX643" s="1384"/>
      <c r="CY643" s="1384"/>
      <c r="CZ643" s="1384"/>
      <c r="DA643" s="1384"/>
      <c r="DB643" s="1384"/>
      <c r="DC643" s="1384"/>
      <c r="DD643" s="1384"/>
      <c r="DE643" s="1384"/>
      <c r="DF643" s="1384"/>
      <c r="DG643" s="1384"/>
      <c r="DH643" s="1384"/>
      <c r="DI643" s="1384"/>
      <c r="DJ643" s="1384"/>
      <c r="DK643" s="1384"/>
      <c r="DL643" s="1384"/>
      <c r="DM643" s="1384"/>
      <c r="DN643" s="1384"/>
      <c r="DO643" s="1384"/>
      <c r="DP643" s="1384"/>
      <c r="DQ643" s="1384"/>
      <c r="DR643" s="1384"/>
      <c r="DS643" s="1384"/>
      <c r="DT643" s="1384"/>
      <c r="DU643" s="1384"/>
      <c r="DV643" s="1384"/>
      <c r="DW643" s="1384"/>
      <c r="DX643" s="1384"/>
      <c r="DY643" s="1384"/>
      <c r="DZ643" s="1384"/>
      <c r="EA643" s="1384"/>
      <c r="EB643" s="1384"/>
      <c r="EC643" s="1384"/>
      <c r="ED643" s="1384"/>
      <c r="EE643" s="1384"/>
      <c r="EF643" s="1384"/>
      <c r="EG643" s="1384"/>
      <c r="EH643" s="1384"/>
      <c r="EI643" s="1384"/>
      <c r="EJ643" s="1384"/>
      <c r="EK643" s="1384"/>
      <c r="EL643" s="1384"/>
      <c r="EM643" s="1384"/>
      <c r="EN643" s="1384"/>
      <c r="EO643" s="1384"/>
      <c r="EP643" s="1384"/>
      <c r="EQ643" s="1384"/>
      <c r="ER643" s="1384"/>
      <c r="ES643" s="1384"/>
      <c r="ET643" s="1384"/>
      <c r="EU643" s="1384"/>
      <c r="EV643" s="1384"/>
      <c r="EW643" s="1384"/>
      <c r="EX643" s="1384"/>
      <c r="EY643" s="1384"/>
      <c r="EZ643" s="1384"/>
      <c r="FA643" s="1384"/>
      <c r="FB643" s="1384"/>
      <c r="FC643" s="1384"/>
      <c r="FD643" s="1384"/>
      <c r="FE643" s="1384"/>
      <c r="FF643" s="1384"/>
      <c r="FG643" s="1384"/>
      <c r="FH643" s="1384"/>
      <c r="FI643" s="1384"/>
      <c r="FJ643" s="1384"/>
      <c r="FK643" s="1384"/>
      <c r="FL643" s="1384"/>
      <c r="FM643" s="1384"/>
      <c r="FN643" s="1384"/>
      <c r="FO643" s="1384"/>
      <c r="FP643" s="1384"/>
      <c r="FQ643" s="1384"/>
      <c r="FR643" s="1384"/>
      <c r="FS643" s="1384"/>
      <c r="FT643" s="1384"/>
      <c r="FU643" s="1384"/>
      <c r="FV643" s="1384"/>
      <c r="FW643" s="1384"/>
      <c r="FX643" s="1384"/>
      <c r="FY643" s="1384"/>
      <c r="FZ643" s="1384"/>
      <c r="GA643" s="1384"/>
      <c r="GB643" s="1384"/>
      <c r="GC643" s="1384"/>
      <c r="GD643" s="1384"/>
      <c r="GE643" s="1384"/>
      <c r="GF643" s="1384"/>
      <c r="GG643" s="1384"/>
      <c r="GH643" s="1384"/>
      <c r="GI643" s="1384"/>
      <c r="GJ643" s="1384"/>
      <c r="GK643" s="1384"/>
      <c r="GL643" s="1384"/>
      <c r="GM643" s="1384"/>
      <c r="GN643" s="1384"/>
      <c r="GO643" s="1384"/>
      <c r="GP643" s="1384"/>
      <c r="GQ643" s="1384"/>
      <c r="GR643" s="1384"/>
      <c r="GS643" s="1384"/>
      <c r="GT643" s="1384"/>
      <c r="GU643" s="1384"/>
      <c r="GV643" s="1384"/>
      <c r="GW643" s="1384"/>
      <c r="GX643" s="1384"/>
      <c r="GY643" s="1384"/>
      <c r="GZ643" s="1384"/>
      <c r="HA643" s="1384"/>
      <c r="HB643" s="1384"/>
      <c r="HC643" s="1384"/>
      <c r="HD643" s="1384"/>
      <c r="HE643" s="1384"/>
      <c r="HF643" s="1384"/>
      <c r="HG643" s="1384"/>
      <c r="HH643" s="1384"/>
      <c r="HI643" s="1384"/>
      <c r="HJ643" s="1384"/>
      <c r="HK643" s="1384"/>
      <c r="HL643" s="1384"/>
      <c r="HM643" s="1384"/>
      <c r="HN643" s="1384"/>
      <c r="HO643" s="1384"/>
      <c r="HP643" s="1384"/>
      <c r="HQ643" s="1384"/>
      <c r="HR643" s="1384"/>
      <c r="HS643" s="1384"/>
      <c r="HT643" s="1384"/>
      <c r="HU643" s="1384"/>
      <c r="HV643" s="1384"/>
      <c r="HW643" s="1384"/>
      <c r="HX643" s="1384"/>
      <c r="HY643" s="1384"/>
      <c r="HZ643" s="1384"/>
      <c r="IA643" s="1384"/>
      <c r="IB643" s="1384"/>
      <c r="IC643" s="1384"/>
      <c r="ID643" s="1384"/>
      <c r="IE643" s="1384"/>
      <c r="IF643" s="1384"/>
      <c r="IG643" s="1384"/>
      <c r="IH643" s="1384"/>
      <c r="II643" s="1384"/>
      <c r="IJ643" s="1384"/>
      <c r="IK643" s="1384"/>
      <c r="IL643" s="1384"/>
      <c r="IM643" s="1384"/>
      <c r="IN643" s="1384"/>
      <c r="IO643" s="1384"/>
      <c r="IP643" s="1384"/>
      <c r="IQ643" s="1384"/>
      <c r="IR643" s="1384"/>
      <c r="IS643" s="1384"/>
      <c r="IT643" s="1384"/>
      <c r="IU643" s="1384"/>
      <c r="IV643" s="1384"/>
    </row>
    <row r="644" spans="1:256" ht="14.25">
      <c r="A644" s="1457"/>
      <c r="B644" s="1324" t="s">
        <v>1991</v>
      </c>
      <c r="C644" s="1320" t="s">
        <v>1066</v>
      </c>
      <c r="D644" s="1301">
        <v>18</v>
      </c>
      <c r="E644" s="1598"/>
      <c r="F644" s="1303">
        <f>D644*E644</f>
        <v>0</v>
      </c>
      <c r="G644" s="1384"/>
      <c r="H644" s="1384"/>
      <c r="I644" s="1384"/>
      <c r="J644" s="1384"/>
      <c r="K644" s="1384"/>
      <c r="L644" s="1384"/>
      <c r="M644" s="1384"/>
      <c r="N644" s="1384"/>
      <c r="O644" s="1384"/>
      <c r="P644" s="1384"/>
      <c r="Q644" s="1384"/>
      <c r="R644" s="1384"/>
      <c r="S644" s="1384"/>
      <c r="T644" s="1384"/>
      <c r="U644" s="1384"/>
      <c r="V644" s="1384"/>
      <c r="W644" s="1384"/>
      <c r="X644" s="1384"/>
      <c r="Y644" s="1384"/>
      <c r="Z644" s="1384"/>
      <c r="AA644" s="1384"/>
      <c r="AB644" s="1384"/>
      <c r="AC644" s="1384"/>
      <c r="AD644" s="1384"/>
      <c r="AE644" s="1384"/>
      <c r="AF644" s="1384"/>
      <c r="AG644" s="1384"/>
      <c r="AH644" s="1384"/>
      <c r="AI644" s="1384"/>
      <c r="AJ644" s="1384"/>
      <c r="AK644" s="1384"/>
      <c r="AL644" s="1384"/>
      <c r="AM644" s="1384"/>
      <c r="AN644" s="1384"/>
      <c r="AO644" s="1384"/>
      <c r="AP644" s="1384"/>
      <c r="AQ644" s="1384"/>
      <c r="AR644" s="1384"/>
      <c r="AS644" s="1384"/>
      <c r="AT644" s="1384"/>
      <c r="AU644" s="1384"/>
      <c r="AV644" s="1384"/>
      <c r="AW644" s="1384"/>
      <c r="AX644" s="1384"/>
      <c r="AY644" s="1384"/>
      <c r="AZ644" s="1384"/>
      <c r="BA644" s="1384"/>
      <c r="BB644" s="1384"/>
      <c r="BC644" s="1384"/>
      <c r="BD644" s="1384"/>
      <c r="BE644" s="1384"/>
      <c r="BF644" s="1384"/>
      <c r="BG644" s="1384"/>
      <c r="BH644" s="1384"/>
      <c r="BI644" s="1384"/>
      <c r="BJ644" s="1384"/>
      <c r="BK644" s="1384"/>
      <c r="BL644" s="1384"/>
      <c r="BM644" s="1384"/>
      <c r="BN644" s="1384"/>
      <c r="BO644" s="1384"/>
      <c r="BP644" s="1384"/>
      <c r="BQ644" s="1384"/>
      <c r="BR644" s="1384"/>
      <c r="BS644" s="1384"/>
      <c r="BT644" s="1384"/>
      <c r="BU644" s="1384"/>
      <c r="BV644" s="1384"/>
      <c r="BW644" s="1384"/>
      <c r="BX644" s="1384"/>
      <c r="BY644" s="1384"/>
      <c r="BZ644" s="1384"/>
      <c r="CA644" s="1384"/>
      <c r="CB644" s="1384"/>
      <c r="CC644" s="1384"/>
      <c r="CD644" s="1384"/>
      <c r="CE644" s="1384"/>
      <c r="CF644" s="1384"/>
      <c r="CG644" s="1384"/>
      <c r="CH644" s="1384"/>
      <c r="CI644" s="1384"/>
      <c r="CJ644" s="1384"/>
      <c r="CK644" s="1384"/>
      <c r="CL644" s="1384"/>
      <c r="CM644" s="1384"/>
      <c r="CN644" s="1384"/>
      <c r="CO644" s="1384"/>
      <c r="CP644" s="1384"/>
      <c r="CQ644" s="1384"/>
      <c r="CR644" s="1384"/>
      <c r="CS644" s="1384"/>
      <c r="CT644" s="1384"/>
      <c r="CU644" s="1384"/>
      <c r="CV644" s="1384"/>
      <c r="CW644" s="1384"/>
      <c r="CX644" s="1384"/>
      <c r="CY644" s="1384"/>
      <c r="CZ644" s="1384"/>
      <c r="DA644" s="1384"/>
      <c r="DB644" s="1384"/>
      <c r="DC644" s="1384"/>
      <c r="DD644" s="1384"/>
      <c r="DE644" s="1384"/>
      <c r="DF644" s="1384"/>
      <c r="DG644" s="1384"/>
      <c r="DH644" s="1384"/>
      <c r="DI644" s="1384"/>
      <c r="DJ644" s="1384"/>
      <c r="DK644" s="1384"/>
      <c r="DL644" s="1384"/>
      <c r="DM644" s="1384"/>
      <c r="DN644" s="1384"/>
      <c r="DO644" s="1384"/>
      <c r="DP644" s="1384"/>
      <c r="DQ644" s="1384"/>
      <c r="DR644" s="1384"/>
      <c r="DS644" s="1384"/>
      <c r="DT644" s="1384"/>
      <c r="DU644" s="1384"/>
      <c r="DV644" s="1384"/>
      <c r="DW644" s="1384"/>
      <c r="DX644" s="1384"/>
      <c r="DY644" s="1384"/>
      <c r="DZ644" s="1384"/>
      <c r="EA644" s="1384"/>
      <c r="EB644" s="1384"/>
      <c r="EC644" s="1384"/>
      <c r="ED644" s="1384"/>
      <c r="EE644" s="1384"/>
      <c r="EF644" s="1384"/>
      <c r="EG644" s="1384"/>
      <c r="EH644" s="1384"/>
      <c r="EI644" s="1384"/>
      <c r="EJ644" s="1384"/>
      <c r="EK644" s="1384"/>
      <c r="EL644" s="1384"/>
      <c r="EM644" s="1384"/>
      <c r="EN644" s="1384"/>
      <c r="EO644" s="1384"/>
      <c r="EP644" s="1384"/>
      <c r="EQ644" s="1384"/>
      <c r="ER644" s="1384"/>
      <c r="ES644" s="1384"/>
      <c r="ET644" s="1384"/>
      <c r="EU644" s="1384"/>
      <c r="EV644" s="1384"/>
      <c r="EW644" s="1384"/>
      <c r="EX644" s="1384"/>
      <c r="EY644" s="1384"/>
      <c r="EZ644" s="1384"/>
      <c r="FA644" s="1384"/>
      <c r="FB644" s="1384"/>
      <c r="FC644" s="1384"/>
      <c r="FD644" s="1384"/>
      <c r="FE644" s="1384"/>
      <c r="FF644" s="1384"/>
      <c r="FG644" s="1384"/>
      <c r="FH644" s="1384"/>
      <c r="FI644" s="1384"/>
      <c r="FJ644" s="1384"/>
      <c r="FK644" s="1384"/>
      <c r="FL644" s="1384"/>
      <c r="FM644" s="1384"/>
      <c r="FN644" s="1384"/>
      <c r="FO644" s="1384"/>
      <c r="FP644" s="1384"/>
      <c r="FQ644" s="1384"/>
      <c r="FR644" s="1384"/>
      <c r="FS644" s="1384"/>
      <c r="FT644" s="1384"/>
      <c r="FU644" s="1384"/>
      <c r="FV644" s="1384"/>
      <c r="FW644" s="1384"/>
      <c r="FX644" s="1384"/>
      <c r="FY644" s="1384"/>
      <c r="FZ644" s="1384"/>
      <c r="GA644" s="1384"/>
      <c r="GB644" s="1384"/>
      <c r="GC644" s="1384"/>
      <c r="GD644" s="1384"/>
      <c r="GE644" s="1384"/>
      <c r="GF644" s="1384"/>
      <c r="GG644" s="1384"/>
      <c r="GH644" s="1384"/>
      <c r="GI644" s="1384"/>
      <c r="GJ644" s="1384"/>
      <c r="GK644" s="1384"/>
      <c r="GL644" s="1384"/>
      <c r="GM644" s="1384"/>
      <c r="GN644" s="1384"/>
      <c r="GO644" s="1384"/>
      <c r="GP644" s="1384"/>
      <c r="GQ644" s="1384"/>
      <c r="GR644" s="1384"/>
      <c r="GS644" s="1384"/>
      <c r="GT644" s="1384"/>
      <c r="GU644" s="1384"/>
      <c r="GV644" s="1384"/>
      <c r="GW644" s="1384"/>
      <c r="GX644" s="1384"/>
      <c r="GY644" s="1384"/>
      <c r="GZ644" s="1384"/>
      <c r="HA644" s="1384"/>
      <c r="HB644" s="1384"/>
      <c r="HC644" s="1384"/>
      <c r="HD644" s="1384"/>
      <c r="HE644" s="1384"/>
      <c r="HF644" s="1384"/>
      <c r="HG644" s="1384"/>
      <c r="HH644" s="1384"/>
      <c r="HI644" s="1384"/>
      <c r="HJ644" s="1384"/>
      <c r="HK644" s="1384"/>
      <c r="HL644" s="1384"/>
      <c r="HM644" s="1384"/>
      <c r="HN644" s="1384"/>
      <c r="HO644" s="1384"/>
      <c r="HP644" s="1384"/>
      <c r="HQ644" s="1384"/>
      <c r="HR644" s="1384"/>
      <c r="HS644" s="1384"/>
      <c r="HT644" s="1384"/>
      <c r="HU644" s="1384"/>
      <c r="HV644" s="1384"/>
      <c r="HW644" s="1384"/>
      <c r="HX644" s="1384"/>
      <c r="HY644" s="1384"/>
      <c r="HZ644" s="1384"/>
      <c r="IA644" s="1384"/>
      <c r="IB644" s="1384"/>
      <c r="IC644" s="1384"/>
      <c r="ID644" s="1384"/>
      <c r="IE644" s="1384"/>
      <c r="IF644" s="1384"/>
      <c r="IG644" s="1384"/>
      <c r="IH644" s="1384"/>
      <c r="II644" s="1384"/>
      <c r="IJ644" s="1384"/>
      <c r="IK644" s="1384"/>
      <c r="IL644" s="1384"/>
      <c r="IM644" s="1384"/>
      <c r="IN644" s="1384"/>
      <c r="IO644" s="1384"/>
      <c r="IP644" s="1384"/>
      <c r="IQ644" s="1384"/>
      <c r="IR644" s="1384"/>
      <c r="IS644" s="1384"/>
      <c r="IT644" s="1384"/>
      <c r="IU644" s="1384"/>
      <c r="IV644" s="1384"/>
    </row>
    <row r="645" spans="1:256">
      <c r="A645" s="1299"/>
      <c r="B645" s="1259"/>
      <c r="C645" s="1320"/>
      <c r="D645" s="1369"/>
      <c r="E645" s="1383"/>
      <c r="F645" s="1383">
        <f>E645*D645</f>
        <v>0</v>
      </c>
      <c r="G645" s="1384"/>
      <c r="H645" s="1384"/>
      <c r="I645" s="1384"/>
      <c r="J645" s="1384"/>
      <c r="K645" s="1384"/>
      <c r="L645" s="1384"/>
      <c r="M645" s="1384"/>
      <c r="N645" s="1384"/>
      <c r="O645" s="1384"/>
      <c r="P645" s="1384"/>
      <c r="Q645" s="1384"/>
      <c r="R645" s="1384"/>
      <c r="S645" s="1384"/>
      <c r="T645" s="1384"/>
      <c r="U645" s="1384"/>
      <c r="V645" s="1384"/>
      <c r="W645" s="1384"/>
      <c r="X645" s="1384"/>
      <c r="Y645" s="1384"/>
      <c r="Z645" s="1384"/>
      <c r="AA645" s="1384"/>
      <c r="AB645" s="1384"/>
      <c r="AC645" s="1384"/>
      <c r="AD645" s="1384"/>
      <c r="AE645" s="1384"/>
      <c r="AF645" s="1384"/>
      <c r="AG645" s="1384"/>
      <c r="AH645" s="1384"/>
      <c r="AI645" s="1384"/>
      <c r="AJ645" s="1384"/>
      <c r="AK645" s="1384"/>
      <c r="AL645" s="1384"/>
      <c r="AM645" s="1384"/>
      <c r="AN645" s="1384"/>
      <c r="AO645" s="1384"/>
      <c r="AP645" s="1384"/>
      <c r="AQ645" s="1384"/>
      <c r="AR645" s="1384"/>
      <c r="AS645" s="1384"/>
      <c r="AT645" s="1384"/>
      <c r="AU645" s="1384"/>
      <c r="AV645" s="1384"/>
      <c r="AW645" s="1384"/>
      <c r="AX645" s="1384"/>
      <c r="AY645" s="1384"/>
      <c r="AZ645" s="1384"/>
      <c r="BA645" s="1384"/>
      <c r="BB645" s="1384"/>
      <c r="BC645" s="1384"/>
      <c r="BD645" s="1384"/>
      <c r="BE645" s="1384"/>
      <c r="BF645" s="1384"/>
      <c r="BG645" s="1384"/>
      <c r="BH645" s="1384"/>
      <c r="BI645" s="1384"/>
      <c r="BJ645" s="1384"/>
      <c r="BK645" s="1384"/>
      <c r="BL645" s="1384"/>
      <c r="BM645" s="1384"/>
      <c r="BN645" s="1384"/>
      <c r="BO645" s="1384"/>
      <c r="BP645" s="1384"/>
      <c r="BQ645" s="1384"/>
      <c r="BR645" s="1384"/>
      <c r="BS645" s="1384"/>
      <c r="BT645" s="1384"/>
      <c r="BU645" s="1384"/>
      <c r="BV645" s="1384"/>
      <c r="BW645" s="1384"/>
      <c r="BX645" s="1384"/>
      <c r="BY645" s="1384"/>
      <c r="BZ645" s="1384"/>
      <c r="CA645" s="1384"/>
      <c r="CB645" s="1384"/>
      <c r="CC645" s="1384"/>
      <c r="CD645" s="1384"/>
      <c r="CE645" s="1384"/>
      <c r="CF645" s="1384"/>
      <c r="CG645" s="1384"/>
      <c r="CH645" s="1384"/>
      <c r="CI645" s="1384"/>
      <c r="CJ645" s="1384"/>
      <c r="CK645" s="1384"/>
      <c r="CL645" s="1384"/>
      <c r="CM645" s="1384"/>
      <c r="CN645" s="1384"/>
      <c r="CO645" s="1384"/>
      <c r="CP645" s="1384"/>
      <c r="CQ645" s="1384"/>
      <c r="CR645" s="1384"/>
      <c r="CS645" s="1384"/>
      <c r="CT645" s="1384"/>
      <c r="CU645" s="1384"/>
      <c r="CV645" s="1384"/>
      <c r="CW645" s="1384"/>
      <c r="CX645" s="1384"/>
      <c r="CY645" s="1384"/>
      <c r="CZ645" s="1384"/>
      <c r="DA645" s="1384"/>
      <c r="DB645" s="1384"/>
      <c r="DC645" s="1384"/>
      <c r="DD645" s="1384"/>
      <c r="DE645" s="1384"/>
      <c r="DF645" s="1384"/>
      <c r="DG645" s="1384"/>
      <c r="DH645" s="1384"/>
      <c r="DI645" s="1384"/>
      <c r="DJ645" s="1384"/>
      <c r="DK645" s="1384"/>
      <c r="DL645" s="1384"/>
      <c r="DM645" s="1384"/>
      <c r="DN645" s="1384"/>
      <c r="DO645" s="1384"/>
      <c r="DP645" s="1384"/>
      <c r="DQ645" s="1384"/>
      <c r="DR645" s="1384"/>
      <c r="DS645" s="1384"/>
      <c r="DT645" s="1384"/>
      <c r="DU645" s="1384"/>
      <c r="DV645" s="1384"/>
      <c r="DW645" s="1384"/>
      <c r="DX645" s="1384"/>
      <c r="DY645" s="1384"/>
      <c r="DZ645" s="1384"/>
      <c r="EA645" s="1384"/>
      <c r="EB645" s="1384"/>
      <c r="EC645" s="1384"/>
      <c r="ED645" s="1384"/>
      <c r="EE645" s="1384"/>
      <c r="EF645" s="1384"/>
      <c r="EG645" s="1384"/>
      <c r="EH645" s="1384"/>
      <c r="EI645" s="1384"/>
      <c r="EJ645" s="1384"/>
      <c r="EK645" s="1384"/>
      <c r="EL645" s="1384"/>
      <c r="EM645" s="1384"/>
      <c r="EN645" s="1384"/>
      <c r="EO645" s="1384"/>
      <c r="EP645" s="1384"/>
      <c r="EQ645" s="1384"/>
      <c r="ER645" s="1384"/>
      <c r="ES645" s="1384"/>
      <c r="ET645" s="1384"/>
      <c r="EU645" s="1384"/>
      <c r="EV645" s="1384"/>
      <c r="EW645" s="1384"/>
      <c r="EX645" s="1384"/>
      <c r="EY645" s="1384"/>
      <c r="EZ645" s="1384"/>
      <c r="FA645" s="1384"/>
      <c r="FB645" s="1384"/>
      <c r="FC645" s="1384"/>
      <c r="FD645" s="1384"/>
      <c r="FE645" s="1384"/>
      <c r="FF645" s="1384"/>
      <c r="FG645" s="1384"/>
      <c r="FH645" s="1384"/>
      <c r="FI645" s="1384"/>
      <c r="FJ645" s="1384"/>
      <c r="FK645" s="1384"/>
      <c r="FL645" s="1384"/>
      <c r="FM645" s="1384"/>
      <c r="FN645" s="1384"/>
      <c r="FO645" s="1384"/>
      <c r="FP645" s="1384"/>
      <c r="FQ645" s="1384"/>
      <c r="FR645" s="1384"/>
      <c r="FS645" s="1384"/>
      <c r="FT645" s="1384"/>
      <c r="FU645" s="1384"/>
      <c r="FV645" s="1384"/>
      <c r="FW645" s="1384"/>
      <c r="FX645" s="1384"/>
      <c r="FY645" s="1384"/>
      <c r="FZ645" s="1384"/>
      <c r="GA645" s="1384"/>
      <c r="GB645" s="1384"/>
      <c r="GC645" s="1384"/>
      <c r="GD645" s="1384"/>
      <c r="GE645" s="1384"/>
      <c r="GF645" s="1384"/>
      <c r="GG645" s="1384"/>
      <c r="GH645" s="1384"/>
      <c r="GI645" s="1384"/>
      <c r="GJ645" s="1384"/>
      <c r="GK645" s="1384"/>
      <c r="GL645" s="1384"/>
      <c r="GM645" s="1384"/>
      <c r="GN645" s="1384"/>
      <c r="GO645" s="1384"/>
      <c r="GP645" s="1384"/>
      <c r="GQ645" s="1384"/>
      <c r="GR645" s="1384"/>
      <c r="GS645" s="1384"/>
      <c r="GT645" s="1384"/>
      <c r="GU645" s="1384"/>
      <c r="GV645" s="1384"/>
      <c r="GW645" s="1384"/>
      <c r="GX645" s="1384"/>
      <c r="GY645" s="1384"/>
      <c r="GZ645" s="1384"/>
      <c r="HA645" s="1384"/>
      <c r="HB645" s="1384"/>
      <c r="HC645" s="1384"/>
      <c r="HD645" s="1384"/>
      <c r="HE645" s="1384"/>
      <c r="HF645" s="1384"/>
      <c r="HG645" s="1384"/>
      <c r="HH645" s="1384"/>
      <c r="HI645" s="1384"/>
      <c r="HJ645" s="1384"/>
      <c r="HK645" s="1384"/>
      <c r="HL645" s="1384"/>
      <c r="HM645" s="1384"/>
      <c r="HN645" s="1384"/>
      <c r="HO645" s="1384"/>
      <c r="HP645" s="1384"/>
      <c r="HQ645" s="1384"/>
      <c r="HR645" s="1384"/>
      <c r="HS645" s="1384"/>
      <c r="HT645" s="1384"/>
      <c r="HU645" s="1384"/>
      <c r="HV645" s="1384"/>
      <c r="HW645" s="1384"/>
      <c r="HX645" s="1384"/>
      <c r="HY645" s="1384"/>
      <c r="HZ645" s="1384"/>
      <c r="IA645" s="1384"/>
      <c r="IB645" s="1384"/>
      <c r="IC645" s="1384"/>
      <c r="ID645" s="1384"/>
      <c r="IE645" s="1384"/>
      <c r="IF645" s="1384"/>
      <c r="IG645" s="1384"/>
      <c r="IH645" s="1384"/>
      <c r="II645" s="1384"/>
      <c r="IJ645" s="1384"/>
      <c r="IK645" s="1384"/>
      <c r="IL645" s="1384"/>
      <c r="IM645" s="1384"/>
      <c r="IN645" s="1384"/>
      <c r="IO645" s="1384"/>
      <c r="IP645" s="1384"/>
      <c r="IQ645" s="1384"/>
      <c r="IR645" s="1384"/>
      <c r="IS645" s="1384"/>
      <c r="IT645" s="1384"/>
      <c r="IU645" s="1384"/>
      <c r="IV645" s="1384"/>
    </row>
    <row r="646" spans="1:256" ht="25.5">
      <c r="A646" s="1360" t="s">
        <v>1992</v>
      </c>
      <c r="B646" s="1259" t="s">
        <v>1993</v>
      </c>
      <c r="C646" s="1320"/>
      <c r="D646" s="1301"/>
      <c r="E646" s="1383"/>
      <c r="F646" s="1383">
        <f>E646*D646</f>
        <v>0</v>
      </c>
      <c r="G646" s="1384"/>
      <c r="H646" s="1384"/>
      <c r="I646" s="1384"/>
      <c r="J646" s="1384"/>
      <c r="K646" s="1384"/>
      <c r="L646" s="1384"/>
      <c r="M646" s="1384"/>
      <c r="N646" s="1384"/>
      <c r="O646" s="1384"/>
      <c r="P646" s="1384"/>
      <c r="Q646" s="1384"/>
      <c r="R646" s="1384"/>
      <c r="S646" s="1384"/>
      <c r="T646" s="1384"/>
      <c r="U646" s="1384"/>
      <c r="V646" s="1384"/>
      <c r="W646" s="1384"/>
      <c r="X646" s="1384"/>
      <c r="Y646" s="1384"/>
      <c r="Z646" s="1384"/>
      <c r="AA646" s="1384"/>
      <c r="AB646" s="1384"/>
      <c r="AC646" s="1384"/>
      <c r="AD646" s="1384"/>
      <c r="AE646" s="1384"/>
      <c r="AF646" s="1384"/>
      <c r="AG646" s="1384"/>
      <c r="AH646" s="1384"/>
      <c r="AI646" s="1384"/>
      <c r="AJ646" s="1384"/>
      <c r="AK646" s="1384"/>
      <c r="AL646" s="1384"/>
      <c r="AM646" s="1384"/>
      <c r="AN646" s="1384"/>
      <c r="AO646" s="1384"/>
      <c r="AP646" s="1384"/>
      <c r="AQ646" s="1384"/>
      <c r="AR646" s="1384"/>
      <c r="AS646" s="1384"/>
      <c r="AT646" s="1384"/>
      <c r="AU646" s="1384"/>
      <c r="AV646" s="1384"/>
      <c r="AW646" s="1384"/>
      <c r="AX646" s="1384"/>
      <c r="AY646" s="1384"/>
      <c r="AZ646" s="1384"/>
      <c r="BA646" s="1384"/>
      <c r="BB646" s="1384"/>
      <c r="BC646" s="1384"/>
      <c r="BD646" s="1384"/>
      <c r="BE646" s="1384"/>
      <c r="BF646" s="1384"/>
      <c r="BG646" s="1384"/>
      <c r="BH646" s="1384"/>
      <c r="BI646" s="1384"/>
      <c r="BJ646" s="1384"/>
      <c r="BK646" s="1384"/>
      <c r="BL646" s="1384"/>
      <c r="BM646" s="1384"/>
      <c r="BN646" s="1384"/>
      <c r="BO646" s="1384"/>
      <c r="BP646" s="1384"/>
      <c r="BQ646" s="1384"/>
      <c r="BR646" s="1384"/>
      <c r="BS646" s="1384"/>
      <c r="BT646" s="1384"/>
      <c r="BU646" s="1384"/>
      <c r="BV646" s="1384"/>
      <c r="BW646" s="1384"/>
      <c r="BX646" s="1384"/>
      <c r="BY646" s="1384"/>
      <c r="BZ646" s="1384"/>
      <c r="CA646" s="1384"/>
      <c r="CB646" s="1384"/>
      <c r="CC646" s="1384"/>
      <c r="CD646" s="1384"/>
      <c r="CE646" s="1384"/>
      <c r="CF646" s="1384"/>
      <c r="CG646" s="1384"/>
      <c r="CH646" s="1384"/>
      <c r="CI646" s="1384"/>
      <c r="CJ646" s="1384"/>
      <c r="CK646" s="1384"/>
      <c r="CL646" s="1384"/>
      <c r="CM646" s="1384"/>
      <c r="CN646" s="1384"/>
      <c r="CO646" s="1384"/>
      <c r="CP646" s="1384"/>
      <c r="CQ646" s="1384"/>
      <c r="CR646" s="1384"/>
      <c r="CS646" s="1384"/>
      <c r="CT646" s="1384"/>
      <c r="CU646" s="1384"/>
      <c r="CV646" s="1384"/>
      <c r="CW646" s="1384"/>
      <c r="CX646" s="1384"/>
      <c r="CY646" s="1384"/>
      <c r="CZ646" s="1384"/>
      <c r="DA646" s="1384"/>
      <c r="DB646" s="1384"/>
      <c r="DC646" s="1384"/>
      <c r="DD646" s="1384"/>
      <c r="DE646" s="1384"/>
      <c r="DF646" s="1384"/>
      <c r="DG646" s="1384"/>
      <c r="DH646" s="1384"/>
      <c r="DI646" s="1384"/>
      <c r="DJ646" s="1384"/>
      <c r="DK646" s="1384"/>
      <c r="DL646" s="1384"/>
      <c r="DM646" s="1384"/>
      <c r="DN646" s="1384"/>
      <c r="DO646" s="1384"/>
      <c r="DP646" s="1384"/>
      <c r="DQ646" s="1384"/>
      <c r="DR646" s="1384"/>
      <c r="DS646" s="1384"/>
      <c r="DT646" s="1384"/>
      <c r="DU646" s="1384"/>
      <c r="DV646" s="1384"/>
      <c r="DW646" s="1384"/>
      <c r="DX646" s="1384"/>
      <c r="DY646" s="1384"/>
      <c r="DZ646" s="1384"/>
      <c r="EA646" s="1384"/>
      <c r="EB646" s="1384"/>
      <c r="EC646" s="1384"/>
      <c r="ED646" s="1384"/>
      <c r="EE646" s="1384"/>
      <c r="EF646" s="1384"/>
      <c r="EG646" s="1384"/>
      <c r="EH646" s="1384"/>
      <c r="EI646" s="1384"/>
      <c r="EJ646" s="1384"/>
      <c r="EK646" s="1384"/>
      <c r="EL646" s="1384"/>
      <c r="EM646" s="1384"/>
      <c r="EN646" s="1384"/>
      <c r="EO646" s="1384"/>
      <c r="EP646" s="1384"/>
      <c r="EQ646" s="1384"/>
      <c r="ER646" s="1384"/>
      <c r="ES646" s="1384"/>
      <c r="ET646" s="1384"/>
      <c r="EU646" s="1384"/>
      <c r="EV646" s="1384"/>
      <c r="EW646" s="1384"/>
      <c r="EX646" s="1384"/>
      <c r="EY646" s="1384"/>
      <c r="EZ646" s="1384"/>
      <c r="FA646" s="1384"/>
      <c r="FB646" s="1384"/>
      <c r="FC646" s="1384"/>
      <c r="FD646" s="1384"/>
      <c r="FE646" s="1384"/>
      <c r="FF646" s="1384"/>
      <c r="FG646" s="1384"/>
      <c r="FH646" s="1384"/>
      <c r="FI646" s="1384"/>
      <c r="FJ646" s="1384"/>
      <c r="FK646" s="1384"/>
      <c r="FL646" s="1384"/>
      <c r="FM646" s="1384"/>
      <c r="FN646" s="1384"/>
      <c r="FO646" s="1384"/>
      <c r="FP646" s="1384"/>
      <c r="FQ646" s="1384"/>
      <c r="FR646" s="1384"/>
      <c r="FS646" s="1384"/>
      <c r="FT646" s="1384"/>
      <c r="FU646" s="1384"/>
      <c r="FV646" s="1384"/>
      <c r="FW646" s="1384"/>
      <c r="FX646" s="1384"/>
      <c r="FY646" s="1384"/>
      <c r="FZ646" s="1384"/>
      <c r="GA646" s="1384"/>
      <c r="GB646" s="1384"/>
      <c r="GC646" s="1384"/>
      <c r="GD646" s="1384"/>
      <c r="GE646" s="1384"/>
      <c r="GF646" s="1384"/>
      <c r="GG646" s="1384"/>
      <c r="GH646" s="1384"/>
      <c r="GI646" s="1384"/>
      <c r="GJ646" s="1384"/>
      <c r="GK646" s="1384"/>
      <c r="GL646" s="1384"/>
      <c r="GM646" s="1384"/>
      <c r="GN646" s="1384"/>
      <c r="GO646" s="1384"/>
      <c r="GP646" s="1384"/>
      <c r="GQ646" s="1384"/>
      <c r="GR646" s="1384"/>
      <c r="GS646" s="1384"/>
      <c r="GT646" s="1384"/>
      <c r="GU646" s="1384"/>
      <c r="GV646" s="1384"/>
      <c r="GW646" s="1384"/>
      <c r="GX646" s="1384"/>
      <c r="GY646" s="1384"/>
      <c r="GZ646" s="1384"/>
      <c r="HA646" s="1384"/>
      <c r="HB646" s="1384"/>
      <c r="HC646" s="1384"/>
      <c r="HD646" s="1384"/>
      <c r="HE646" s="1384"/>
      <c r="HF646" s="1384"/>
      <c r="HG646" s="1384"/>
      <c r="HH646" s="1384"/>
      <c r="HI646" s="1384"/>
      <c r="HJ646" s="1384"/>
      <c r="HK646" s="1384"/>
      <c r="HL646" s="1384"/>
      <c r="HM646" s="1384"/>
      <c r="HN646" s="1384"/>
      <c r="HO646" s="1384"/>
      <c r="HP646" s="1384"/>
      <c r="HQ646" s="1384"/>
      <c r="HR646" s="1384"/>
      <c r="HS646" s="1384"/>
      <c r="HT646" s="1384"/>
      <c r="HU646" s="1384"/>
      <c r="HV646" s="1384"/>
      <c r="HW646" s="1384"/>
      <c r="HX646" s="1384"/>
      <c r="HY646" s="1384"/>
      <c r="HZ646" s="1384"/>
      <c r="IA646" s="1384"/>
      <c r="IB646" s="1384"/>
      <c r="IC646" s="1384"/>
      <c r="ID646" s="1384"/>
      <c r="IE646" s="1384"/>
      <c r="IF646" s="1384"/>
      <c r="IG646" s="1384"/>
      <c r="IH646" s="1384"/>
      <c r="II646" s="1384"/>
      <c r="IJ646" s="1384"/>
      <c r="IK646" s="1384"/>
      <c r="IL646" s="1384"/>
      <c r="IM646" s="1384"/>
      <c r="IN646" s="1384"/>
      <c r="IO646" s="1384"/>
      <c r="IP646" s="1384"/>
      <c r="IQ646" s="1384"/>
      <c r="IR646" s="1384"/>
      <c r="IS646" s="1384"/>
      <c r="IT646" s="1384"/>
      <c r="IU646" s="1384"/>
      <c r="IV646" s="1384"/>
    </row>
    <row r="647" spans="1:256">
      <c r="A647" s="1360"/>
      <c r="B647" s="1324" t="s">
        <v>1994</v>
      </c>
      <c r="C647" s="1320" t="s">
        <v>1066</v>
      </c>
      <c r="D647" s="1301">
        <v>200</v>
      </c>
      <c r="E647" s="1598"/>
      <c r="F647" s="1303">
        <f>D647*E647</f>
        <v>0</v>
      </c>
      <c r="G647" s="1384"/>
      <c r="H647" s="1384"/>
      <c r="I647" s="1384"/>
      <c r="J647" s="1384"/>
      <c r="K647" s="1384"/>
      <c r="L647" s="1384"/>
      <c r="M647" s="1384"/>
      <c r="N647" s="1384"/>
      <c r="O647" s="1384"/>
      <c r="P647" s="1384"/>
      <c r="Q647" s="1384"/>
      <c r="R647" s="1384"/>
      <c r="S647" s="1384"/>
      <c r="T647" s="1384"/>
      <c r="U647" s="1384"/>
      <c r="V647" s="1384"/>
      <c r="W647" s="1384"/>
      <c r="X647" s="1384"/>
      <c r="Y647" s="1384"/>
      <c r="Z647" s="1384"/>
      <c r="AA647" s="1384"/>
      <c r="AB647" s="1384"/>
      <c r="AC647" s="1384"/>
      <c r="AD647" s="1384"/>
      <c r="AE647" s="1384"/>
      <c r="AF647" s="1384"/>
      <c r="AG647" s="1384"/>
      <c r="AH647" s="1384"/>
      <c r="AI647" s="1384"/>
      <c r="AJ647" s="1384"/>
      <c r="AK647" s="1384"/>
      <c r="AL647" s="1384"/>
      <c r="AM647" s="1384"/>
      <c r="AN647" s="1384"/>
      <c r="AO647" s="1384"/>
      <c r="AP647" s="1384"/>
      <c r="AQ647" s="1384"/>
      <c r="AR647" s="1384"/>
      <c r="AS647" s="1384"/>
      <c r="AT647" s="1384"/>
      <c r="AU647" s="1384"/>
      <c r="AV647" s="1384"/>
      <c r="AW647" s="1384"/>
      <c r="AX647" s="1384"/>
      <c r="AY647" s="1384"/>
      <c r="AZ647" s="1384"/>
      <c r="BA647" s="1384"/>
      <c r="BB647" s="1384"/>
      <c r="BC647" s="1384"/>
      <c r="BD647" s="1384"/>
      <c r="BE647" s="1384"/>
      <c r="BF647" s="1384"/>
      <c r="BG647" s="1384"/>
      <c r="BH647" s="1384"/>
      <c r="BI647" s="1384"/>
      <c r="BJ647" s="1384"/>
      <c r="BK647" s="1384"/>
      <c r="BL647" s="1384"/>
      <c r="BM647" s="1384"/>
      <c r="BN647" s="1384"/>
      <c r="BO647" s="1384"/>
      <c r="BP647" s="1384"/>
      <c r="BQ647" s="1384"/>
      <c r="BR647" s="1384"/>
      <c r="BS647" s="1384"/>
      <c r="BT647" s="1384"/>
      <c r="BU647" s="1384"/>
      <c r="BV647" s="1384"/>
      <c r="BW647" s="1384"/>
      <c r="BX647" s="1384"/>
      <c r="BY647" s="1384"/>
      <c r="BZ647" s="1384"/>
      <c r="CA647" s="1384"/>
      <c r="CB647" s="1384"/>
      <c r="CC647" s="1384"/>
      <c r="CD647" s="1384"/>
      <c r="CE647" s="1384"/>
      <c r="CF647" s="1384"/>
      <c r="CG647" s="1384"/>
      <c r="CH647" s="1384"/>
      <c r="CI647" s="1384"/>
      <c r="CJ647" s="1384"/>
      <c r="CK647" s="1384"/>
      <c r="CL647" s="1384"/>
      <c r="CM647" s="1384"/>
      <c r="CN647" s="1384"/>
      <c r="CO647" s="1384"/>
      <c r="CP647" s="1384"/>
      <c r="CQ647" s="1384"/>
      <c r="CR647" s="1384"/>
      <c r="CS647" s="1384"/>
      <c r="CT647" s="1384"/>
      <c r="CU647" s="1384"/>
      <c r="CV647" s="1384"/>
      <c r="CW647" s="1384"/>
      <c r="CX647" s="1384"/>
      <c r="CY647" s="1384"/>
      <c r="CZ647" s="1384"/>
      <c r="DA647" s="1384"/>
      <c r="DB647" s="1384"/>
      <c r="DC647" s="1384"/>
      <c r="DD647" s="1384"/>
      <c r="DE647" s="1384"/>
      <c r="DF647" s="1384"/>
      <c r="DG647" s="1384"/>
      <c r="DH647" s="1384"/>
      <c r="DI647" s="1384"/>
      <c r="DJ647" s="1384"/>
      <c r="DK647" s="1384"/>
      <c r="DL647" s="1384"/>
      <c r="DM647" s="1384"/>
      <c r="DN647" s="1384"/>
      <c r="DO647" s="1384"/>
      <c r="DP647" s="1384"/>
      <c r="DQ647" s="1384"/>
      <c r="DR647" s="1384"/>
      <c r="DS647" s="1384"/>
      <c r="DT647" s="1384"/>
      <c r="DU647" s="1384"/>
      <c r="DV647" s="1384"/>
      <c r="DW647" s="1384"/>
      <c r="DX647" s="1384"/>
      <c r="DY647" s="1384"/>
      <c r="DZ647" s="1384"/>
      <c r="EA647" s="1384"/>
      <c r="EB647" s="1384"/>
      <c r="EC647" s="1384"/>
      <c r="ED647" s="1384"/>
      <c r="EE647" s="1384"/>
      <c r="EF647" s="1384"/>
      <c r="EG647" s="1384"/>
      <c r="EH647" s="1384"/>
      <c r="EI647" s="1384"/>
      <c r="EJ647" s="1384"/>
      <c r="EK647" s="1384"/>
      <c r="EL647" s="1384"/>
      <c r="EM647" s="1384"/>
      <c r="EN647" s="1384"/>
      <c r="EO647" s="1384"/>
      <c r="EP647" s="1384"/>
      <c r="EQ647" s="1384"/>
      <c r="ER647" s="1384"/>
      <c r="ES647" s="1384"/>
      <c r="ET647" s="1384"/>
      <c r="EU647" s="1384"/>
      <c r="EV647" s="1384"/>
      <c r="EW647" s="1384"/>
      <c r="EX647" s="1384"/>
      <c r="EY647" s="1384"/>
      <c r="EZ647" s="1384"/>
      <c r="FA647" s="1384"/>
      <c r="FB647" s="1384"/>
      <c r="FC647" s="1384"/>
      <c r="FD647" s="1384"/>
      <c r="FE647" s="1384"/>
      <c r="FF647" s="1384"/>
      <c r="FG647" s="1384"/>
      <c r="FH647" s="1384"/>
      <c r="FI647" s="1384"/>
      <c r="FJ647" s="1384"/>
      <c r="FK647" s="1384"/>
      <c r="FL647" s="1384"/>
      <c r="FM647" s="1384"/>
      <c r="FN647" s="1384"/>
      <c r="FO647" s="1384"/>
      <c r="FP647" s="1384"/>
      <c r="FQ647" s="1384"/>
      <c r="FR647" s="1384"/>
      <c r="FS647" s="1384"/>
      <c r="FT647" s="1384"/>
      <c r="FU647" s="1384"/>
      <c r="FV647" s="1384"/>
      <c r="FW647" s="1384"/>
      <c r="FX647" s="1384"/>
      <c r="FY647" s="1384"/>
      <c r="FZ647" s="1384"/>
      <c r="GA647" s="1384"/>
      <c r="GB647" s="1384"/>
      <c r="GC647" s="1384"/>
      <c r="GD647" s="1384"/>
      <c r="GE647" s="1384"/>
      <c r="GF647" s="1384"/>
      <c r="GG647" s="1384"/>
      <c r="GH647" s="1384"/>
      <c r="GI647" s="1384"/>
      <c r="GJ647" s="1384"/>
      <c r="GK647" s="1384"/>
      <c r="GL647" s="1384"/>
      <c r="GM647" s="1384"/>
      <c r="GN647" s="1384"/>
      <c r="GO647" s="1384"/>
      <c r="GP647" s="1384"/>
      <c r="GQ647" s="1384"/>
      <c r="GR647" s="1384"/>
      <c r="GS647" s="1384"/>
      <c r="GT647" s="1384"/>
      <c r="GU647" s="1384"/>
      <c r="GV647" s="1384"/>
      <c r="GW647" s="1384"/>
      <c r="GX647" s="1384"/>
      <c r="GY647" s="1384"/>
      <c r="GZ647" s="1384"/>
      <c r="HA647" s="1384"/>
      <c r="HB647" s="1384"/>
      <c r="HC647" s="1384"/>
      <c r="HD647" s="1384"/>
      <c r="HE647" s="1384"/>
      <c r="HF647" s="1384"/>
      <c r="HG647" s="1384"/>
      <c r="HH647" s="1384"/>
      <c r="HI647" s="1384"/>
      <c r="HJ647" s="1384"/>
      <c r="HK647" s="1384"/>
      <c r="HL647" s="1384"/>
      <c r="HM647" s="1384"/>
      <c r="HN647" s="1384"/>
      <c r="HO647" s="1384"/>
      <c r="HP647" s="1384"/>
      <c r="HQ647" s="1384"/>
      <c r="HR647" s="1384"/>
      <c r="HS647" s="1384"/>
      <c r="HT647" s="1384"/>
      <c r="HU647" s="1384"/>
      <c r="HV647" s="1384"/>
      <c r="HW647" s="1384"/>
      <c r="HX647" s="1384"/>
      <c r="HY647" s="1384"/>
      <c r="HZ647" s="1384"/>
      <c r="IA647" s="1384"/>
      <c r="IB647" s="1384"/>
      <c r="IC647" s="1384"/>
      <c r="ID647" s="1384"/>
      <c r="IE647" s="1384"/>
      <c r="IF647" s="1384"/>
      <c r="IG647" s="1384"/>
      <c r="IH647" s="1384"/>
      <c r="II647" s="1384"/>
      <c r="IJ647" s="1384"/>
      <c r="IK647" s="1384"/>
      <c r="IL647" s="1384"/>
      <c r="IM647" s="1384"/>
      <c r="IN647" s="1384"/>
      <c r="IO647" s="1384"/>
      <c r="IP647" s="1384"/>
      <c r="IQ647" s="1384"/>
      <c r="IR647" s="1384"/>
      <c r="IS647" s="1384"/>
      <c r="IT647" s="1384"/>
      <c r="IU647" s="1384"/>
      <c r="IV647" s="1384"/>
    </row>
    <row r="648" spans="1:256">
      <c r="A648" s="1360"/>
      <c r="B648" s="1324" t="s">
        <v>1995</v>
      </c>
      <c r="C648" s="1320" t="s">
        <v>1066</v>
      </c>
      <c r="D648" s="1301">
        <v>48</v>
      </c>
      <c r="E648" s="1598"/>
      <c r="F648" s="1303">
        <f>D648*E648</f>
        <v>0</v>
      </c>
      <c r="G648" s="1384"/>
      <c r="H648" s="1384"/>
      <c r="I648" s="1384"/>
      <c r="J648" s="1384"/>
      <c r="K648" s="1384"/>
      <c r="L648" s="1384"/>
      <c r="M648" s="1384"/>
      <c r="N648" s="1384"/>
      <c r="O648" s="1384"/>
      <c r="P648" s="1384"/>
      <c r="Q648" s="1384"/>
      <c r="R648" s="1384"/>
      <c r="S648" s="1384"/>
      <c r="T648" s="1384"/>
      <c r="U648" s="1384"/>
      <c r="V648" s="1384"/>
      <c r="W648" s="1384"/>
      <c r="X648" s="1384"/>
      <c r="Y648" s="1384"/>
      <c r="Z648" s="1384"/>
      <c r="AA648" s="1384"/>
      <c r="AB648" s="1384"/>
      <c r="AC648" s="1384"/>
      <c r="AD648" s="1384"/>
      <c r="AE648" s="1384"/>
      <c r="AF648" s="1384"/>
      <c r="AG648" s="1384"/>
      <c r="AH648" s="1384"/>
      <c r="AI648" s="1384"/>
      <c r="AJ648" s="1384"/>
      <c r="AK648" s="1384"/>
      <c r="AL648" s="1384"/>
      <c r="AM648" s="1384"/>
      <c r="AN648" s="1384"/>
      <c r="AO648" s="1384"/>
      <c r="AP648" s="1384"/>
      <c r="AQ648" s="1384"/>
      <c r="AR648" s="1384"/>
      <c r="AS648" s="1384"/>
      <c r="AT648" s="1384"/>
      <c r="AU648" s="1384"/>
      <c r="AV648" s="1384"/>
      <c r="AW648" s="1384"/>
      <c r="AX648" s="1384"/>
      <c r="AY648" s="1384"/>
      <c r="AZ648" s="1384"/>
      <c r="BA648" s="1384"/>
      <c r="BB648" s="1384"/>
      <c r="BC648" s="1384"/>
      <c r="BD648" s="1384"/>
      <c r="BE648" s="1384"/>
      <c r="BF648" s="1384"/>
      <c r="BG648" s="1384"/>
      <c r="BH648" s="1384"/>
      <c r="BI648" s="1384"/>
      <c r="BJ648" s="1384"/>
      <c r="BK648" s="1384"/>
      <c r="BL648" s="1384"/>
      <c r="BM648" s="1384"/>
      <c r="BN648" s="1384"/>
      <c r="BO648" s="1384"/>
      <c r="BP648" s="1384"/>
      <c r="BQ648" s="1384"/>
      <c r="BR648" s="1384"/>
      <c r="BS648" s="1384"/>
      <c r="BT648" s="1384"/>
      <c r="BU648" s="1384"/>
      <c r="BV648" s="1384"/>
      <c r="BW648" s="1384"/>
      <c r="BX648" s="1384"/>
      <c r="BY648" s="1384"/>
      <c r="BZ648" s="1384"/>
      <c r="CA648" s="1384"/>
      <c r="CB648" s="1384"/>
      <c r="CC648" s="1384"/>
      <c r="CD648" s="1384"/>
      <c r="CE648" s="1384"/>
      <c r="CF648" s="1384"/>
      <c r="CG648" s="1384"/>
      <c r="CH648" s="1384"/>
      <c r="CI648" s="1384"/>
      <c r="CJ648" s="1384"/>
      <c r="CK648" s="1384"/>
      <c r="CL648" s="1384"/>
      <c r="CM648" s="1384"/>
      <c r="CN648" s="1384"/>
      <c r="CO648" s="1384"/>
      <c r="CP648" s="1384"/>
      <c r="CQ648" s="1384"/>
      <c r="CR648" s="1384"/>
      <c r="CS648" s="1384"/>
      <c r="CT648" s="1384"/>
      <c r="CU648" s="1384"/>
      <c r="CV648" s="1384"/>
      <c r="CW648" s="1384"/>
      <c r="CX648" s="1384"/>
      <c r="CY648" s="1384"/>
      <c r="CZ648" s="1384"/>
      <c r="DA648" s="1384"/>
      <c r="DB648" s="1384"/>
      <c r="DC648" s="1384"/>
      <c r="DD648" s="1384"/>
      <c r="DE648" s="1384"/>
      <c r="DF648" s="1384"/>
      <c r="DG648" s="1384"/>
      <c r="DH648" s="1384"/>
      <c r="DI648" s="1384"/>
      <c r="DJ648" s="1384"/>
      <c r="DK648" s="1384"/>
      <c r="DL648" s="1384"/>
      <c r="DM648" s="1384"/>
      <c r="DN648" s="1384"/>
      <c r="DO648" s="1384"/>
      <c r="DP648" s="1384"/>
      <c r="DQ648" s="1384"/>
      <c r="DR648" s="1384"/>
      <c r="DS648" s="1384"/>
      <c r="DT648" s="1384"/>
      <c r="DU648" s="1384"/>
      <c r="DV648" s="1384"/>
      <c r="DW648" s="1384"/>
      <c r="DX648" s="1384"/>
      <c r="DY648" s="1384"/>
      <c r="DZ648" s="1384"/>
      <c r="EA648" s="1384"/>
      <c r="EB648" s="1384"/>
      <c r="EC648" s="1384"/>
      <c r="ED648" s="1384"/>
      <c r="EE648" s="1384"/>
      <c r="EF648" s="1384"/>
      <c r="EG648" s="1384"/>
      <c r="EH648" s="1384"/>
      <c r="EI648" s="1384"/>
      <c r="EJ648" s="1384"/>
      <c r="EK648" s="1384"/>
      <c r="EL648" s="1384"/>
      <c r="EM648" s="1384"/>
      <c r="EN648" s="1384"/>
      <c r="EO648" s="1384"/>
      <c r="EP648" s="1384"/>
      <c r="EQ648" s="1384"/>
      <c r="ER648" s="1384"/>
      <c r="ES648" s="1384"/>
      <c r="ET648" s="1384"/>
      <c r="EU648" s="1384"/>
      <c r="EV648" s="1384"/>
      <c r="EW648" s="1384"/>
      <c r="EX648" s="1384"/>
      <c r="EY648" s="1384"/>
      <c r="EZ648" s="1384"/>
      <c r="FA648" s="1384"/>
      <c r="FB648" s="1384"/>
      <c r="FC648" s="1384"/>
      <c r="FD648" s="1384"/>
      <c r="FE648" s="1384"/>
      <c r="FF648" s="1384"/>
      <c r="FG648" s="1384"/>
      <c r="FH648" s="1384"/>
      <c r="FI648" s="1384"/>
      <c r="FJ648" s="1384"/>
      <c r="FK648" s="1384"/>
      <c r="FL648" s="1384"/>
      <c r="FM648" s="1384"/>
      <c r="FN648" s="1384"/>
      <c r="FO648" s="1384"/>
      <c r="FP648" s="1384"/>
      <c r="FQ648" s="1384"/>
      <c r="FR648" s="1384"/>
      <c r="FS648" s="1384"/>
      <c r="FT648" s="1384"/>
      <c r="FU648" s="1384"/>
      <c r="FV648" s="1384"/>
      <c r="FW648" s="1384"/>
      <c r="FX648" s="1384"/>
      <c r="FY648" s="1384"/>
      <c r="FZ648" s="1384"/>
      <c r="GA648" s="1384"/>
      <c r="GB648" s="1384"/>
      <c r="GC648" s="1384"/>
      <c r="GD648" s="1384"/>
      <c r="GE648" s="1384"/>
      <c r="GF648" s="1384"/>
      <c r="GG648" s="1384"/>
      <c r="GH648" s="1384"/>
      <c r="GI648" s="1384"/>
      <c r="GJ648" s="1384"/>
      <c r="GK648" s="1384"/>
      <c r="GL648" s="1384"/>
      <c r="GM648" s="1384"/>
      <c r="GN648" s="1384"/>
      <c r="GO648" s="1384"/>
      <c r="GP648" s="1384"/>
      <c r="GQ648" s="1384"/>
      <c r="GR648" s="1384"/>
      <c r="GS648" s="1384"/>
      <c r="GT648" s="1384"/>
      <c r="GU648" s="1384"/>
      <c r="GV648" s="1384"/>
      <c r="GW648" s="1384"/>
      <c r="GX648" s="1384"/>
      <c r="GY648" s="1384"/>
      <c r="GZ648" s="1384"/>
      <c r="HA648" s="1384"/>
      <c r="HB648" s="1384"/>
      <c r="HC648" s="1384"/>
      <c r="HD648" s="1384"/>
      <c r="HE648" s="1384"/>
      <c r="HF648" s="1384"/>
      <c r="HG648" s="1384"/>
      <c r="HH648" s="1384"/>
      <c r="HI648" s="1384"/>
      <c r="HJ648" s="1384"/>
      <c r="HK648" s="1384"/>
      <c r="HL648" s="1384"/>
      <c r="HM648" s="1384"/>
      <c r="HN648" s="1384"/>
      <c r="HO648" s="1384"/>
      <c r="HP648" s="1384"/>
      <c r="HQ648" s="1384"/>
      <c r="HR648" s="1384"/>
      <c r="HS648" s="1384"/>
      <c r="HT648" s="1384"/>
      <c r="HU648" s="1384"/>
      <c r="HV648" s="1384"/>
      <c r="HW648" s="1384"/>
      <c r="HX648" s="1384"/>
      <c r="HY648" s="1384"/>
      <c r="HZ648" s="1384"/>
      <c r="IA648" s="1384"/>
      <c r="IB648" s="1384"/>
      <c r="IC648" s="1384"/>
      <c r="ID648" s="1384"/>
      <c r="IE648" s="1384"/>
      <c r="IF648" s="1384"/>
      <c r="IG648" s="1384"/>
      <c r="IH648" s="1384"/>
      <c r="II648" s="1384"/>
      <c r="IJ648" s="1384"/>
      <c r="IK648" s="1384"/>
      <c r="IL648" s="1384"/>
      <c r="IM648" s="1384"/>
      <c r="IN648" s="1384"/>
      <c r="IO648" s="1384"/>
      <c r="IP648" s="1384"/>
      <c r="IQ648" s="1384"/>
      <c r="IR648" s="1384"/>
      <c r="IS648" s="1384"/>
      <c r="IT648" s="1384"/>
      <c r="IU648" s="1384"/>
      <c r="IV648" s="1384"/>
    </row>
    <row r="649" spans="1:256">
      <c r="A649" s="1360"/>
      <c r="B649" s="1324" t="s">
        <v>1996</v>
      </c>
      <c r="C649" s="1320" t="s">
        <v>1066</v>
      </c>
      <c r="D649" s="1301">
        <v>18</v>
      </c>
      <c r="E649" s="1598"/>
      <c r="F649" s="1303">
        <f>D649*E649</f>
        <v>0</v>
      </c>
      <c r="G649" s="1384"/>
      <c r="H649" s="1384"/>
      <c r="I649" s="1384"/>
      <c r="J649" s="1384"/>
      <c r="K649" s="1384"/>
      <c r="L649" s="1384"/>
      <c r="M649" s="1384"/>
      <c r="N649" s="1384"/>
      <c r="O649" s="1384"/>
      <c r="P649" s="1384"/>
      <c r="Q649" s="1384"/>
      <c r="R649" s="1384"/>
      <c r="S649" s="1384"/>
      <c r="T649" s="1384"/>
      <c r="U649" s="1384"/>
      <c r="V649" s="1384"/>
      <c r="W649" s="1384"/>
      <c r="X649" s="1384"/>
      <c r="Y649" s="1384"/>
      <c r="Z649" s="1384"/>
      <c r="AA649" s="1384"/>
      <c r="AB649" s="1384"/>
      <c r="AC649" s="1384"/>
      <c r="AD649" s="1384"/>
      <c r="AE649" s="1384"/>
      <c r="AF649" s="1384"/>
      <c r="AG649" s="1384"/>
      <c r="AH649" s="1384"/>
      <c r="AI649" s="1384"/>
      <c r="AJ649" s="1384"/>
      <c r="AK649" s="1384"/>
      <c r="AL649" s="1384"/>
      <c r="AM649" s="1384"/>
      <c r="AN649" s="1384"/>
      <c r="AO649" s="1384"/>
      <c r="AP649" s="1384"/>
      <c r="AQ649" s="1384"/>
      <c r="AR649" s="1384"/>
      <c r="AS649" s="1384"/>
      <c r="AT649" s="1384"/>
      <c r="AU649" s="1384"/>
      <c r="AV649" s="1384"/>
      <c r="AW649" s="1384"/>
      <c r="AX649" s="1384"/>
      <c r="AY649" s="1384"/>
      <c r="AZ649" s="1384"/>
      <c r="BA649" s="1384"/>
      <c r="BB649" s="1384"/>
      <c r="BC649" s="1384"/>
      <c r="BD649" s="1384"/>
      <c r="BE649" s="1384"/>
      <c r="BF649" s="1384"/>
      <c r="BG649" s="1384"/>
      <c r="BH649" s="1384"/>
      <c r="BI649" s="1384"/>
      <c r="BJ649" s="1384"/>
      <c r="BK649" s="1384"/>
      <c r="BL649" s="1384"/>
      <c r="BM649" s="1384"/>
      <c r="BN649" s="1384"/>
      <c r="BO649" s="1384"/>
      <c r="BP649" s="1384"/>
      <c r="BQ649" s="1384"/>
      <c r="BR649" s="1384"/>
      <c r="BS649" s="1384"/>
      <c r="BT649" s="1384"/>
      <c r="BU649" s="1384"/>
      <c r="BV649" s="1384"/>
      <c r="BW649" s="1384"/>
      <c r="BX649" s="1384"/>
      <c r="BY649" s="1384"/>
      <c r="BZ649" s="1384"/>
      <c r="CA649" s="1384"/>
      <c r="CB649" s="1384"/>
      <c r="CC649" s="1384"/>
      <c r="CD649" s="1384"/>
      <c r="CE649" s="1384"/>
      <c r="CF649" s="1384"/>
      <c r="CG649" s="1384"/>
      <c r="CH649" s="1384"/>
      <c r="CI649" s="1384"/>
      <c r="CJ649" s="1384"/>
      <c r="CK649" s="1384"/>
      <c r="CL649" s="1384"/>
      <c r="CM649" s="1384"/>
      <c r="CN649" s="1384"/>
      <c r="CO649" s="1384"/>
      <c r="CP649" s="1384"/>
      <c r="CQ649" s="1384"/>
      <c r="CR649" s="1384"/>
      <c r="CS649" s="1384"/>
      <c r="CT649" s="1384"/>
      <c r="CU649" s="1384"/>
      <c r="CV649" s="1384"/>
      <c r="CW649" s="1384"/>
      <c r="CX649" s="1384"/>
      <c r="CY649" s="1384"/>
      <c r="CZ649" s="1384"/>
      <c r="DA649" s="1384"/>
      <c r="DB649" s="1384"/>
      <c r="DC649" s="1384"/>
      <c r="DD649" s="1384"/>
      <c r="DE649" s="1384"/>
      <c r="DF649" s="1384"/>
      <c r="DG649" s="1384"/>
      <c r="DH649" s="1384"/>
      <c r="DI649" s="1384"/>
      <c r="DJ649" s="1384"/>
      <c r="DK649" s="1384"/>
      <c r="DL649" s="1384"/>
      <c r="DM649" s="1384"/>
      <c r="DN649" s="1384"/>
      <c r="DO649" s="1384"/>
      <c r="DP649" s="1384"/>
      <c r="DQ649" s="1384"/>
      <c r="DR649" s="1384"/>
      <c r="DS649" s="1384"/>
      <c r="DT649" s="1384"/>
      <c r="DU649" s="1384"/>
      <c r="DV649" s="1384"/>
      <c r="DW649" s="1384"/>
      <c r="DX649" s="1384"/>
      <c r="DY649" s="1384"/>
      <c r="DZ649" s="1384"/>
      <c r="EA649" s="1384"/>
      <c r="EB649" s="1384"/>
      <c r="EC649" s="1384"/>
      <c r="ED649" s="1384"/>
      <c r="EE649" s="1384"/>
      <c r="EF649" s="1384"/>
      <c r="EG649" s="1384"/>
      <c r="EH649" s="1384"/>
      <c r="EI649" s="1384"/>
      <c r="EJ649" s="1384"/>
      <c r="EK649" s="1384"/>
      <c r="EL649" s="1384"/>
      <c r="EM649" s="1384"/>
      <c r="EN649" s="1384"/>
      <c r="EO649" s="1384"/>
      <c r="EP649" s="1384"/>
      <c r="EQ649" s="1384"/>
      <c r="ER649" s="1384"/>
      <c r="ES649" s="1384"/>
      <c r="ET649" s="1384"/>
      <c r="EU649" s="1384"/>
      <c r="EV649" s="1384"/>
      <c r="EW649" s="1384"/>
      <c r="EX649" s="1384"/>
      <c r="EY649" s="1384"/>
      <c r="EZ649" s="1384"/>
      <c r="FA649" s="1384"/>
      <c r="FB649" s="1384"/>
      <c r="FC649" s="1384"/>
      <c r="FD649" s="1384"/>
      <c r="FE649" s="1384"/>
      <c r="FF649" s="1384"/>
      <c r="FG649" s="1384"/>
      <c r="FH649" s="1384"/>
      <c r="FI649" s="1384"/>
      <c r="FJ649" s="1384"/>
      <c r="FK649" s="1384"/>
      <c r="FL649" s="1384"/>
      <c r="FM649" s="1384"/>
      <c r="FN649" s="1384"/>
      <c r="FO649" s="1384"/>
      <c r="FP649" s="1384"/>
      <c r="FQ649" s="1384"/>
      <c r="FR649" s="1384"/>
      <c r="FS649" s="1384"/>
      <c r="FT649" s="1384"/>
      <c r="FU649" s="1384"/>
      <c r="FV649" s="1384"/>
      <c r="FW649" s="1384"/>
      <c r="FX649" s="1384"/>
      <c r="FY649" s="1384"/>
      <c r="FZ649" s="1384"/>
      <c r="GA649" s="1384"/>
      <c r="GB649" s="1384"/>
      <c r="GC649" s="1384"/>
      <c r="GD649" s="1384"/>
      <c r="GE649" s="1384"/>
      <c r="GF649" s="1384"/>
      <c r="GG649" s="1384"/>
      <c r="GH649" s="1384"/>
      <c r="GI649" s="1384"/>
      <c r="GJ649" s="1384"/>
      <c r="GK649" s="1384"/>
      <c r="GL649" s="1384"/>
      <c r="GM649" s="1384"/>
      <c r="GN649" s="1384"/>
      <c r="GO649" s="1384"/>
      <c r="GP649" s="1384"/>
      <c r="GQ649" s="1384"/>
      <c r="GR649" s="1384"/>
      <c r="GS649" s="1384"/>
      <c r="GT649" s="1384"/>
      <c r="GU649" s="1384"/>
      <c r="GV649" s="1384"/>
      <c r="GW649" s="1384"/>
      <c r="GX649" s="1384"/>
      <c r="GY649" s="1384"/>
      <c r="GZ649" s="1384"/>
      <c r="HA649" s="1384"/>
      <c r="HB649" s="1384"/>
      <c r="HC649" s="1384"/>
      <c r="HD649" s="1384"/>
      <c r="HE649" s="1384"/>
      <c r="HF649" s="1384"/>
      <c r="HG649" s="1384"/>
      <c r="HH649" s="1384"/>
      <c r="HI649" s="1384"/>
      <c r="HJ649" s="1384"/>
      <c r="HK649" s="1384"/>
      <c r="HL649" s="1384"/>
      <c r="HM649" s="1384"/>
      <c r="HN649" s="1384"/>
      <c r="HO649" s="1384"/>
      <c r="HP649" s="1384"/>
      <c r="HQ649" s="1384"/>
      <c r="HR649" s="1384"/>
      <c r="HS649" s="1384"/>
      <c r="HT649" s="1384"/>
      <c r="HU649" s="1384"/>
      <c r="HV649" s="1384"/>
      <c r="HW649" s="1384"/>
      <c r="HX649" s="1384"/>
      <c r="HY649" s="1384"/>
      <c r="HZ649" s="1384"/>
      <c r="IA649" s="1384"/>
      <c r="IB649" s="1384"/>
      <c r="IC649" s="1384"/>
      <c r="ID649" s="1384"/>
      <c r="IE649" s="1384"/>
      <c r="IF649" s="1384"/>
      <c r="IG649" s="1384"/>
      <c r="IH649" s="1384"/>
      <c r="II649" s="1384"/>
      <c r="IJ649" s="1384"/>
      <c r="IK649" s="1384"/>
      <c r="IL649" s="1384"/>
      <c r="IM649" s="1384"/>
      <c r="IN649" s="1384"/>
      <c r="IO649" s="1384"/>
      <c r="IP649" s="1384"/>
      <c r="IQ649" s="1384"/>
      <c r="IR649" s="1384"/>
      <c r="IS649" s="1384"/>
      <c r="IT649" s="1384"/>
      <c r="IU649" s="1384"/>
      <c r="IV649" s="1384"/>
    </row>
    <row r="650" spans="1:256">
      <c r="A650" s="1320"/>
      <c r="B650" s="1321"/>
      <c r="C650" s="1316"/>
      <c r="D650" s="1369"/>
      <c r="E650" s="1383"/>
      <c r="F650" s="1383"/>
      <c r="G650" s="1384"/>
      <c r="H650" s="1384"/>
      <c r="I650" s="1384"/>
      <c r="J650" s="1384"/>
      <c r="K650" s="1384"/>
      <c r="L650" s="1384"/>
      <c r="M650" s="1384"/>
      <c r="N650" s="1384"/>
      <c r="O650" s="1384"/>
      <c r="P650" s="1384"/>
      <c r="Q650" s="1384"/>
      <c r="R650" s="1384"/>
      <c r="S650" s="1384"/>
      <c r="T650" s="1384"/>
      <c r="U650" s="1384"/>
      <c r="V650" s="1384"/>
      <c r="W650" s="1384"/>
      <c r="X650" s="1384"/>
      <c r="Y650" s="1384"/>
      <c r="Z650" s="1384"/>
      <c r="AA650" s="1384"/>
      <c r="AB650" s="1384"/>
      <c r="AC650" s="1384"/>
      <c r="AD650" s="1384"/>
      <c r="AE650" s="1384"/>
      <c r="AF650" s="1384"/>
      <c r="AG650" s="1384"/>
      <c r="AH650" s="1384"/>
      <c r="AI650" s="1384"/>
      <c r="AJ650" s="1384"/>
      <c r="AK650" s="1384"/>
      <c r="AL650" s="1384"/>
      <c r="AM650" s="1384"/>
      <c r="AN650" s="1384"/>
      <c r="AO650" s="1384"/>
      <c r="AP650" s="1384"/>
      <c r="AQ650" s="1384"/>
      <c r="AR650" s="1384"/>
      <c r="AS650" s="1384"/>
      <c r="AT650" s="1384"/>
      <c r="AU650" s="1384"/>
      <c r="AV650" s="1384"/>
      <c r="AW650" s="1384"/>
      <c r="AX650" s="1384"/>
      <c r="AY650" s="1384"/>
      <c r="AZ650" s="1384"/>
      <c r="BA650" s="1384"/>
      <c r="BB650" s="1384"/>
      <c r="BC650" s="1384"/>
      <c r="BD650" s="1384"/>
      <c r="BE650" s="1384"/>
      <c r="BF650" s="1384"/>
      <c r="BG650" s="1384"/>
      <c r="BH650" s="1384"/>
      <c r="BI650" s="1384"/>
      <c r="BJ650" s="1384"/>
      <c r="BK650" s="1384"/>
      <c r="BL650" s="1384"/>
      <c r="BM650" s="1384"/>
      <c r="BN650" s="1384"/>
      <c r="BO650" s="1384"/>
      <c r="BP650" s="1384"/>
      <c r="BQ650" s="1384"/>
      <c r="BR650" s="1384"/>
      <c r="BS650" s="1384"/>
      <c r="BT650" s="1384"/>
      <c r="BU650" s="1384"/>
      <c r="BV650" s="1384"/>
      <c r="BW650" s="1384"/>
      <c r="BX650" s="1384"/>
      <c r="BY650" s="1384"/>
      <c r="BZ650" s="1384"/>
      <c r="CA650" s="1384"/>
      <c r="CB650" s="1384"/>
      <c r="CC650" s="1384"/>
      <c r="CD650" s="1384"/>
      <c r="CE650" s="1384"/>
      <c r="CF650" s="1384"/>
      <c r="CG650" s="1384"/>
      <c r="CH650" s="1384"/>
      <c r="CI650" s="1384"/>
      <c r="CJ650" s="1384"/>
      <c r="CK650" s="1384"/>
      <c r="CL650" s="1384"/>
      <c r="CM650" s="1384"/>
      <c r="CN650" s="1384"/>
      <c r="CO650" s="1384"/>
      <c r="CP650" s="1384"/>
      <c r="CQ650" s="1384"/>
      <c r="CR650" s="1384"/>
      <c r="CS650" s="1384"/>
      <c r="CT650" s="1384"/>
      <c r="CU650" s="1384"/>
      <c r="CV650" s="1384"/>
      <c r="CW650" s="1384"/>
      <c r="CX650" s="1384"/>
      <c r="CY650" s="1384"/>
      <c r="CZ650" s="1384"/>
      <c r="DA650" s="1384"/>
      <c r="DB650" s="1384"/>
      <c r="DC650" s="1384"/>
      <c r="DD650" s="1384"/>
      <c r="DE650" s="1384"/>
      <c r="DF650" s="1384"/>
      <c r="DG650" s="1384"/>
      <c r="DH650" s="1384"/>
      <c r="DI650" s="1384"/>
      <c r="DJ650" s="1384"/>
      <c r="DK650" s="1384"/>
      <c r="DL650" s="1384"/>
      <c r="DM650" s="1384"/>
      <c r="DN650" s="1384"/>
      <c r="DO650" s="1384"/>
      <c r="DP650" s="1384"/>
      <c r="DQ650" s="1384"/>
      <c r="DR650" s="1384"/>
      <c r="DS650" s="1384"/>
      <c r="DT650" s="1384"/>
      <c r="DU650" s="1384"/>
      <c r="DV650" s="1384"/>
      <c r="DW650" s="1384"/>
      <c r="DX650" s="1384"/>
      <c r="DY650" s="1384"/>
      <c r="DZ650" s="1384"/>
      <c r="EA650" s="1384"/>
      <c r="EB650" s="1384"/>
      <c r="EC650" s="1384"/>
      <c r="ED650" s="1384"/>
      <c r="EE650" s="1384"/>
      <c r="EF650" s="1384"/>
      <c r="EG650" s="1384"/>
      <c r="EH650" s="1384"/>
      <c r="EI650" s="1384"/>
      <c r="EJ650" s="1384"/>
      <c r="EK650" s="1384"/>
      <c r="EL650" s="1384"/>
      <c r="EM650" s="1384"/>
      <c r="EN650" s="1384"/>
      <c r="EO650" s="1384"/>
      <c r="EP650" s="1384"/>
      <c r="EQ650" s="1384"/>
      <c r="ER650" s="1384"/>
      <c r="ES650" s="1384"/>
      <c r="ET650" s="1384"/>
      <c r="EU650" s="1384"/>
      <c r="EV650" s="1384"/>
      <c r="EW650" s="1384"/>
      <c r="EX650" s="1384"/>
      <c r="EY650" s="1384"/>
      <c r="EZ650" s="1384"/>
      <c r="FA650" s="1384"/>
      <c r="FB650" s="1384"/>
      <c r="FC650" s="1384"/>
      <c r="FD650" s="1384"/>
      <c r="FE650" s="1384"/>
      <c r="FF650" s="1384"/>
      <c r="FG650" s="1384"/>
      <c r="FH650" s="1384"/>
      <c r="FI650" s="1384"/>
      <c r="FJ650" s="1384"/>
      <c r="FK650" s="1384"/>
      <c r="FL650" s="1384"/>
      <c r="FM650" s="1384"/>
      <c r="FN650" s="1384"/>
      <c r="FO650" s="1384"/>
      <c r="FP650" s="1384"/>
      <c r="FQ650" s="1384"/>
      <c r="FR650" s="1384"/>
      <c r="FS650" s="1384"/>
      <c r="FT650" s="1384"/>
      <c r="FU650" s="1384"/>
      <c r="FV650" s="1384"/>
      <c r="FW650" s="1384"/>
      <c r="FX650" s="1384"/>
      <c r="FY650" s="1384"/>
      <c r="FZ650" s="1384"/>
      <c r="GA650" s="1384"/>
      <c r="GB650" s="1384"/>
      <c r="GC650" s="1384"/>
      <c r="GD650" s="1384"/>
      <c r="GE650" s="1384"/>
      <c r="GF650" s="1384"/>
      <c r="GG650" s="1384"/>
      <c r="GH650" s="1384"/>
      <c r="GI650" s="1384"/>
      <c r="GJ650" s="1384"/>
      <c r="GK650" s="1384"/>
      <c r="GL650" s="1384"/>
      <c r="GM650" s="1384"/>
      <c r="GN650" s="1384"/>
      <c r="GO650" s="1384"/>
      <c r="GP650" s="1384"/>
      <c r="GQ650" s="1384"/>
      <c r="GR650" s="1384"/>
      <c r="GS650" s="1384"/>
      <c r="GT650" s="1384"/>
      <c r="GU650" s="1384"/>
      <c r="GV650" s="1384"/>
      <c r="GW650" s="1384"/>
      <c r="GX650" s="1384"/>
      <c r="GY650" s="1384"/>
      <c r="GZ650" s="1384"/>
      <c r="HA650" s="1384"/>
      <c r="HB650" s="1384"/>
      <c r="HC650" s="1384"/>
      <c r="HD650" s="1384"/>
      <c r="HE650" s="1384"/>
      <c r="HF650" s="1384"/>
      <c r="HG650" s="1384"/>
      <c r="HH650" s="1384"/>
      <c r="HI650" s="1384"/>
      <c r="HJ650" s="1384"/>
      <c r="HK650" s="1384"/>
      <c r="HL650" s="1384"/>
      <c r="HM650" s="1384"/>
      <c r="HN650" s="1384"/>
      <c r="HO650" s="1384"/>
      <c r="HP650" s="1384"/>
      <c r="HQ650" s="1384"/>
      <c r="HR650" s="1384"/>
      <c r="HS650" s="1384"/>
      <c r="HT650" s="1384"/>
      <c r="HU650" s="1384"/>
      <c r="HV650" s="1384"/>
      <c r="HW650" s="1384"/>
      <c r="HX650" s="1384"/>
      <c r="HY650" s="1384"/>
      <c r="HZ650" s="1384"/>
      <c r="IA650" s="1384"/>
      <c r="IB650" s="1384"/>
      <c r="IC650" s="1384"/>
      <c r="ID650" s="1384"/>
      <c r="IE650" s="1384"/>
      <c r="IF650" s="1384"/>
      <c r="IG650" s="1384"/>
      <c r="IH650" s="1384"/>
      <c r="II650" s="1384"/>
      <c r="IJ650" s="1384"/>
      <c r="IK650" s="1384"/>
      <c r="IL650" s="1384"/>
      <c r="IM650" s="1384"/>
      <c r="IN650" s="1384"/>
      <c r="IO650" s="1384"/>
      <c r="IP650" s="1384"/>
      <c r="IQ650" s="1384"/>
      <c r="IR650" s="1384"/>
      <c r="IS650" s="1384"/>
      <c r="IT650" s="1384"/>
      <c r="IU650" s="1384"/>
      <c r="IV650" s="1384"/>
    </row>
    <row r="651" spans="1:256" ht="38.25">
      <c r="A651" s="1314" t="s">
        <v>1997</v>
      </c>
      <c r="B651" s="1448" t="s">
        <v>1998</v>
      </c>
      <c r="C651" s="1264" t="s">
        <v>1044</v>
      </c>
      <c r="D651" s="1301">
        <v>46</v>
      </c>
      <c r="E651" s="1598"/>
      <c r="F651" s="1303">
        <f>D651*E651</f>
        <v>0</v>
      </c>
      <c r="G651" s="1263"/>
      <c r="H651" s="1263"/>
      <c r="I651" s="1263"/>
      <c r="J651" s="1263"/>
      <c r="K651" s="1263"/>
      <c r="L651" s="1263"/>
      <c r="M651" s="1263"/>
      <c r="N651" s="1263"/>
      <c r="O651" s="1263"/>
      <c r="P651" s="1263"/>
      <c r="Q651" s="1263"/>
      <c r="R651" s="1263"/>
      <c r="S651" s="1263"/>
      <c r="T651" s="1263"/>
      <c r="U651" s="1263"/>
      <c r="V651" s="1263"/>
      <c r="W651" s="1263"/>
      <c r="X651" s="1263"/>
      <c r="Y651" s="1263"/>
      <c r="Z651" s="1263"/>
      <c r="AA651" s="1263"/>
      <c r="AB651" s="1263"/>
      <c r="AC651" s="1263"/>
      <c r="AD651" s="1263"/>
      <c r="AE651" s="1263"/>
      <c r="AF651" s="1263"/>
      <c r="AG651" s="1263"/>
      <c r="AH651" s="1263"/>
      <c r="AI651" s="1263"/>
      <c r="AJ651" s="1263"/>
      <c r="AK651" s="1263"/>
      <c r="AL651" s="1263"/>
      <c r="AM651" s="1263"/>
      <c r="AN651" s="1263"/>
      <c r="AO651" s="1263"/>
      <c r="AP651" s="1263"/>
      <c r="AQ651" s="1263"/>
      <c r="AR651" s="1263"/>
      <c r="AS651" s="1263"/>
      <c r="AT651" s="1263"/>
      <c r="AU651" s="1263"/>
      <c r="AV651" s="1263"/>
      <c r="AW651" s="1263"/>
      <c r="AX651" s="1263"/>
      <c r="AY651" s="1263"/>
      <c r="AZ651" s="1263"/>
      <c r="BA651" s="1263"/>
      <c r="BB651" s="1263"/>
      <c r="BC651" s="1263"/>
      <c r="BD651" s="1263"/>
      <c r="BE651" s="1263"/>
      <c r="BF651" s="1263"/>
      <c r="BG651" s="1263"/>
      <c r="BH651" s="1263"/>
      <c r="BI651" s="1263"/>
      <c r="BJ651" s="1263"/>
      <c r="BK651" s="1263"/>
      <c r="BL651" s="1263"/>
      <c r="BM651" s="1263"/>
      <c r="BN651" s="1263"/>
      <c r="BO651" s="1263"/>
      <c r="BP651" s="1263"/>
      <c r="BQ651" s="1263"/>
      <c r="BR651" s="1263"/>
      <c r="BS651" s="1263"/>
      <c r="BT651" s="1263"/>
      <c r="BU651" s="1263"/>
      <c r="BV651" s="1263"/>
      <c r="BW651" s="1263"/>
      <c r="BX651" s="1263"/>
      <c r="BY651" s="1263"/>
      <c r="BZ651" s="1263"/>
      <c r="CA651" s="1263"/>
      <c r="CB651" s="1263"/>
      <c r="CC651" s="1263"/>
      <c r="CD651" s="1263"/>
      <c r="CE651" s="1263"/>
      <c r="CF651" s="1263"/>
      <c r="CG651" s="1263"/>
      <c r="CH651" s="1263"/>
      <c r="CI651" s="1263"/>
      <c r="CJ651" s="1263"/>
      <c r="CK651" s="1263"/>
      <c r="CL651" s="1263"/>
      <c r="CM651" s="1263"/>
      <c r="CN651" s="1263"/>
      <c r="CO651" s="1263"/>
      <c r="CP651" s="1263"/>
      <c r="CQ651" s="1263"/>
      <c r="CR651" s="1263"/>
      <c r="CS651" s="1263"/>
      <c r="CT651" s="1263"/>
      <c r="CU651" s="1263"/>
      <c r="CV651" s="1263"/>
      <c r="CW651" s="1263"/>
      <c r="CX651" s="1263"/>
      <c r="CY651" s="1263"/>
      <c r="CZ651" s="1263"/>
      <c r="DA651" s="1263"/>
      <c r="DB651" s="1263"/>
      <c r="DC651" s="1263"/>
      <c r="DD651" s="1263"/>
      <c r="DE651" s="1263"/>
      <c r="DF651" s="1263"/>
      <c r="DG651" s="1263"/>
      <c r="DH651" s="1263"/>
      <c r="DI651" s="1263"/>
      <c r="DJ651" s="1263"/>
      <c r="DK651" s="1263"/>
      <c r="DL651" s="1263"/>
      <c r="DM651" s="1263"/>
      <c r="DN651" s="1263"/>
      <c r="DO651" s="1263"/>
      <c r="DP651" s="1263"/>
      <c r="DQ651" s="1263"/>
      <c r="DR651" s="1263"/>
      <c r="DS651" s="1263"/>
      <c r="DT651" s="1263"/>
      <c r="DU651" s="1263"/>
      <c r="DV651" s="1263"/>
      <c r="DW651" s="1263"/>
      <c r="DX651" s="1263"/>
      <c r="DY651" s="1263"/>
      <c r="DZ651" s="1263"/>
      <c r="EA651" s="1263"/>
      <c r="EB651" s="1263"/>
      <c r="EC651" s="1263"/>
      <c r="ED651" s="1263"/>
      <c r="EE651" s="1263"/>
      <c r="EF651" s="1263"/>
      <c r="EG651" s="1263"/>
      <c r="EH651" s="1263"/>
      <c r="EI651" s="1263"/>
      <c r="EJ651" s="1263"/>
      <c r="EK651" s="1263"/>
      <c r="EL651" s="1263"/>
      <c r="EM651" s="1263"/>
      <c r="EN651" s="1263"/>
      <c r="EO651" s="1263"/>
      <c r="EP651" s="1263"/>
      <c r="EQ651" s="1263"/>
      <c r="ER651" s="1263"/>
      <c r="ES651" s="1263"/>
      <c r="ET651" s="1263"/>
      <c r="EU651" s="1263"/>
      <c r="EV651" s="1263"/>
      <c r="EW651" s="1263"/>
      <c r="EX651" s="1263"/>
      <c r="EY651" s="1263"/>
      <c r="EZ651" s="1263"/>
      <c r="FA651" s="1263"/>
      <c r="FB651" s="1263"/>
      <c r="FC651" s="1263"/>
      <c r="FD651" s="1263"/>
      <c r="FE651" s="1263"/>
      <c r="FF651" s="1263"/>
      <c r="FG651" s="1263"/>
      <c r="FH651" s="1263"/>
      <c r="FI651" s="1263"/>
      <c r="FJ651" s="1263"/>
      <c r="FK651" s="1263"/>
      <c r="FL651" s="1263"/>
      <c r="FM651" s="1263"/>
      <c r="FN651" s="1263"/>
      <c r="FO651" s="1263"/>
      <c r="FP651" s="1263"/>
      <c r="FQ651" s="1263"/>
      <c r="FR651" s="1263"/>
      <c r="FS651" s="1263"/>
      <c r="FT651" s="1263"/>
      <c r="FU651" s="1263"/>
      <c r="FV651" s="1263"/>
      <c r="FW651" s="1263"/>
      <c r="FX651" s="1263"/>
      <c r="FY651" s="1263"/>
      <c r="FZ651" s="1263"/>
      <c r="GA651" s="1263"/>
      <c r="GB651" s="1263"/>
      <c r="GC651" s="1263"/>
      <c r="GD651" s="1263"/>
      <c r="GE651" s="1263"/>
      <c r="GF651" s="1263"/>
      <c r="GG651" s="1263"/>
      <c r="GH651" s="1263"/>
      <c r="GI651" s="1263"/>
      <c r="GJ651" s="1263"/>
      <c r="GK651" s="1263"/>
      <c r="GL651" s="1263"/>
      <c r="GM651" s="1263"/>
      <c r="GN651" s="1263"/>
      <c r="GO651" s="1263"/>
      <c r="GP651" s="1263"/>
      <c r="GQ651" s="1263"/>
      <c r="GR651" s="1263"/>
      <c r="GS651" s="1263"/>
      <c r="GT651" s="1263"/>
      <c r="GU651" s="1263"/>
      <c r="GV651" s="1263"/>
      <c r="GW651" s="1263"/>
      <c r="GX651" s="1263"/>
      <c r="GY651" s="1263"/>
      <c r="GZ651" s="1263"/>
      <c r="HA651" s="1263"/>
      <c r="HB651" s="1263"/>
      <c r="HC651" s="1263"/>
      <c r="HD651" s="1263"/>
      <c r="HE651" s="1263"/>
      <c r="HF651" s="1263"/>
      <c r="HG651" s="1263"/>
      <c r="HH651" s="1263"/>
      <c r="HI651" s="1263"/>
      <c r="HJ651" s="1263"/>
      <c r="HK651" s="1263"/>
      <c r="HL651" s="1263"/>
      <c r="HM651" s="1263"/>
      <c r="HN651" s="1263"/>
      <c r="HO651" s="1263"/>
      <c r="HP651" s="1263"/>
      <c r="HQ651" s="1263"/>
      <c r="HR651" s="1263"/>
      <c r="HS651" s="1263"/>
      <c r="HT651" s="1263"/>
      <c r="HU651" s="1263"/>
      <c r="HV651" s="1263"/>
      <c r="HW651" s="1263"/>
      <c r="HX651" s="1263"/>
      <c r="HY651" s="1263"/>
      <c r="HZ651" s="1263"/>
      <c r="IA651" s="1263"/>
      <c r="IB651" s="1263"/>
      <c r="IC651" s="1263"/>
      <c r="ID651" s="1263"/>
      <c r="IE651" s="1263"/>
      <c r="IF651" s="1263"/>
      <c r="IG651" s="1263"/>
      <c r="IH651" s="1263"/>
      <c r="II651" s="1263"/>
      <c r="IJ651" s="1263"/>
      <c r="IK651" s="1263"/>
      <c r="IL651" s="1263"/>
      <c r="IM651" s="1263"/>
      <c r="IN651" s="1263"/>
      <c r="IO651" s="1263"/>
      <c r="IP651" s="1263"/>
      <c r="IQ651" s="1263"/>
      <c r="IR651" s="1263"/>
      <c r="IS651" s="1263"/>
      <c r="IT651" s="1263"/>
      <c r="IU651" s="1263"/>
      <c r="IV651" s="1263"/>
    </row>
    <row r="652" spans="1:256">
      <c r="A652" s="1320"/>
      <c r="B652" s="1321"/>
      <c r="C652" s="1316"/>
      <c r="D652" s="1369"/>
      <c r="E652" s="1383"/>
      <c r="F652" s="1383">
        <f>E652*D652</f>
        <v>0</v>
      </c>
      <c r="G652" s="1384"/>
      <c r="H652" s="1384"/>
      <c r="I652" s="1384"/>
      <c r="J652" s="1384"/>
      <c r="K652" s="1384"/>
      <c r="L652" s="1384"/>
      <c r="M652" s="1384"/>
      <c r="N652" s="1384"/>
      <c r="O652" s="1384"/>
      <c r="P652" s="1384"/>
      <c r="Q652" s="1384"/>
      <c r="R652" s="1384"/>
      <c r="S652" s="1384"/>
      <c r="T652" s="1384"/>
      <c r="U652" s="1384"/>
      <c r="V652" s="1384"/>
      <c r="W652" s="1384"/>
      <c r="X652" s="1384"/>
      <c r="Y652" s="1384"/>
      <c r="Z652" s="1384"/>
      <c r="AA652" s="1384"/>
      <c r="AB652" s="1384"/>
      <c r="AC652" s="1384"/>
      <c r="AD652" s="1384"/>
      <c r="AE652" s="1384"/>
      <c r="AF652" s="1384"/>
      <c r="AG652" s="1384"/>
      <c r="AH652" s="1384"/>
      <c r="AI652" s="1384"/>
      <c r="AJ652" s="1384"/>
      <c r="AK652" s="1384"/>
      <c r="AL652" s="1384"/>
      <c r="AM652" s="1384"/>
      <c r="AN652" s="1384"/>
      <c r="AO652" s="1384"/>
      <c r="AP652" s="1384"/>
      <c r="AQ652" s="1384"/>
      <c r="AR652" s="1384"/>
      <c r="AS652" s="1384"/>
      <c r="AT652" s="1384"/>
      <c r="AU652" s="1384"/>
      <c r="AV652" s="1384"/>
      <c r="AW652" s="1384"/>
      <c r="AX652" s="1384"/>
      <c r="AY652" s="1384"/>
      <c r="AZ652" s="1384"/>
      <c r="BA652" s="1384"/>
      <c r="BB652" s="1384"/>
      <c r="BC652" s="1384"/>
      <c r="BD652" s="1384"/>
      <c r="BE652" s="1384"/>
      <c r="BF652" s="1384"/>
      <c r="BG652" s="1384"/>
      <c r="BH652" s="1384"/>
      <c r="BI652" s="1384"/>
      <c r="BJ652" s="1384"/>
      <c r="BK652" s="1384"/>
      <c r="BL652" s="1384"/>
      <c r="BM652" s="1384"/>
      <c r="BN652" s="1384"/>
      <c r="BO652" s="1384"/>
      <c r="BP652" s="1384"/>
      <c r="BQ652" s="1384"/>
      <c r="BR652" s="1384"/>
      <c r="BS652" s="1384"/>
      <c r="BT652" s="1384"/>
      <c r="BU652" s="1384"/>
      <c r="BV652" s="1384"/>
      <c r="BW652" s="1384"/>
      <c r="BX652" s="1384"/>
      <c r="BY652" s="1384"/>
      <c r="BZ652" s="1384"/>
      <c r="CA652" s="1384"/>
      <c r="CB652" s="1384"/>
      <c r="CC652" s="1384"/>
      <c r="CD652" s="1384"/>
      <c r="CE652" s="1384"/>
      <c r="CF652" s="1384"/>
      <c r="CG652" s="1384"/>
      <c r="CH652" s="1384"/>
      <c r="CI652" s="1384"/>
      <c r="CJ652" s="1384"/>
      <c r="CK652" s="1384"/>
      <c r="CL652" s="1384"/>
      <c r="CM652" s="1384"/>
      <c r="CN652" s="1384"/>
      <c r="CO652" s="1384"/>
      <c r="CP652" s="1384"/>
      <c r="CQ652" s="1384"/>
      <c r="CR652" s="1384"/>
      <c r="CS652" s="1384"/>
      <c r="CT652" s="1384"/>
      <c r="CU652" s="1384"/>
      <c r="CV652" s="1384"/>
      <c r="CW652" s="1384"/>
      <c r="CX652" s="1384"/>
      <c r="CY652" s="1384"/>
      <c r="CZ652" s="1384"/>
      <c r="DA652" s="1384"/>
      <c r="DB652" s="1384"/>
      <c r="DC652" s="1384"/>
      <c r="DD652" s="1384"/>
      <c r="DE652" s="1384"/>
      <c r="DF652" s="1384"/>
      <c r="DG652" s="1384"/>
      <c r="DH652" s="1384"/>
      <c r="DI652" s="1384"/>
      <c r="DJ652" s="1384"/>
      <c r="DK652" s="1384"/>
      <c r="DL652" s="1384"/>
      <c r="DM652" s="1384"/>
      <c r="DN652" s="1384"/>
      <c r="DO652" s="1384"/>
      <c r="DP652" s="1384"/>
      <c r="DQ652" s="1384"/>
      <c r="DR652" s="1384"/>
      <c r="DS652" s="1384"/>
      <c r="DT652" s="1384"/>
      <c r="DU652" s="1384"/>
      <c r="DV652" s="1384"/>
      <c r="DW652" s="1384"/>
      <c r="DX652" s="1384"/>
      <c r="DY652" s="1384"/>
      <c r="DZ652" s="1384"/>
      <c r="EA652" s="1384"/>
      <c r="EB652" s="1384"/>
      <c r="EC652" s="1384"/>
      <c r="ED652" s="1384"/>
      <c r="EE652" s="1384"/>
      <c r="EF652" s="1384"/>
      <c r="EG652" s="1384"/>
      <c r="EH652" s="1384"/>
      <c r="EI652" s="1384"/>
      <c r="EJ652" s="1384"/>
      <c r="EK652" s="1384"/>
      <c r="EL652" s="1384"/>
      <c r="EM652" s="1384"/>
      <c r="EN652" s="1384"/>
      <c r="EO652" s="1384"/>
      <c r="EP652" s="1384"/>
      <c r="EQ652" s="1384"/>
      <c r="ER652" s="1384"/>
      <c r="ES652" s="1384"/>
      <c r="ET652" s="1384"/>
      <c r="EU652" s="1384"/>
      <c r="EV652" s="1384"/>
      <c r="EW652" s="1384"/>
      <c r="EX652" s="1384"/>
      <c r="EY652" s="1384"/>
      <c r="EZ652" s="1384"/>
      <c r="FA652" s="1384"/>
      <c r="FB652" s="1384"/>
      <c r="FC652" s="1384"/>
      <c r="FD652" s="1384"/>
      <c r="FE652" s="1384"/>
      <c r="FF652" s="1384"/>
      <c r="FG652" s="1384"/>
      <c r="FH652" s="1384"/>
      <c r="FI652" s="1384"/>
      <c r="FJ652" s="1384"/>
      <c r="FK652" s="1384"/>
      <c r="FL652" s="1384"/>
      <c r="FM652" s="1384"/>
      <c r="FN652" s="1384"/>
      <c r="FO652" s="1384"/>
      <c r="FP652" s="1384"/>
      <c r="FQ652" s="1384"/>
      <c r="FR652" s="1384"/>
      <c r="FS652" s="1384"/>
      <c r="FT652" s="1384"/>
      <c r="FU652" s="1384"/>
      <c r="FV652" s="1384"/>
      <c r="FW652" s="1384"/>
      <c r="FX652" s="1384"/>
      <c r="FY652" s="1384"/>
      <c r="FZ652" s="1384"/>
      <c r="GA652" s="1384"/>
      <c r="GB652" s="1384"/>
      <c r="GC652" s="1384"/>
      <c r="GD652" s="1384"/>
      <c r="GE652" s="1384"/>
      <c r="GF652" s="1384"/>
      <c r="GG652" s="1384"/>
      <c r="GH652" s="1384"/>
      <c r="GI652" s="1384"/>
      <c r="GJ652" s="1384"/>
      <c r="GK652" s="1384"/>
      <c r="GL652" s="1384"/>
      <c r="GM652" s="1384"/>
      <c r="GN652" s="1384"/>
      <c r="GO652" s="1384"/>
      <c r="GP652" s="1384"/>
      <c r="GQ652" s="1384"/>
      <c r="GR652" s="1384"/>
      <c r="GS652" s="1384"/>
      <c r="GT652" s="1384"/>
      <c r="GU652" s="1384"/>
      <c r="GV652" s="1384"/>
      <c r="GW652" s="1384"/>
      <c r="GX652" s="1384"/>
      <c r="GY652" s="1384"/>
      <c r="GZ652" s="1384"/>
      <c r="HA652" s="1384"/>
      <c r="HB652" s="1384"/>
      <c r="HC652" s="1384"/>
      <c r="HD652" s="1384"/>
      <c r="HE652" s="1384"/>
      <c r="HF652" s="1384"/>
      <c r="HG652" s="1384"/>
      <c r="HH652" s="1384"/>
      <c r="HI652" s="1384"/>
      <c r="HJ652" s="1384"/>
      <c r="HK652" s="1384"/>
      <c r="HL652" s="1384"/>
      <c r="HM652" s="1384"/>
      <c r="HN652" s="1384"/>
      <c r="HO652" s="1384"/>
      <c r="HP652" s="1384"/>
      <c r="HQ652" s="1384"/>
      <c r="HR652" s="1384"/>
      <c r="HS652" s="1384"/>
      <c r="HT652" s="1384"/>
      <c r="HU652" s="1384"/>
      <c r="HV652" s="1384"/>
      <c r="HW652" s="1384"/>
      <c r="HX652" s="1384"/>
      <c r="HY652" s="1384"/>
      <c r="HZ652" s="1384"/>
      <c r="IA652" s="1384"/>
      <c r="IB652" s="1384"/>
      <c r="IC652" s="1384"/>
      <c r="ID652" s="1384"/>
      <c r="IE652" s="1384"/>
      <c r="IF652" s="1384"/>
      <c r="IG652" s="1384"/>
      <c r="IH652" s="1384"/>
      <c r="II652" s="1384"/>
      <c r="IJ652" s="1384"/>
      <c r="IK652" s="1384"/>
      <c r="IL652" s="1384"/>
      <c r="IM652" s="1384"/>
      <c r="IN652" s="1384"/>
      <c r="IO652" s="1384"/>
      <c r="IP652" s="1384"/>
      <c r="IQ652" s="1384"/>
      <c r="IR652" s="1384"/>
      <c r="IS652" s="1384"/>
      <c r="IT652" s="1384"/>
      <c r="IU652" s="1384"/>
      <c r="IV652" s="1384"/>
    </row>
    <row r="653" spans="1:256">
      <c r="A653" s="1314"/>
      <c r="B653" s="1458"/>
      <c r="C653" s="1459"/>
      <c r="D653" s="1460"/>
      <c r="E653" s="1383"/>
      <c r="F653" s="1383">
        <f>E653*D653</f>
        <v>0</v>
      </c>
      <c r="G653" s="1384"/>
      <c r="H653" s="1384"/>
      <c r="I653" s="1384"/>
      <c r="J653" s="1384"/>
      <c r="K653" s="1384"/>
      <c r="L653" s="1384"/>
      <c r="M653" s="1384"/>
      <c r="N653" s="1384"/>
      <c r="O653" s="1384"/>
      <c r="P653" s="1384"/>
      <c r="Q653" s="1384"/>
      <c r="R653" s="1384"/>
      <c r="S653" s="1384"/>
      <c r="T653" s="1384"/>
      <c r="U653" s="1384"/>
      <c r="V653" s="1384"/>
      <c r="W653" s="1384"/>
      <c r="X653" s="1384"/>
      <c r="Y653" s="1384"/>
      <c r="Z653" s="1384"/>
      <c r="AA653" s="1384"/>
      <c r="AB653" s="1384"/>
      <c r="AC653" s="1384"/>
      <c r="AD653" s="1384"/>
      <c r="AE653" s="1384"/>
      <c r="AF653" s="1384"/>
      <c r="AG653" s="1384"/>
      <c r="AH653" s="1384"/>
      <c r="AI653" s="1384"/>
      <c r="AJ653" s="1384"/>
      <c r="AK653" s="1384"/>
      <c r="AL653" s="1384"/>
      <c r="AM653" s="1384"/>
      <c r="AN653" s="1384"/>
      <c r="AO653" s="1384"/>
      <c r="AP653" s="1384"/>
      <c r="AQ653" s="1384"/>
      <c r="AR653" s="1384"/>
      <c r="AS653" s="1384"/>
      <c r="AT653" s="1384"/>
      <c r="AU653" s="1384"/>
      <c r="AV653" s="1384"/>
      <c r="AW653" s="1384"/>
      <c r="AX653" s="1384"/>
      <c r="AY653" s="1384"/>
      <c r="AZ653" s="1384"/>
      <c r="BA653" s="1384"/>
      <c r="BB653" s="1384"/>
      <c r="BC653" s="1384"/>
      <c r="BD653" s="1384"/>
      <c r="BE653" s="1384"/>
      <c r="BF653" s="1384"/>
      <c r="BG653" s="1384"/>
      <c r="BH653" s="1384"/>
      <c r="BI653" s="1384"/>
      <c r="BJ653" s="1384"/>
      <c r="BK653" s="1384"/>
      <c r="BL653" s="1384"/>
      <c r="BM653" s="1384"/>
      <c r="BN653" s="1384"/>
      <c r="BO653" s="1384"/>
      <c r="BP653" s="1384"/>
      <c r="BQ653" s="1384"/>
      <c r="BR653" s="1384"/>
      <c r="BS653" s="1384"/>
      <c r="BT653" s="1384"/>
      <c r="BU653" s="1384"/>
      <c r="BV653" s="1384"/>
      <c r="BW653" s="1384"/>
      <c r="BX653" s="1384"/>
      <c r="BY653" s="1384"/>
      <c r="BZ653" s="1384"/>
      <c r="CA653" s="1384"/>
      <c r="CB653" s="1384"/>
      <c r="CC653" s="1384"/>
      <c r="CD653" s="1384"/>
      <c r="CE653" s="1384"/>
      <c r="CF653" s="1384"/>
      <c r="CG653" s="1384"/>
      <c r="CH653" s="1384"/>
      <c r="CI653" s="1384"/>
      <c r="CJ653" s="1384"/>
      <c r="CK653" s="1384"/>
      <c r="CL653" s="1384"/>
      <c r="CM653" s="1384"/>
      <c r="CN653" s="1384"/>
      <c r="CO653" s="1384"/>
      <c r="CP653" s="1384"/>
      <c r="CQ653" s="1384"/>
      <c r="CR653" s="1384"/>
      <c r="CS653" s="1384"/>
      <c r="CT653" s="1384"/>
      <c r="CU653" s="1384"/>
      <c r="CV653" s="1384"/>
      <c r="CW653" s="1384"/>
      <c r="CX653" s="1384"/>
      <c r="CY653" s="1384"/>
      <c r="CZ653" s="1384"/>
      <c r="DA653" s="1384"/>
      <c r="DB653" s="1384"/>
      <c r="DC653" s="1384"/>
      <c r="DD653" s="1384"/>
      <c r="DE653" s="1384"/>
      <c r="DF653" s="1384"/>
      <c r="DG653" s="1384"/>
      <c r="DH653" s="1384"/>
      <c r="DI653" s="1384"/>
      <c r="DJ653" s="1384"/>
      <c r="DK653" s="1384"/>
      <c r="DL653" s="1384"/>
      <c r="DM653" s="1384"/>
      <c r="DN653" s="1384"/>
      <c r="DO653" s="1384"/>
      <c r="DP653" s="1384"/>
      <c r="DQ653" s="1384"/>
      <c r="DR653" s="1384"/>
      <c r="DS653" s="1384"/>
      <c r="DT653" s="1384"/>
      <c r="DU653" s="1384"/>
      <c r="DV653" s="1384"/>
      <c r="DW653" s="1384"/>
      <c r="DX653" s="1384"/>
      <c r="DY653" s="1384"/>
      <c r="DZ653" s="1384"/>
      <c r="EA653" s="1384"/>
      <c r="EB653" s="1384"/>
      <c r="EC653" s="1384"/>
      <c r="ED653" s="1384"/>
      <c r="EE653" s="1384"/>
      <c r="EF653" s="1384"/>
      <c r="EG653" s="1384"/>
      <c r="EH653" s="1384"/>
      <c r="EI653" s="1384"/>
      <c r="EJ653" s="1384"/>
      <c r="EK653" s="1384"/>
      <c r="EL653" s="1384"/>
      <c r="EM653" s="1384"/>
      <c r="EN653" s="1384"/>
      <c r="EO653" s="1384"/>
      <c r="EP653" s="1384"/>
      <c r="EQ653" s="1384"/>
      <c r="ER653" s="1384"/>
      <c r="ES653" s="1384"/>
      <c r="ET653" s="1384"/>
      <c r="EU653" s="1384"/>
      <c r="EV653" s="1384"/>
      <c r="EW653" s="1384"/>
      <c r="EX653" s="1384"/>
      <c r="EY653" s="1384"/>
      <c r="EZ653" s="1384"/>
      <c r="FA653" s="1384"/>
      <c r="FB653" s="1384"/>
      <c r="FC653" s="1384"/>
      <c r="FD653" s="1384"/>
      <c r="FE653" s="1384"/>
      <c r="FF653" s="1384"/>
      <c r="FG653" s="1384"/>
      <c r="FH653" s="1384"/>
      <c r="FI653" s="1384"/>
      <c r="FJ653" s="1384"/>
      <c r="FK653" s="1384"/>
      <c r="FL653" s="1384"/>
      <c r="FM653" s="1384"/>
      <c r="FN653" s="1384"/>
      <c r="FO653" s="1384"/>
      <c r="FP653" s="1384"/>
      <c r="FQ653" s="1384"/>
      <c r="FR653" s="1384"/>
      <c r="FS653" s="1384"/>
      <c r="FT653" s="1384"/>
      <c r="FU653" s="1384"/>
      <c r="FV653" s="1384"/>
      <c r="FW653" s="1384"/>
      <c r="FX653" s="1384"/>
      <c r="FY653" s="1384"/>
      <c r="FZ653" s="1384"/>
      <c r="GA653" s="1384"/>
      <c r="GB653" s="1384"/>
      <c r="GC653" s="1384"/>
      <c r="GD653" s="1384"/>
      <c r="GE653" s="1384"/>
      <c r="GF653" s="1384"/>
      <c r="GG653" s="1384"/>
      <c r="GH653" s="1384"/>
      <c r="GI653" s="1384"/>
      <c r="GJ653" s="1384"/>
      <c r="GK653" s="1384"/>
      <c r="GL653" s="1384"/>
      <c r="GM653" s="1384"/>
      <c r="GN653" s="1384"/>
      <c r="GO653" s="1384"/>
      <c r="GP653" s="1384"/>
      <c r="GQ653" s="1384"/>
      <c r="GR653" s="1384"/>
      <c r="GS653" s="1384"/>
      <c r="GT653" s="1384"/>
      <c r="GU653" s="1384"/>
      <c r="GV653" s="1384"/>
      <c r="GW653" s="1384"/>
      <c r="GX653" s="1384"/>
      <c r="GY653" s="1384"/>
      <c r="GZ653" s="1384"/>
      <c r="HA653" s="1384"/>
      <c r="HB653" s="1384"/>
      <c r="HC653" s="1384"/>
      <c r="HD653" s="1384"/>
      <c r="HE653" s="1384"/>
      <c r="HF653" s="1384"/>
      <c r="HG653" s="1384"/>
      <c r="HH653" s="1384"/>
      <c r="HI653" s="1384"/>
      <c r="HJ653" s="1384"/>
      <c r="HK653" s="1384"/>
      <c r="HL653" s="1384"/>
      <c r="HM653" s="1384"/>
      <c r="HN653" s="1384"/>
      <c r="HO653" s="1384"/>
      <c r="HP653" s="1384"/>
      <c r="HQ653" s="1384"/>
      <c r="HR653" s="1384"/>
      <c r="HS653" s="1384"/>
      <c r="HT653" s="1384"/>
      <c r="HU653" s="1384"/>
      <c r="HV653" s="1384"/>
      <c r="HW653" s="1384"/>
      <c r="HX653" s="1384"/>
      <c r="HY653" s="1384"/>
      <c r="HZ653" s="1384"/>
      <c r="IA653" s="1384"/>
      <c r="IB653" s="1384"/>
      <c r="IC653" s="1384"/>
      <c r="ID653" s="1384"/>
      <c r="IE653" s="1384"/>
      <c r="IF653" s="1384"/>
      <c r="IG653" s="1384"/>
      <c r="IH653" s="1384"/>
      <c r="II653" s="1384"/>
      <c r="IJ653" s="1384"/>
      <c r="IK653" s="1384"/>
      <c r="IL653" s="1384"/>
      <c r="IM653" s="1384"/>
      <c r="IN653" s="1384"/>
      <c r="IO653" s="1384"/>
      <c r="IP653" s="1384"/>
      <c r="IQ653" s="1384"/>
      <c r="IR653" s="1384"/>
      <c r="IS653" s="1384"/>
      <c r="IT653" s="1384"/>
      <c r="IU653" s="1384"/>
      <c r="IV653" s="1384"/>
    </row>
    <row r="654" spans="1:256">
      <c r="A654" s="1337"/>
      <c r="B654" s="1382" t="s">
        <v>1999</v>
      </c>
      <c r="C654" s="1365"/>
      <c r="E654" s="1451"/>
      <c r="F654" s="1451"/>
      <c r="G654" s="1400"/>
      <c r="H654" s="1400"/>
      <c r="I654" s="1400"/>
      <c r="J654" s="1400"/>
      <c r="K654" s="1400"/>
      <c r="L654" s="1400"/>
      <c r="M654" s="1400"/>
      <c r="N654" s="1400"/>
      <c r="O654" s="1443"/>
      <c r="P654" s="1400"/>
      <c r="Q654" s="1400"/>
      <c r="R654" s="1400"/>
      <c r="S654" s="1400"/>
      <c r="T654" s="1400"/>
      <c r="U654" s="1400"/>
      <c r="V654" s="1400"/>
      <c r="W654" s="1400"/>
      <c r="X654" s="1400"/>
      <c r="Y654" s="1400"/>
      <c r="Z654" s="1400"/>
      <c r="AA654" s="1400"/>
      <c r="AB654" s="1400"/>
      <c r="AC654" s="1400"/>
      <c r="AD654" s="1400"/>
      <c r="AE654" s="1400"/>
      <c r="AF654" s="1400"/>
      <c r="AG654" s="1400"/>
      <c r="AH654" s="1400"/>
      <c r="AI654" s="1400"/>
      <c r="AJ654" s="1400"/>
      <c r="AK654" s="1400"/>
      <c r="AL654" s="1400"/>
      <c r="AM654" s="1400"/>
      <c r="AN654" s="1400"/>
      <c r="AO654" s="1400"/>
      <c r="AP654" s="1400"/>
      <c r="AQ654" s="1400"/>
      <c r="AR654" s="1400"/>
      <c r="AS654" s="1400"/>
      <c r="AT654" s="1400"/>
      <c r="AU654" s="1400"/>
      <c r="AV654" s="1400"/>
      <c r="AW654" s="1400"/>
      <c r="AX654" s="1400"/>
      <c r="AY654" s="1400"/>
      <c r="AZ654" s="1400"/>
      <c r="BA654" s="1400"/>
      <c r="BB654" s="1400"/>
      <c r="BC654" s="1400"/>
      <c r="BD654" s="1400"/>
      <c r="BE654" s="1400"/>
      <c r="BF654" s="1400"/>
      <c r="BG654" s="1400"/>
      <c r="BH654" s="1400"/>
      <c r="BI654" s="1400"/>
      <c r="BJ654" s="1400"/>
      <c r="BK654" s="1400"/>
      <c r="BL654" s="1400"/>
      <c r="BM654" s="1400"/>
      <c r="BN654" s="1400"/>
      <c r="BO654" s="1400"/>
      <c r="BP654" s="1400"/>
      <c r="BQ654" s="1400"/>
      <c r="BR654" s="1400"/>
      <c r="BS654" s="1400"/>
      <c r="BT654" s="1400"/>
      <c r="BU654" s="1400"/>
      <c r="BV654" s="1400"/>
      <c r="BW654" s="1400"/>
      <c r="BX654" s="1400"/>
      <c r="BY654" s="1400"/>
      <c r="BZ654" s="1400"/>
      <c r="CA654" s="1400"/>
      <c r="CB654" s="1400"/>
      <c r="CC654" s="1400"/>
      <c r="CD654" s="1400"/>
      <c r="CE654" s="1400"/>
      <c r="CF654" s="1400"/>
      <c r="CG654" s="1400"/>
      <c r="CH654" s="1400"/>
      <c r="CI654" s="1400"/>
      <c r="CJ654" s="1400"/>
      <c r="CK654" s="1400"/>
      <c r="CL654" s="1400"/>
      <c r="CM654" s="1400"/>
      <c r="CN654" s="1400"/>
      <c r="CO654" s="1400"/>
      <c r="CP654" s="1400"/>
      <c r="CQ654" s="1400"/>
      <c r="CR654" s="1400"/>
      <c r="CS654" s="1400"/>
      <c r="CT654" s="1400"/>
      <c r="CU654" s="1400"/>
      <c r="CV654" s="1400"/>
      <c r="CW654" s="1400"/>
      <c r="CX654" s="1400"/>
      <c r="CY654" s="1400"/>
      <c r="CZ654" s="1400"/>
      <c r="DA654" s="1400"/>
      <c r="DB654" s="1400"/>
      <c r="DC654" s="1400"/>
      <c r="DD654" s="1400"/>
      <c r="DE654" s="1400"/>
      <c r="DF654" s="1400"/>
      <c r="DG654" s="1400"/>
      <c r="DH654" s="1400"/>
      <c r="DI654" s="1400"/>
      <c r="DJ654" s="1400"/>
      <c r="DK654" s="1400"/>
      <c r="DL654" s="1400"/>
      <c r="DM654" s="1400"/>
      <c r="DN654" s="1400"/>
      <c r="DO654" s="1400"/>
      <c r="DP654" s="1400"/>
      <c r="DQ654" s="1400"/>
      <c r="DR654" s="1400"/>
      <c r="DS654" s="1400"/>
      <c r="DT654" s="1400"/>
      <c r="DU654" s="1400"/>
      <c r="DV654" s="1400"/>
      <c r="DW654" s="1400"/>
      <c r="DX654" s="1400"/>
      <c r="DY654" s="1400"/>
      <c r="DZ654" s="1400"/>
      <c r="EA654" s="1400"/>
      <c r="EB654" s="1400"/>
      <c r="EC654" s="1400"/>
      <c r="ED654" s="1400"/>
      <c r="EE654" s="1400"/>
      <c r="EF654" s="1400"/>
      <c r="EG654" s="1400"/>
      <c r="EH654" s="1400"/>
      <c r="EI654" s="1400"/>
      <c r="EJ654" s="1400"/>
      <c r="EK654" s="1400"/>
      <c r="EL654" s="1400"/>
      <c r="EM654" s="1400"/>
      <c r="EN654" s="1400"/>
      <c r="EO654" s="1400"/>
      <c r="EP654" s="1400"/>
      <c r="EQ654" s="1400"/>
      <c r="ER654" s="1400"/>
      <c r="ES654" s="1400"/>
      <c r="ET654" s="1400"/>
      <c r="EU654" s="1400"/>
      <c r="EV654" s="1400"/>
      <c r="EW654" s="1400"/>
      <c r="EX654" s="1400"/>
      <c r="EY654" s="1400"/>
      <c r="EZ654" s="1400"/>
      <c r="FA654" s="1400"/>
      <c r="FB654" s="1400"/>
      <c r="FC654" s="1400"/>
      <c r="FD654" s="1400"/>
      <c r="FE654" s="1400"/>
      <c r="FF654" s="1400"/>
      <c r="FG654" s="1400"/>
      <c r="FH654" s="1400"/>
      <c r="FI654" s="1400"/>
      <c r="FJ654" s="1400"/>
      <c r="FK654" s="1400"/>
      <c r="FL654" s="1400"/>
      <c r="FM654" s="1400"/>
      <c r="FN654" s="1400"/>
      <c r="FO654" s="1400"/>
      <c r="FP654" s="1400"/>
      <c r="FQ654" s="1400"/>
      <c r="FR654" s="1400"/>
      <c r="FS654" s="1400"/>
      <c r="FT654" s="1400"/>
      <c r="FU654" s="1400"/>
      <c r="FV654" s="1400"/>
      <c r="FW654" s="1400"/>
      <c r="FX654" s="1400"/>
      <c r="FY654" s="1400"/>
      <c r="FZ654" s="1400"/>
      <c r="GA654" s="1400"/>
      <c r="GB654" s="1400"/>
      <c r="GC654" s="1400"/>
      <c r="GD654" s="1400"/>
      <c r="GE654" s="1400"/>
      <c r="GF654" s="1400"/>
      <c r="GG654" s="1400"/>
      <c r="GH654" s="1400"/>
      <c r="GI654" s="1400"/>
      <c r="GJ654" s="1400"/>
      <c r="GK654" s="1400"/>
      <c r="GL654" s="1400"/>
      <c r="GM654" s="1400"/>
      <c r="GN654" s="1400"/>
      <c r="GO654" s="1400"/>
      <c r="GP654" s="1400"/>
      <c r="GQ654" s="1400"/>
      <c r="GR654" s="1400"/>
      <c r="GS654" s="1400"/>
      <c r="GT654" s="1400"/>
      <c r="GU654" s="1400"/>
      <c r="GV654" s="1400"/>
      <c r="GW654" s="1400"/>
      <c r="GX654" s="1400"/>
      <c r="GY654" s="1400"/>
      <c r="GZ654" s="1400"/>
      <c r="HA654" s="1400"/>
      <c r="HB654" s="1400"/>
      <c r="HC654" s="1400"/>
      <c r="HD654" s="1400"/>
      <c r="HE654" s="1400"/>
      <c r="HF654" s="1400"/>
      <c r="HG654" s="1400"/>
      <c r="HH654" s="1400"/>
      <c r="HI654" s="1400"/>
      <c r="HJ654" s="1400"/>
      <c r="HK654" s="1400"/>
      <c r="HL654" s="1400"/>
      <c r="HM654" s="1400"/>
      <c r="HN654" s="1400"/>
      <c r="HO654" s="1400"/>
      <c r="HP654" s="1400"/>
      <c r="HQ654" s="1400"/>
      <c r="HR654" s="1400"/>
      <c r="HS654" s="1400"/>
      <c r="HT654" s="1400"/>
      <c r="HU654" s="1400"/>
      <c r="HV654" s="1400"/>
      <c r="HW654" s="1400"/>
      <c r="HX654" s="1400"/>
      <c r="HY654" s="1400"/>
      <c r="HZ654" s="1400"/>
      <c r="IA654" s="1400"/>
      <c r="IB654" s="1400"/>
      <c r="IC654" s="1400"/>
      <c r="ID654" s="1400"/>
      <c r="IE654" s="1400"/>
      <c r="IF654" s="1400"/>
      <c r="IG654" s="1400"/>
      <c r="IH654" s="1400"/>
      <c r="II654" s="1400"/>
      <c r="IJ654" s="1400"/>
      <c r="IK654" s="1400"/>
      <c r="IL654" s="1400"/>
      <c r="IM654" s="1400"/>
      <c r="IN654" s="1400"/>
      <c r="IO654" s="1400"/>
      <c r="IP654" s="1400"/>
      <c r="IQ654" s="1400"/>
      <c r="IR654" s="1400"/>
      <c r="IS654" s="1400"/>
      <c r="IT654" s="1400"/>
      <c r="IU654" s="1400"/>
      <c r="IV654" s="1400"/>
    </row>
    <row r="655" spans="1:256">
      <c r="A655" s="1337"/>
      <c r="B655" s="1461"/>
      <c r="C655" s="1365"/>
      <c r="E655" s="1451"/>
      <c r="F655" s="1451"/>
      <c r="G655" s="1400"/>
      <c r="H655" s="1400"/>
      <c r="I655" s="1400"/>
      <c r="J655" s="1400"/>
      <c r="K655" s="1400"/>
      <c r="L655" s="1400"/>
      <c r="M655" s="1400"/>
      <c r="N655" s="1400"/>
      <c r="O655" s="1443"/>
      <c r="P655" s="1400"/>
      <c r="Q655" s="1400"/>
      <c r="R655" s="1400"/>
      <c r="S655" s="1400"/>
      <c r="T655" s="1400"/>
      <c r="U655" s="1400"/>
      <c r="V655" s="1400"/>
      <c r="W655" s="1400"/>
      <c r="X655" s="1400"/>
      <c r="Y655" s="1400"/>
      <c r="Z655" s="1400"/>
      <c r="AA655" s="1400"/>
      <c r="AB655" s="1400"/>
      <c r="AC655" s="1400"/>
      <c r="AD655" s="1400"/>
      <c r="AE655" s="1400"/>
      <c r="AF655" s="1400"/>
      <c r="AG655" s="1400"/>
      <c r="AH655" s="1400"/>
      <c r="AI655" s="1400"/>
      <c r="AJ655" s="1400"/>
      <c r="AK655" s="1400"/>
      <c r="AL655" s="1400"/>
      <c r="AM655" s="1400"/>
      <c r="AN655" s="1400"/>
      <c r="AO655" s="1400"/>
      <c r="AP655" s="1400"/>
      <c r="AQ655" s="1400"/>
      <c r="AR655" s="1400"/>
      <c r="AS655" s="1400"/>
      <c r="AT655" s="1400"/>
      <c r="AU655" s="1400"/>
      <c r="AV655" s="1400"/>
      <c r="AW655" s="1400"/>
      <c r="AX655" s="1400"/>
      <c r="AY655" s="1400"/>
      <c r="AZ655" s="1400"/>
      <c r="BA655" s="1400"/>
      <c r="BB655" s="1400"/>
      <c r="BC655" s="1400"/>
      <c r="BD655" s="1400"/>
      <c r="BE655" s="1400"/>
      <c r="BF655" s="1400"/>
      <c r="BG655" s="1400"/>
      <c r="BH655" s="1400"/>
      <c r="BI655" s="1400"/>
      <c r="BJ655" s="1400"/>
      <c r="BK655" s="1400"/>
      <c r="BL655" s="1400"/>
      <c r="BM655" s="1400"/>
      <c r="BN655" s="1400"/>
      <c r="BO655" s="1400"/>
      <c r="BP655" s="1400"/>
      <c r="BQ655" s="1400"/>
      <c r="BR655" s="1400"/>
      <c r="BS655" s="1400"/>
      <c r="BT655" s="1400"/>
      <c r="BU655" s="1400"/>
      <c r="BV655" s="1400"/>
      <c r="BW655" s="1400"/>
      <c r="BX655" s="1400"/>
      <c r="BY655" s="1400"/>
      <c r="BZ655" s="1400"/>
      <c r="CA655" s="1400"/>
      <c r="CB655" s="1400"/>
      <c r="CC655" s="1400"/>
      <c r="CD655" s="1400"/>
      <c r="CE655" s="1400"/>
      <c r="CF655" s="1400"/>
      <c r="CG655" s="1400"/>
      <c r="CH655" s="1400"/>
      <c r="CI655" s="1400"/>
      <c r="CJ655" s="1400"/>
      <c r="CK655" s="1400"/>
      <c r="CL655" s="1400"/>
      <c r="CM655" s="1400"/>
      <c r="CN655" s="1400"/>
      <c r="CO655" s="1400"/>
      <c r="CP655" s="1400"/>
      <c r="CQ655" s="1400"/>
      <c r="CR655" s="1400"/>
      <c r="CS655" s="1400"/>
      <c r="CT655" s="1400"/>
      <c r="CU655" s="1400"/>
      <c r="CV655" s="1400"/>
      <c r="CW655" s="1400"/>
      <c r="CX655" s="1400"/>
      <c r="CY655" s="1400"/>
      <c r="CZ655" s="1400"/>
      <c r="DA655" s="1400"/>
      <c r="DB655" s="1400"/>
      <c r="DC655" s="1400"/>
      <c r="DD655" s="1400"/>
      <c r="DE655" s="1400"/>
      <c r="DF655" s="1400"/>
      <c r="DG655" s="1400"/>
      <c r="DH655" s="1400"/>
      <c r="DI655" s="1400"/>
      <c r="DJ655" s="1400"/>
      <c r="DK655" s="1400"/>
      <c r="DL655" s="1400"/>
      <c r="DM655" s="1400"/>
      <c r="DN655" s="1400"/>
      <c r="DO655" s="1400"/>
      <c r="DP655" s="1400"/>
      <c r="DQ655" s="1400"/>
      <c r="DR655" s="1400"/>
      <c r="DS655" s="1400"/>
      <c r="DT655" s="1400"/>
      <c r="DU655" s="1400"/>
      <c r="DV655" s="1400"/>
      <c r="DW655" s="1400"/>
      <c r="DX655" s="1400"/>
      <c r="DY655" s="1400"/>
      <c r="DZ655" s="1400"/>
      <c r="EA655" s="1400"/>
      <c r="EB655" s="1400"/>
      <c r="EC655" s="1400"/>
      <c r="ED655" s="1400"/>
      <c r="EE655" s="1400"/>
      <c r="EF655" s="1400"/>
      <c r="EG655" s="1400"/>
      <c r="EH655" s="1400"/>
      <c r="EI655" s="1400"/>
      <c r="EJ655" s="1400"/>
      <c r="EK655" s="1400"/>
      <c r="EL655" s="1400"/>
      <c r="EM655" s="1400"/>
      <c r="EN655" s="1400"/>
      <c r="EO655" s="1400"/>
      <c r="EP655" s="1400"/>
      <c r="EQ655" s="1400"/>
      <c r="ER655" s="1400"/>
      <c r="ES655" s="1400"/>
      <c r="ET655" s="1400"/>
      <c r="EU655" s="1400"/>
      <c r="EV655" s="1400"/>
      <c r="EW655" s="1400"/>
      <c r="EX655" s="1400"/>
      <c r="EY655" s="1400"/>
      <c r="EZ655" s="1400"/>
      <c r="FA655" s="1400"/>
      <c r="FB655" s="1400"/>
      <c r="FC655" s="1400"/>
      <c r="FD655" s="1400"/>
      <c r="FE655" s="1400"/>
      <c r="FF655" s="1400"/>
      <c r="FG655" s="1400"/>
      <c r="FH655" s="1400"/>
      <c r="FI655" s="1400"/>
      <c r="FJ655" s="1400"/>
      <c r="FK655" s="1400"/>
      <c r="FL655" s="1400"/>
      <c r="FM655" s="1400"/>
      <c r="FN655" s="1400"/>
      <c r="FO655" s="1400"/>
      <c r="FP655" s="1400"/>
      <c r="FQ655" s="1400"/>
      <c r="FR655" s="1400"/>
      <c r="FS655" s="1400"/>
      <c r="FT655" s="1400"/>
      <c r="FU655" s="1400"/>
      <c r="FV655" s="1400"/>
      <c r="FW655" s="1400"/>
      <c r="FX655" s="1400"/>
      <c r="FY655" s="1400"/>
      <c r="FZ655" s="1400"/>
      <c r="GA655" s="1400"/>
      <c r="GB655" s="1400"/>
      <c r="GC655" s="1400"/>
      <c r="GD655" s="1400"/>
      <c r="GE655" s="1400"/>
      <c r="GF655" s="1400"/>
      <c r="GG655" s="1400"/>
      <c r="GH655" s="1400"/>
      <c r="GI655" s="1400"/>
      <c r="GJ655" s="1400"/>
      <c r="GK655" s="1400"/>
      <c r="GL655" s="1400"/>
      <c r="GM655" s="1400"/>
      <c r="GN655" s="1400"/>
      <c r="GO655" s="1400"/>
      <c r="GP655" s="1400"/>
      <c r="GQ655" s="1400"/>
      <c r="GR655" s="1400"/>
      <c r="GS655" s="1400"/>
      <c r="GT655" s="1400"/>
      <c r="GU655" s="1400"/>
      <c r="GV655" s="1400"/>
      <c r="GW655" s="1400"/>
      <c r="GX655" s="1400"/>
      <c r="GY655" s="1400"/>
      <c r="GZ655" s="1400"/>
      <c r="HA655" s="1400"/>
      <c r="HB655" s="1400"/>
      <c r="HC655" s="1400"/>
      <c r="HD655" s="1400"/>
      <c r="HE655" s="1400"/>
      <c r="HF655" s="1400"/>
      <c r="HG655" s="1400"/>
      <c r="HH655" s="1400"/>
      <c r="HI655" s="1400"/>
      <c r="HJ655" s="1400"/>
      <c r="HK655" s="1400"/>
      <c r="HL655" s="1400"/>
      <c r="HM655" s="1400"/>
      <c r="HN655" s="1400"/>
      <c r="HO655" s="1400"/>
      <c r="HP655" s="1400"/>
      <c r="HQ655" s="1400"/>
      <c r="HR655" s="1400"/>
      <c r="HS655" s="1400"/>
      <c r="HT655" s="1400"/>
      <c r="HU655" s="1400"/>
      <c r="HV655" s="1400"/>
      <c r="HW655" s="1400"/>
      <c r="HX655" s="1400"/>
      <c r="HY655" s="1400"/>
      <c r="HZ655" s="1400"/>
      <c r="IA655" s="1400"/>
      <c r="IB655" s="1400"/>
      <c r="IC655" s="1400"/>
      <c r="ID655" s="1400"/>
      <c r="IE655" s="1400"/>
      <c r="IF655" s="1400"/>
      <c r="IG655" s="1400"/>
      <c r="IH655" s="1400"/>
      <c r="II655" s="1400"/>
      <c r="IJ655" s="1400"/>
      <c r="IK655" s="1400"/>
      <c r="IL655" s="1400"/>
      <c r="IM655" s="1400"/>
      <c r="IN655" s="1400"/>
      <c r="IO655" s="1400"/>
      <c r="IP655" s="1400"/>
      <c r="IQ655" s="1400"/>
      <c r="IR655" s="1400"/>
      <c r="IS655" s="1400"/>
      <c r="IT655" s="1400"/>
      <c r="IU655" s="1400"/>
      <c r="IV655" s="1400"/>
    </row>
    <row r="656" spans="1:256" ht="102">
      <c r="A656" s="1299" t="s">
        <v>2000</v>
      </c>
      <c r="B656" s="1315" t="s">
        <v>2001</v>
      </c>
      <c r="C656" s="1381"/>
      <c r="D656" s="1361"/>
      <c r="E656" s="1451"/>
      <c r="F656" s="1451"/>
    </row>
    <row r="657" spans="1:6">
      <c r="A657" s="1337"/>
      <c r="B657" s="1254"/>
      <c r="C657" s="1381"/>
      <c r="D657" s="1361"/>
      <c r="E657" s="1451"/>
      <c r="F657" s="1451"/>
    </row>
    <row r="658" spans="1:6" ht="25.5">
      <c r="A658" s="1337"/>
      <c r="B658" s="1462" t="s">
        <v>2002</v>
      </c>
      <c r="C658" s="1381"/>
      <c r="D658" s="1456"/>
      <c r="E658" s="1451"/>
      <c r="F658" s="1393"/>
    </row>
    <row r="659" spans="1:6" ht="25.5">
      <c r="A659" s="1337"/>
      <c r="B659" s="1322" t="s">
        <v>2003</v>
      </c>
      <c r="D659" s="1370"/>
      <c r="E659" s="1246"/>
      <c r="F659" s="1246"/>
    </row>
    <row r="660" spans="1:6">
      <c r="A660" s="1337"/>
      <c r="B660" s="1373" t="s">
        <v>1505</v>
      </c>
      <c r="C660" s="1381" t="s">
        <v>1044</v>
      </c>
      <c r="D660" s="1456">
        <v>70</v>
      </c>
      <c r="E660" s="1598"/>
      <c r="F660" s="1303">
        <f>D660*E660</f>
        <v>0</v>
      </c>
    </row>
    <row r="661" spans="1:6">
      <c r="A661" s="1337"/>
      <c r="B661" s="1373" t="s">
        <v>2004</v>
      </c>
      <c r="C661" s="1381" t="s">
        <v>1044</v>
      </c>
      <c r="D661" s="1456">
        <v>172</v>
      </c>
      <c r="E661" s="1598"/>
      <c r="F661" s="1303">
        <f>D661*E661</f>
        <v>0</v>
      </c>
    </row>
    <row r="662" spans="1:6">
      <c r="A662" s="1337"/>
      <c r="B662" s="1322" t="s">
        <v>2006</v>
      </c>
      <c r="D662" s="1370"/>
      <c r="E662" s="1246"/>
      <c r="F662" s="1246"/>
    </row>
    <row r="663" spans="1:6">
      <c r="A663" s="1337"/>
      <c r="B663" s="1373" t="s">
        <v>2004</v>
      </c>
      <c r="C663" s="1381" t="s">
        <v>1044</v>
      </c>
      <c r="D663" s="1456">
        <v>10</v>
      </c>
      <c r="E663" s="1598"/>
      <c r="F663" s="1303">
        <f>D663*E663</f>
        <v>0</v>
      </c>
    </row>
    <row r="664" spans="1:6" ht="25.5">
      <c r="A664" s="1337"/>
      <c r="B664" s="1322" t="s">
        <v>2007</v>
      </c>
      <c r="D664" s="1370"/>
      <c r="E664" s="1246"/>
      <c r="F664" s="1246"/>
    </row>
    <row r="665" spans="1:6">
      <c r="A665" s="1337"/>
      <c r="B665" s="1373" t="s">
        <v>2008</v>
      </c>
      <c r="C665" s="1381" t="s">
        <v>1168</v>
      </c>
      <c r="D665" s="1456">
        <v>0</v>
      </c>
      <c r="E665" s="1598"/>
      <c r="F665" s="1303">
        <f>D665*E665</f>
        <v>0</v>
      </c>
    </row>
    <row r="666" spans="1:6">
      <c r="A666" s="1337"/>
      <c r="B666" s="1373" t="s">
        <v>2009</v>
      </c>
      <c r="C666" s="1381" t="s">
        <v>1168</v>
      </c>
      <c r="D666" s="1456">
        <v>16</v>
      </c>
      <c r="E666" s="1598"/>
      <c r="F666" s="1303">
        <f>D666*E666</f>
        <v>0</v>
      </c>
    </row>
    <row r="667" spans="1:6">
      <c r="A667" s="1337"/>
      <c r="B667" s="1373" t="s">
        <v>2010</v>
      </c>
      <c r="C667" s="1381" t="s">
        <v>1168</v>
      </c>
      <c r="D667" s="1456">
        <v>0</v>
      </c>
      <c r="E667" s="1598"/>
      <c r="F667" s="1303">
        <f>D667*E667</f>
        <v>0</v>
      </c>
    </row>
    <row r="668" spans="1:6" ht="25.5">
      <c r="A668" s="1337"/>
      <c r="B668" s="1322" t="s">
        <v>2011</v>
      </c>
      <c r="D668" s="1370"/>
      <c r="E668" s="1246"/>
      <c r="F668" s="1246"/>
    </row>
    <row r="669" spans="1:6">
      <c r="A669" s="1337"/>
      <c r="B669" s="1373" t="s">
        <v>2009</v>
      </c>
      <c r="C669" s="1381" t="s">
        <v>1168</v>
      </c>
      <c r="D669" s="1456">
        <v>2</v>
      </c>
      <c r="E669" s="1598"/>
      <c r="F669" s="1303">
        <f>D669*E669</f>
        <v>0</v>
      </c>
    </row>
    <row r="670" spans="1:6" ht="25.5">
      <c r="A670" s="1337"/>
      <c r="B670" s="1322" t="s">
        <v>2012</v>
      </c>
      <c r="D670" s="1370"/>
      <c r="E670" s="1246"/>
      <c r="F670" s="1246"/>
    </row>
    <row r="671" spans="1:6">
      <c r="A671" s="1337"/>
      <c r="B671" s="1373" t="s">
        <v>2009</v>
      </c>
      <c r="C671" s="1381" t="s">
        <v>1168</v>
      </c>
      <c r="D671" s="1456">
        <v>4</v>
      </c>
      <c r="E671" s="1598"/>
      <c r="F671" s="1303">
        <f>D671*E671</f>
        <v>0</v>
      </c>
    </row>
    <row r="672" spans="1:6">
      <c r="A672" s="1337"/>
      <c r="B672" s="1254"/>
      <c r="C672" s="1381"/>
      <c r="D672" s="1361"/>
      <c r="E672" s="1451"/>
      <c r="F672" s="1451"/>
    </row>
    <row r="673" spans="1:6" ht="25.5">
      <c r="A673" s="1337"/>
      <c r="B673" s="1462" t="s">
        <v>2013</v>
      </c>
      <c r="C673" s="1381"/>
      <c r="D673" s="1361"/>
      <c r="E673" s="1451"/>
      <c r="F673" s="1451"/>
    </row>
    <row r="674" spans="1:6">
      <c r="A674" s="1337"/>
      <c r="B674" s="1322" t="s">
        <v>2014</v>
      </c>
      <c r="C674" s="1381" t="s">
        <v>1044</v>
      </c>
      <c r="D674" s="1361">
        <v>2</v>
      </c>
      <c r="E674" s="1598"/>
      <c r="F674" s="1303">
        <f>D674*E674</f>
        <v>0</v>
      </c>
    </row>
    <row r="675" spans="1:6">
      <c r="A675" s="1337"/>
      <c r="B675" s="1322" t="s">
        <v>2015</v>
      </c>
      <c r="C675" s="1381" t="s">
        <v>1044</v>
      </c>
      <c r="D675" s="1361">
        <v>2</v>
      </c>
      <c r="E675" s="1598"/>
      <c r="F675" s="1303">
        <f>D675*E675</f>
        <v>0</v>
      </c>
    </row>
    <row r="676" spans="1:6">
      <c r="A676" s="1337"/>
      <c r="B676" s="1373"/>
      <c r="E676" s="1451"/>
      <c r="F676" s="1463"/>
    </row>
    <row r="677" spans="1:6" s="1298" customFormat="1" ht="18" customHeight="1">
      <c r="A677" s="1464" t="str">
        <f>A9</f>
        <v>1.</v>
      </c>
      <c r="B677" s="1465" t="str">
        <f>LEFT(B9,100)&amp; " UKUPNO:"</f>
        <v>GRIJANJE I HLAĐENJE UKUPNO:</v>
      </c>
      <c r="C677" s="1466"/>
      <c r="D677" s="1467"/>
      <c r="E677" s="1468"/>
      <c r="F677" s="1468">
        <f>SUM(F10:F676)</f>
        <v>0</v>
      </c>
    </row>
    <row r="678" spans="1:6">
      <c r="E678" s="1358"/>
    </row>
    <row r="679" spans="1:6">
      <c r="E679" s="1358"/>
    </row>
    <row r="680" spans="1:6">
      <c r="E680" s="1358"/>
    </row>
    <row r="681" spans="1:6">
      <c r="E681" s="1358"/>
    </row>
    <row r="682" spans="1:6" s="1298" customFormat="1" ht="15" customHeight="1">
      <c r="A682" s="1292" t="s">
        <v>1027</v>
      </c>
      <c r="B682" s="1293" t="s">
        <v>1181</v>
      </c>
      <c r="C682" s="1294"/>
      <c r="D682" s="1295"/>
      <c r="E682" s="1296"/>
      <c r="F682" s="1297"/>
    </row>
    <row r="683" spans="1:6">
      <c r="A683" s="1299"/>
      <c r="B683" s="1300"/>
      <c r="C683" s="1264"/>
      <c r="D683" s="1301"/>
      <c r="E683" s="1302"/>
      <c r="F683" s="1303"/>
    </row>
    <row r="684" spans="1:6">
      <c r="A684" s="1469"/>
      <c r="B684" s="1470" t="s">
        <v>2016</v>
      </c>
      <c r="C684" s="1471"/>
      <c r="D684" s="1472"/>
      <c r="E684" s="1473"/>
      <c r="F684" s="1474"/>
    </row>
    <row r="685" spans="1:6">
      <c r="A685" s="1475" t="s">
        <v>1127</v>
      </c>
      <c r="B685" s="1476" t="s">
        <v>2017</v>
      </c>
      <c r="C685" s="1477"/>
      <c r="D685" s="1478"/>
      <c r="E685" s="1479"/>
      <c r="F685" s="1480"/>
    </row>
    <row r="686" spans="1:6" ht="25.5">
      <c r="A686" s="1475"/>
      <c r="B686" s="1476" t="s">
        <v>2018</v>
      </c>
      <c r="C686" s="1477"/>
      <c r="D686" s="1478"/>
      <c r="E686" s="1479"/>
      <c r="F686" s="1480"/>
    </row>
    <row r="687" spans="1:6">
      <c r="A687" s="1475"/>
      <c r="B687" s="1476" t="s">
        <v>2019</v>
      </c>
      <c r="C687" s="1477"/>
      <c r="D687" s="1478"/>
      <c r="E687" s="1479"/>
      <c r="F687" s="1480"/>
    </row>
    <row r="688" spans="1:6" ht="324" customHeight="1">
      <c r="A688" s="1475"/>
      <c r="B688" s="1315" t="s">
        <v>2020</v>
      </c>
      <c r="C688" s="1477"/>
      <c r="D688" s="1478"/>
      <c r="E688" s="1479"/>
      <c r="F688" s="1480"/>
    </row>
    <row r="689" spans="1:6">
      <c r="A689" s="1475"/>
      <c r="B689" s="1476" t="s">
        <v>2021</v>
      </c>
      <c r="C689" s="1477"/>
      <c r="D689" s="1478"/>
      <c r="E689" s="1479"/>
      <c r="F689" s="1480"/>
    </row>
    <row r="690" spans="1:6">
      <c r="A690" s="1475"/>
      <c r="B690" s="1476" t="s">
        <v>2022</v>
      </c>
      <c r="C690" s="1477"/>
      <c r="D690" s="1478"/>
      <c r="E690" s="1479"/>
      <c r="F690" s="1480"/>
    </row>
    <row r="691" spans="1:6">
      <c r="A691" s="1475"/>
      <c r="B691" s="1476" t="s">
        <v>2023</v>
      </c>
      <c r="C691" s="1477"/>
      <c r="D691" s="1478"/>
      <c r="E691" s="1479"/>
      <c r="F691" s="1480"/>
    </row>
    <row r="692" spans="1:6">
      <c r="A692" s="1475"/>
      <c r="B692" s="1476" t="s">
        <v>2024</v>
      </c>
      <c r="C692" s="1477"/>
      <c r="D692" s="1478"/>
      <c r="E692" s="1479"/>
      <c r="F692" s="1480"/>
    </row>
    <row r="693" spans="1:6">
      <c r="A693" s="1475"/>
      <c r="B693" s="1476" t="s">
        <v>2025</v>
      </c>
      <c r="C693" s="1477"/>
      <c r="D693" s="1478"/>
      <c r="E693" s="1479"/>
      <c r="F693" s="1480"/>
    </row>
    <row r="694" spans="1:6">
      <c r="A694" s="1475"/>
      <c r="B694" s="1476" t="s">
        <v>2026</v>
      </c>
      <c r="C694" s="1477"/>
      <c r="D694" s="1478"/>
      <c r="E694" s="1479"/>
      <c r="F694" s="1480"/>
    </row>
    <row r="695" spans="1:6">
      <c r="A695" s="1475"/>
      <c r="B695" s="1476" t="s">
        <v>2027</v>
      </c>
      <c r="C695" s="1477"/>
      <c r="D695" s="1478"/>
      <c r="E695" s="1479"/>
      <c r="F695" s="1480"/>
    </row>
    <row r="696" spans="1:6" ht="25.5">
      <c r="A696" s="1475"/>
      <c r="B696" s="1476" t="s">
        <v>2028</v>
      </c>
      <c r="C696" s="1477"/>
      <c r="D696" s="1478"/>
      <c r="E696" s="1479"/>
      <c r="F696" s="1480"/>
    </row>
    <row r="697" spans="1:6">
      <c r="A697" s="1475"/>
      <c r="B697" s="1476" t="s">
        <v>2029</v>
      </c>
      <c r="C697" s="1477"/>
      <c r="D697" s="1478"/>
      <c r="E697" s="1479"/>
      <c r="F697" s="1480"/>
    </row>
    <row r="698" spans="1:6" ht="76.5">
      <c r="A698" s="1475"/>
      <c r="B698" s="1476" t="s">
        <v>2030</v>
      </c>
      <c r="C698" s="1477"/>
      <c r="D698" s="1478"/>
      <c r="E698" s="1479"/>
      <c r="F698" s="1480"/>
    </row>
    <row r="699" spans="1:6" ht="51">
      <c r="A699" s="1475"/>
      <c r="B699" s="1476" t="s">
        <v>2031</v>
      </c>
      <c r="C699" s="1477"/>
      <c r="D699" s="1478"/>
      <c r="E699" s="1479"/>
      <c r="F699" s="1480"/>
    </row>
    <row r="700" spans="1:6">
      <c r="A700" s="1475"/>
      <c r="B700" s="1476" t="s">
        <v>2032</v>
      </c>
      <c r="C700" s="1477"/>
      <c r="D700" s="1478"/>
      <c r="E700" s="1479"/>
      <c r="F700" s="1480"/>
    </row>
    <row r="701" spans="1:6" ht="280.5">
      <c r="A701" s="1475"/>
      <c r="B701" s="1476" t="s">
        <v>2033</v>
      </c>
      <c r="C701" s="1477"/>
      <c r="D701" s="1478"/>
      <c r="E701" s="1479"/>
      <c r="F701" s="1480"/>
    </row>
    <row r="702" spans="1:6" ht="25.5">
      <c r="A702" s="1475"/>
      <c r="B702" s="1476" t="s">
        <v>2034</v>
      </c>
      <c r="C702" s="1477"/>
      <c r="D702" s="1478"/>
      <c r="E702" s="1479"/>
      <c r="F702" s="1480"/>
    </row>
    <row r="703" spans="1:6" ht="25.5">
      <c r="A703" s="1475"/>
      <c r="B703" s="1476" t="s">
        <v>2035</v>
      </c>
      <c r="C703" s="1477"/>
      <c r="D703" s="1478"/>
      <c r="E703" s="1479"/>
      <c r="F703" s="1480"/>
    </row>
    <row r="704" spans="1:6">
      <c r="A704" s="1475"/>
      <c r="B704" s="1476" t="s">
        <v>2036</v>
      </c>
      <c r="C704" s="1477"/>
      <c r="D704" s="1478"/>
      <c r="E704" s="1479"/>
      <c r="F704" s="1480"/>
    </row>
    <row r="705" spans="1:6" ht="357">
      <c r="A705" s="1475"/>
      <c r="B705" s="1476" t="s">
        <v>2037</v>
      </c>
      <c r="C705" s="1477"/>
      <c r="D705" s="1478"/>
      <c r="E705" s="1479"/>
      <c r="F705" s="1480"/>
    </row>
    <row r="706" spans="1:6">
      <c r="A706" s="1475"/>
      <c r="B706" s="1476" t="s">
        <v>2038</v>
      </c>
      <c r="C706" s="1481">
        <v>2000</v>
      </c>
      <c r="D706" s="1478">
        <v>2000</v>
      </c>
      <c r="E706" s="1604" t="s">
        <v>2039</v>
      </c>
      <c r="F706" s="1480"/>
    </row>
    <row r="707" spans="1:6">
      <c r="A707" s="1475"/>
      <c r="B707" s="1476" t="s">
        <v>2040</v>
      </c>
      <c r="C707" s="1481">
        <v>2416</v>
      </c>
      <c r="D707" s="1478">
        <v>2258</v>
      </c>
      <c r="E707" s="1604" t="s">
        <v>2041</v>
      </c>
      <c r="F707" s="1480"/>
    </row>
    <row r="708" spans="1:6">
      <c r="A708" s="1475"/>
      <c r="B708" s="1476" t="s">
        <v>2042</v>
      </c>
      <c r="C708" s="1482">
        <v>350</v>
      </c>
      <c r="D708" s="1483">
        <v>350</v>
      </c>
      <c r="E708" s="1605" t="s">
        <v>2043</v>
      </c>
      <c r="F708" s="1480"/>
    </row>
    <row r="709" spans="1:6">
      <c r="A709" s="1475"/>
      <c r="B709" s="1476" t="s">
        <v>2044</v>
      </c>
      <c r="C709" s="1485">
        <v>725</v>
      </c>
      <c r="D709" s="1486">
        <v>756</v>
      </c>
      <c r="E709" s="1605" t="s">
        <v>2043</v>
      </c>
      <c r="F709" s="1480"/>
    </row>
    <row r="710" spans="1:6" ht="25.5">
      <c r="A710" s="1475"/>
      <c r="B710" s="1476" t="s">
        <v>2045</v>
      </c>
      <c r="C710" s="1485">
        <v>0.72</v>
      </c>
      <c r="D710" s="1486">
        <v>0.79</v>
      </c>
      <c r="E710" s="1605" t="s">
        <v>2046</v>
      </c>
      <c r="F710" s="1480"/>
    </row>
    <row r="711" spans="1:6">
      <c r="A711" s="1475"/>
      <c r="B711" s="1476" t="s">
        <v>2047</v>
      </c>
      <c r="C711" s="1485">
        <v>1.35</v>
      </c>
      <c r="D711" s="1486">
        <v>1.35</v>
      </c>
      <c r="E711" s="1605" t="s">
        <v>2046</v>
      </c>
      <c r="F711" s="1480"/>
    </row>
    <row r="712" spans="1:6" ht="25.5">
      <c r="A712" s="1475"/>
      <c r="B712" s="1476" t="s">
        <v>2048</v>
      </c>
      <c r="C712" s="1485">
        <v>1198</v>
      </c>
      <c r="D712" s="1486">
        <v>1355</v>
      </c>
      <c r="E712" s="1605" t="s">
        <v>2049</v>
      </c>
      <c r="F712" s="1480"/>
    </row>
    <row r="713" spans="1:6" ht="25.5">
      <c r="A713" s="1475"/>
      <c r="B713" s="1476" t="s">
        <v>2050</v>
      </c>
      <c r="C713" s="1485">
        <v>3</v>
      </c>
      <c r="D713" s="1486">
        <v>3</v>
      </c>
      <c r="E713" s="1605"/>
      <c r="F713" s="1480"/>
    </row>
    <row r="714" spans="1:6" ht="25.5">
      <c r="A714" s="1475"/>
      <c r="B714" s="1476" t="s">
        <v>2051</v>
      </c>
      <c r="C714" s="1485" t="s">
        <v>2052</v>
      </c>
      <c r="D714" s="1486"/>
      <c r="E714" s="1605"/>
      <c r="F714" s="1480"/>
    </row>
    <row r="715" spans="1:6">
      <c r="A715" s="1475"/>
      <c r="B715" s="1476" t="s">
        <v>2053</v>
      </c>
      <c r="C715" s="1485"/>
      <c r="D715" s="1486"/>
      <c r="E715" s="1484"/>
      <c r="F715" s="1480"/>
    </row>
    <row r="716" spans="1:6" ht="25.5">
      <c r="A716" s="1475"/>
      <c r="B716" s="1476" t="s">
        <v>2054</v>
      </c>
      <c r="C716" s="1485"/>
      <c r="D716" s="1486"/>
      <c r="E716" s="1484"/>
      <c r="F716" s="1480"/>
    </row>
    <row r="717" spans="1:6">
      <c r="A717" s="1475"/>
      <c r="B717" s="1476" t="s">
        <v>2038</v>
      </c>
      <c r="C717" s="1485">
        <v>2000</v>
      </c>
      <c r="D717" s="1486">
        <v>2000</v>
      </c>
      <c r="E717" s="1605" t="s">
        <v>2039</v>
      </c>
      <c r="F717" s="1480"/>
    </row>
    <row r="718" spans="1:6">
      <c r="A718" s="1475"/>
      <c r="B718" s="1476" t="s">
        <v>2040</v>
      </c>
      <c r="C718" s="1485">
        <v>2346</v>
      </c>
      <c r="D718" s="1486">
        <v>2272</v>
      </c>
      <c r="E718" s="1605" t="s">
        <v>2041</v>
      </c>
      <c r="F718" s="1480"/>
    </row>
    <row r="719" spans="1:6">
      <c r="A719" s="1475"/>
      <c r="B719" s="1476" t="s">
        <v>2042</v>
      </c>
      <c r="C719" s="1485">
        <v>350</v>
      </c>
      <c r="D719" s="1486">
        <v>350</v>
      </c>
      <c r="E719" s="1605" t="s">
        <v>2043</v>
      </c>
      <c r="F719" s="1480"/>
    </row>
    <row r="720" spans="1:6">
      <c r="A720" s="1475"/>
      <c r="B720" s="1476" t="s">
        <v>2044</v>
      </c>
      <c r="C720" s="1485">
        <v>562</v>
      </c>
      <c r="D720" s="1486">
        <v>567</v>
      </c>
      <c r="E720" s="1605" t="s">
        <v>2043</v>
      </c>
      <c r="F720" s="1480"/>
    </row>
    <row r="721" spans="1:6" ht="25.5">
      <c r="A721" s="1475"/>
      <c r="B721" s="1476" t="s">
        <v>2045</v>
      </c>
      <c r="C721" s="1485">
        <v>0.57999999999999996</v>
      </c>
      <c r="D721" s="1486">
        <v>0.59</v>
      </c>
      <c r="E721" s="1605" t="s">
        <v>2046</v>
      </c>
      <c r="F721" s="1480"/>
    </row>
    <row r="722" spans="1:6">
      <c r="A722" s="1475"/>
      <c r="B722" s="1476" t="s">
        <v>2047</v>
      </c>
      <c r="C722" s="1485">
        <v>1.35</v>
      </c>
      <c r="D722" s="1486">
        <v>1.35</v>
      </c>
      <c r="E722" s="1605" t="s">
        <v>2046</v>
      </c>
      <c r="F722" s="1480"/>
    </row>
    <row r="723" spans="1:6" ht="25.5">
      <c r="A723" s="1475"/>
      <c r="B723" s="1476" t="s">
        <v>2048</v>
      </c>
      <c r="C723" s="1485">
        <v>924</v>
      </c>
      <c r="D723" s="1486">
        <v>963</v>
      </c>
      <c r="E723" s="1605" t="s">
        <v>2049</v>
      </c>
      <c r="F723" s="1480"/>
    </row>
    <row r="724" spans="1:6" ht="25.5">
      <c r="A724" s="1475"/>
      <c r="B724" s="1476" t="s">
        <v>2050</v>
      </c>
      <c r="C724" s="1485">
        <v>2</v>
      </c>
      <c r="D724" s="1486">
        <v>2</v>
      </c>
      <c r="E724" s="1605"/>
      <c r="F724" s="1480"/>
    </row>
    <row r="725" spans="1:6" ht="25.5">
      <c r="A725" s="1475"/>
      <c r="B725" s="1476" t="s">
        <v>2051</v>
      </c>
      <c r="C725" s="1485" t="s">
        <v>2052</v>
      </c>
      <c r="D725" s="1486"/>
      <c r="E725" s="1605"/>
      <c r="F725" s="1480"/>
    </row>
    <row r="726" spans="1:6" ht="25.5">
      <c r="A726" s="1475"/>
      <c r="B726" s="1476" t="s">
        <v>2055</v>
      </c>
      <c r="C726" s="1485"/>
      <c r="D726" s="1486"/>
      <c r="E726" s="1484"/>
      <c r="F726" s="1480"/>
    </row>
    <row r="727" spans="1:6" ht="114.75">
      <c r="A727" s="1475"/>
      <c r="B727" s="1476" t="s">
        <v>2056</v>
      </c>
      <c r="C727" s="1485"/>
      <c r="D727" s="1486"/>
      <c r="E727" s="1484"/>
      <c r="F727" s="1480"/>
    </row>
    <row r="728" spans="1:6">
      <c r="A728" s="1475"/>
      <c r="B728" s="1476" t="s">
        <v>2057</v>
      </c>
      <c r="C728" s="1485"/>
      <c r="D728" s="1486"/>
      <c r="E728" s="1484"/>
      <c r="F728" s="1480"/>
    </row>
    <row r="729" spans="1:6">
      <c r="A729" s="1475"/>
      <c r="B729" s="1476" t="s">
        <v>2058</v>
      </c>
      <c r="C729" s="1485">
        <v>2000</v>
      </c>
      <c r="D729" s="1486">
        <v>2000</v>
      </c>
      <c r="E729" s="1605" t="s">
        <v>2039</v>
      </c>
      <c r="F729" s="1480"/>
    </row>
    <row r="730" spans="1:6">
      <c r="A730" s="1475"/>
      <c r="B730" s="1476" t="s">
        <v>2059</v>
      </c>
      <c r="C730" s="1485">
        <v>2000</v>
      </c>
      <c r="D730" s="1486">
        <v>2000</v>
      </c>
      <c r="E730" s="1605" t="s">
        <v>2039</v>
      </c>
      <c r="F730" s="1480"/>
    </row>
    <row r="731" spans="1:6" ht="25.5">
      <c r="A731" s="1475"/>
      <c r="B731" s="1476" t="s">
        <v>2060</v>
      </c>
      <c r="C731" s="1485">
        <v>77.5</v>
      </c>
      <c r="D731" s="1486">
        <v>75.7</v>
      </c>
      <c r="E731" s="1605" t="s">
        <v>2061</v>
      </c>
      <c r="F731" s="1480"/>
    </row>
    <row r="732" spans="1:6" ht="25.5">
      <c r="A732" s="1475"/>
      <c r="B732" s="1476" t="s">
        <v>2062</v>
      </c>
      <c r="C732" s="1485">
        <v>77.5</v>
      </c>
      <c r="D732" s="1486">
        <v>75.7</v>
      </c>
      <c r="E732" s="1605" t="s">
        <v>2061</v>
      </c>
      <c r="F732" s="1480"/>
    </row>
    <row r="733" spans="1:6">
      <c r="A733" s="1475"/>
      <c r="B733" s="1476" t="s">
        <v>2063</v>
      </c>
      <c r="C733" s="1485">
        <v>16.899999999999999</v>
      </c>
      <c r="D733" s="1486">
        <v>2.7</v>
      </c>
      <c r="E733" s="1605" t="s">
        <v>2046</v>
      </c>
      <c r="F733" s="1480"/>
    </row>
    <row r="734" spans="1:6">
      <c r="A734" s="1475"/>
      <c r="B734" s="1476" t="s">
        <v>2064</v>
      </c>
      <c r="C734" s="1485">
        <v>-13</v>
      </c>
      <c r="D734" s="1486">
        <v>32</v>
      </c>
      <c r="E734" s="1605" t="s">
        <v>2065</v>
      </c>
      <c r="F734" s="1480"/>
    </row>
    <row r="735" spans="1:6">
      <c r="A735" s="1475"/>
      <c r="B735" s="1476" t="s">
        <v>2066</v>
      </c>
      <c r="C735" s="1485">
        <v>12.9</v>
      </c>
      <c r="D735" s="1486">
        <v>27.8</v>
      </c>
      <c r="E735" s="1605" t="s">
        <v>2065</v>
      </c>
      <c r="F735" s="1480"/>
    </row>
    <row r="736" spans="1:6">
      <c r="A736" s="1475"/>
      <c r="B736" s="1476" t="s">
        <v>2067</v>
      </c>
      <c r="C736" s="1485">
        <v>20.399999999999999</v>
      </c>
      <c r="D736" s="1486">
        <v>26.4</v>
      </c>
      <c r="E736" s="1605" t="s">
        <v>2065</v>
      </c>
      <c r="F736" s="1480"/>
    </row>
    <row r="737" spans="1:6" ht="25.5">
      <c r="A737" s="1475"/>
      <c r="B737" s="1476" t="s">
        <v>2068</v>
      </c>
      <c r="C737" s="1485">
        <v>179</v>
      </c>
      <c r="D737" s="1486">
        <v>213</v>
      </c>
      <c r="E737" s="1605" t="s">
        <v>2043</v>
      </c>
      <c r="F737" s="1480"/>
    </row>
    <row r="738" spans="1:6">
      <c r="A738" s="1475"/>
      <c r="B738" s="1476" t="s">
        <v>2069</v>
      </c>
      <c r="C738" s="1485"/>
      <c r="D738" s="1486"/>
      <c r="E738" s="1484"/>
      <c r="F738" s="1480"/>
    </row>
    <row r="739" spans="1:6" ht="51">
      <c r="A739" s="1475"/>
      <c r="B739" s="1476" t="s">
        <v>2070</v>
      </c>
      <c r="C739" s="1485"/>
      <c r="D739" s="1486"/>
      <c r="E739" s="1484"/>
      <c r="F739" s="1480"/>
    </row>
    <row r="740" spans="1:6">
      <c r="A740" s="1475"/>
      <c r="B740" s="1476" t="s">
        <v>2071</v>
      </c>
      <c r="C740" s="1487">
        <v>5</v>
      </c>
      <c r="D740" s="1486"/>
      <c r="E740" s="1605" t="s">
        <v>2046</v>
      </c>
      <c r="F740" s="1480"/>
    </row>
    <row r="741" spans="1:6">
      <c r="A741" s="1475"/>
      <c r="B741" s="1476" t="s">
        <v>2072</v>
      </c>
      <c r="C741" s="1487">
        <v>2000</v>
      </c>
      <c r="D741" s="1486"/>
      <c r="E741" s="1605" t="s">
        <v>2039</v>
      </c>
      <c r="F741" s="1480"/>
    </row>
    <row r="742" spans="1:6">
      <c r="A742" s="1475"/>
      <c r="B742" s="1476" t="s">
        <v>2040</v>
      </c>
      <c r="C742" s="1487">
        <v>2340</v>
      </c>
      <c r="D742" s="1486"/>
      <c r="E742" s="1605" t="s">
        <v>2041</v>
      </c>
      <c r="F742" s="1480"/>
    </row>
    <row r="743" spans="1:6">
      <c r="A743" s="1475"/>
      <c r="B743" s="1476" t="s">
        <v>2073</v>
      </c>
      <c r="C743" s="1487">
        <v>13.4</v>
      </c>
      <c r="D743" s="1486"/>
      <c r="E743" s="1605" t="s">
        <v>2065</v>
      </c>
      <c r="F743" s="1480"/>
    </row>
    <row r="744" spans="1:6">
      <c r="A744" s="1475"/>
      <c r="B744" s="1476" t="s">
        <v>2074</v>
      </c>
      <c r="C744" s="1487">
        <v>21</v>
      </c>
      <c r="D744" s="1486"/>
      <c r="E744" s="1605" t="s">
        <v>2065</v>
      </c>
      <c r="F744" s="1480"/>
    </row>
    <row r="745" spans="1:6" ht="25.5">
      <c r="A745" s="1475"/>
      <c r="B745" s="1476" t="s">
        <v>2075</v>
      </c>
      <c r="C745" s="1487" t="s">
        <v>2076</v>
      </c>
      <c r="D745" s="1486"/>
      <c r="E745" s="1605" t="s">
        <v>2065</v>
      </c>
      <c r="F745" s="1480"/>
    </row>
    <row r="746" spans="1:6">
      <c r="A746" s="1475"/>
      <c r="B746" s="1476" t="s">
        <v>2077</v>
      </c>
      <c r="C746" s="1488">
        <v>0.61</v>
      </c>
      <c r="D746" s="1489"/>
      <c r="E746" s="1605" t="s">
        <v>2039</v>
      </c>
      <c r="F746" s="1480"/>
    </row>
    <row r="747" spans="1:6">
      <c r="A747" s="1475"/>
      <c r="B747" s="1476" t="s">
        <v>2078</v>
      </c>
      <c r="C747" s="1488">
        <v>5.2</v>
      </c>
      <c r="D747" s="1489"/>
      <c r="E747" s="1605" t="s">
        <v>2079</v>
      </c>
      <c r="F747" s="1480"/>
    </row>
    <row r="748" spans="1:6">
      <c r="A748" s="1475"/>
      <c r="B748" s="1476" t="s">
        <v>2080</v>
      </c>
      <c r="C748" s="1488"/>
      <c r="D748" s="1489"/>
      <c r="E748" s="1484"/>
      <c r="F748" s="1480"/>
    </row>
    <row r="749" spans="1:6" ht="102">
      <c r="A749" s="1475"/>
      <c r="B749" s="1476" t="s">
        <v>2081</v>
      </c>
      <c r="C749" s="1488"/>
      <c r="D749" s="1489"/>
      <c r="E749" s="1484"/>
      <c r="F749" s="1480"/>
    </row>
    <row r="750" spans="1:6">
      <c r="A750" s="1475"/>
      <c r="B750" s="1476" t="s">
        <v>2082</v>
      </c>
      <c r="C750" s="1488">
        <v>1.6</v>
      </c>
      <c r="D750" s="1489"/>
      <c r="E750" s="1605" t="s">
        <v>2039</v>
      </c>
      <c r="F750" s="1480"/>
    </row>
    <row r="751" spans="1:6">
      <c r="A751" s="1475"/>
      <c r="B751" s="1476" t="s">
        <v>2083</v>
      </c>
      <c r="C751" s="1488">
        <v>14.7</v>
      </c>
      <c r="D751" s="1489"/>
      <c r="E751" s="1605" t="s">
        <v>2079</v>
      </c>
      <c r="F751" s="1480"/>
    </row>
    <row r="752" spans="1:6" ht="24">
      <c r="A752" s="1475"/>
      <c r="B752" s="1476" t="s">
        <v>2084</v>
      </c>
      <c r="C752" s="1488" t="s">
        <v>2085</v>
      </c>
      <c r="D752" s="1489"/>
      <c r="E752" s="1605"/>
      <c r="F752" s="1480"/>
    </row>
    <row r="753" spans="1:6">
      <c r="A753" s="1475"/>
      <c r="B753" s="1476" t="s">
        <v>2086</v>
      </c>
      <c r="C753" s="1488"/>
      <c r="D753" s="1489"/>
      <c r="E753" s="1484"/>
      <c r="F753" s="1480"/>
    </row>
    <row r="754" spans="1:6" ht="51">
      <c r="A754" s="1475"/>
      <c r="B754" s="1476" t="s">
        <v>2087</v>
      </c>
      <c r="C754" s="1488"/>
      <c r="D754" s="1489"/>
      <c r="E754" s="1484"/>
      <c r="F754" s="1480"/>
    </row>
    <row r="755" spans="1:6">
      <c r="A755" s="1475"/>
      <c r="B755" s="1476" t="s">
        <v>2088</v>
      </c>
      <c r="C755" s="1488"/>
      <c r="D755" s="1489">
        <v>2.2000000000000002</v>
      </c>
      <c r="E755" s="1484" t="s">
        <v>2046</v>
      </c>
      <c r="F755" s="1480"/>
    </row>
    <row r="756" spans="1:6">
      <c r="A756" s="1475"/>
      <c r="B756" s="1476" t="s">
        <v>2072</v>
      </c>
      <c r="C756" s="1488"/>
      <c r="D756" s="1489">
        <v>2000</v>
      </c>
      <c r="E756" s="1484" t="s">
        <v>2039</v>
      </c>
      <c r="F756" s="1480"/>
    </row>
    <row r="757" spans="1:6">
      <c r="A757" s="1475"/>
      <c r="B757" s="1476" t="s">
        <v>2040</v>
      </c>
      <c r="C757" s="1488"/>
      <c r="D757" s="1489">
        <v>2268</v>
      </c>
      <c r="E757" s="1484" t="s">
        <v>2041</v>
      </c>
      <c r="F757" s="1480"/>
    </row>
    <row r="758" spans="1:6">
      <c r="A758" s="1475"/>
      <c r="B758" s="1476" t="s">
        <v>2073</v>
      </c>
      <c r="C758" s="1488"/>
      <c r="D758" s="1489">
        <v>28.4</v>
      </c>
      <c r="E758" s="1484" t="s">
        <v>2065</v>
      </c>
      <c r="F758" s="1480"/>
    </row>
    <row r="759" spans="1:6">
      <c r="A759" s="1475"/>
      <c r="B759" s="1476" t="s">
        <v>2074</v>
      </c>
      <c r="C759" s="1488"/>
      <c r="D759" s="1489">
        <v>25</v>
      </c>
      <c r="E759" s="1484" t="s">
        <v>2065</v>
      </c>
      <c r="F759" s="1480"/>
    </row>
    <row r="760" spans="1:6">
      <c r="A760" s="1475"/>
      <c r="B760" s="1476" t="s">
        <v>2089</v>
      </c>
      <c r="C760" s="1488"/>
      <c r="D760" s="1489" t="s">
        <v>2090</v>
      </c>
      <c r="E760" s="1484" t="s">
        <v>2065</v>
      </c>
      <c r="F760" s="1480"/>
    </row>
    <row r="761" spans="1:6">
      <c r="A761" s="1475"/>
      <c r="B761" s="1476" t="s">
        <v>2091</v>
      </c>
      <c r="C761" s="1488"/>
      <c r="D761" s="1489">
        <v>0.27</v>
      </c>
      <c r="E761" s="1484" t="s">
        <v>2039</v>
      </c>
      <c r="F761" s="1480"/>
    </row>
    <row r="762" spans="1:6">
      <c r="A762" s="1475"/>
      <c r="B762" s="1476" t="s">
        <v>2092</v>
      </c>
      <c r="C762" s="1488"/>
      <c r="D762" s="1489">
        <v>0.1</v>
      </c>
      <c r="E762" s="1484" t="s">
        <v>2079</v>
      </c>
      <c r="F762" s="1480"/>
    </row>
    <row r="763" spans="1:6">
      <c r="A763" s="1475"/>
      <c r="B763" s="1476" t="s">
        <v>2093</v>
      </c>
      <c r="C763" s="1488"/>
      <c r="D763" s="1489"/>
      <c r="E763" s="1484"/>
      <c r="F763" s="1480"/>
    </row>
    <row r="764" spans="1:6" ht="89.25">
      <c r="A764" s="1475"/>
      <c r="B764" s="1476" t="s">
        <v>2094</v>
      </c>
      <c r="C764" s="1488"/>
      <c r="D764" s="1489"/>
      <c r="E764" s="1484"/>
      <c r="F764" s="1480"/>
    </row>
    <row r="765" spans="1:6">
      <c r="A765" s="1475"/>
      <c r="B765" s="1476" t="s">
        <v>2082</v>
      </c>
      <c r="C765" s="1488"/>
      <c r="D765" s="1489">
        <v>1.6</v>
      </c>
      <c r="E765" s="1484" t="s">
        <v>2039</v>
      </c>
      <c r="F765" s="1480"/>
    </row>
    <row r="766" spans="1:6">
      <c r="A766" s="1475"/>
      <c r="B766" s="1476" t="s">
        <v>2083</v>
      </c>
      <c r="C766" s="1488"/>
      <c r="D766" s="1489">
        <v>2.88</v>
      </c>
      <c r="E766" s="1484" t="s">
        <v>2079</v>
      </c>
      <c r="F766" s="1480"/>
    </row>
    <row r="767" spans="1:6" ht="24">
      <c r="A767" s="1475"/>
      <c r="B767" s="1476" t="s">
        <v>2095</v>
      </c>
      <c r="C767" s="1488" t="s">
        <v>2096</v>
      </c>
      <c r="D767" s="1489"/>
      <c r="E767" s="1605"/>
      <c r="F767" s="1480"/>
    </row>
    <row r="768" spans="1:6">
      <c r="A768" s="1475"/>
      <c r="B768" s="1476" t="s">
        <v>2097</v>
      </c>
      <c r="C768" s="1488"/>
      <c r="D768" s="1489"/>
      <c r="E768" s="1484"/>
      <c r="F768" s="1480"/>
    </row>
    <row r="769" spans="1:6" ht="255">
      <c r="A769" s="1475"/>
      <c r="B769" s="1476" t="s">
        <v>2098</v>
      </c>
      <c r="C769" s="1488"/>
      <c r="D769" s="1489"/>
      <c r="E769" s="1484"/>
      <c r="F769" s="1480"/>
    </row>
    <row r="770" spans="1:6" ht="191.25">
      <c r="A770" s="1475"/>
      <c r="B770" s="1476" t="s">
        <v>2099</v>
      </c>
      <c r="C770" s="1488"/>
      <c r="D770" s="1489"/>
      <c r="E770" s="1484"/>
      <c r="F770" s="1480"/>
    </row>
    <row r="771" spans="1:6">
      <c r="A771" s="1475"/>
      <c r="B771" s="1476" t="s">
        <v>2100</v>
      </c>
      <c r="C771" s="1488"/>
      <c r="D771" s="1489"/>
      <c r="E771" s="1484"/>
      <c r="F771" s="1480"/>
    </row>
    <row r="772" spans="1:6">
      <c r="A772" s="1475"/>
      <c r="B772" s="1476" t="s">
        <v>2101</v>
      </c>
      <c r="C772" s="1488"/>
      <c r="D772" s="1489"/>
      <c r="E772" s="1484"/>
      <c r="F772" s="1480"/>
    </row>
    <row r="773" spans="1:6" ht="25.5">
      <c r="A773" s="1475"/>
      <c r="B773" s="1476" t="s">
        <v>2102</v>
      </c>
      <c r="C773" s="1488"/>
      <c r="D773" s="1489"/>
      <c r="E773" s="1484"/>
      <c r="F773" s="1480"/>
    </row>
    <row r="774" spans="1:6" ht="25.5">
      <c r="A774" s="1475"/>
      <c r="B774" s="1476" t="s">
        <v>2103</v>
      </c>
      <c r="C774" s="1488"/>
      <c r="D774" s="1489"/>
      <c r="E774" s="1484"/>
      <c r="F774" s="1480"/>
    </row>
    <row r="775" spans="1:6">
      <c r="A775" s="1475"/>
      <c r="B775" s="1476" t="s">
        <v>2104</v>
      </c>
      <c r="C775" s="1488"/>
      <c r="D775" s="1489"/>
      <c r="E775" s="1484"/>
      <c r="F775" s="1480"/>
    </row>
    <row r="776" spans="1:6">
      <c r="A776" s="1475"/>
      <c r="B776" s="1476" t="s">
        <v>2105</v>
      </c>
      <c r="C776" s="1488"/>
      <c r="D776" s="1489"/>
      <c r="E776" s="1484"/>
      <c r="F776" s="1480"/>
    </row>
    <row r="777" spans="1:6">
      <c r="A777" s="1475"/>
      <c r="B777" s="1476" t="s">
        <v>2106</v>
      </c>
      <c r="C777" s="1488"/>
      <c r="D777" s="1489"/>
      <c r="E777" s="1484"/>
      <c r="F777" s="1480"/>
    </row>
    <row r="778" spans="1:6">
      <c r="A778" s="1475"/>
      <c r="B778" s="1476" t="s">
        <v>2107</v>
      </c>
      <c r="C778" s="1488"/>
      <c r="D778" s="1489"/>
      <c r="E778" s="1484"/>
      <c r="F778" s="1480"/>
    </row>
    <row r="779" spans="1:6">
      <c r="A779" s="1475"/>
      <c r="B779" s="1476" t="s">
        <v>2108</v>
      </c>
      <c r="C779" s="1488"/>
      <c r="D779" s="1489"/>
      <c r="E779" s="1484"/>
      <c r="F779" s="1480"/>
    </row>
    <row r="780" spans="1:6" ht="25.5">
      <c r="A780" s="1475"/>
      <c r="B780" s="1476" t="s">
        <v>2109</v>
      </c>
      <c r="C780" s="1488"/>
      <c r="D780" s="1489"/>
      <c r="E780" s="1484"/>
      <c r="F780" s="1480"/>
    </row>
    <row r="781" spans="1:6">
      <c r="A781" s="1475"/>
      <c r="B781" s="1476" t="s">
        <v>2110</v>
      </c>
      <c r="C781" s="1488"/>
      <c r="D781" s="1489"/>
      <c r="E781" s="1484"/>
      <c r="F781" s="1480"/>
    </row>
    <row r="782" spans="1:6">
      <c r="A782" s="1475"/>
      <c r="B782" s="1476" t="s">
        <v>2111</v>
      </c>
      <c r="C782" s="1488"/>
      <c r="D782" s="1489"/>
      <c r="E782" s="1484"/>
      <c r="F782" s="1480"/>
    </row>
    <row r="783" spans="1:6" ht="25.5">
      <c r="A783" s="1475"/>
      <c r="B783" s="1476" t="s">
        <v>2112</v>
      </c>
      <c r="C783" s="1488"/>
      <c r="D783" s="1489"/>
      <c r="E783" s="1484"/>
      <c r="F783" s="1480"/>
    </row>
    <row r="784" spans="1:6">
      <c r="A784" s="1475"/>
      <c r="B784" s="1476" t="s">
        <v>2113</v>
      </c>
      <c r="C784" s="1488"/>
      <c r="D784" s="1489"/>
      <c r="E784" s="1484"/>
      <c r="F784" s="1480"/>
    </row>
    <row r="785" spans="1:6">
      <c r="A785" s="1475"/>
      <c r="B785" s="1476" t="s">
        <v>2114</v>
      </c>
      <c r="C785" s="1488"/>
      <c r="D785" s="1489"/>
      <c r="E785" s="1484"/>
      <c r="F785" s="1480"/>
    </row>
    <row r="786" spans="1:6">
      <c r="A786" s="1475"/>
      <c r="B786" s="1476" t="s">
        <v>2115</v>
      </c>
      <c r="C786" s="1488"/>
      <c r="D786" s="1489"/>
      <c r="E786" s="1484"/>
      <c r="F786" s="1480"/>
    </row>
    <row r="787" spans="1:6">
      <c r="A787" s="1475"/>
      <c r="B787" s="1476" t="s">
        <v>2116</v>
      </c>
      <c r="C787" s="1488"/>
      <c r="D787" s="1489"/>
      <c r="E787" s="1484"/>
      <c r="F787" s="1480"/>
    </row>
    <row r="788" spans="1:6" ht="25.5">
      <c r="A788" s="1475"/>
      <c r="B788" s="1476" t="s">
        <v>2117</v>
      </c>
      <c r="C788" s="1488"/>
      <c r="D788" s="1489">
        <v>65</v>
      </c>
      <c r="E788" s="1484" t="s">
        <v>2118</v>
      </c>
      <c r="F788" s="1480"/>
    </row>
    <row r="789" spans="1:6" ht="25.5">
      <c r="A789" s="1475"/>
      <c r="B789" s="1476" t="s">
        <v>2119</v>
      </c>
      <c r="C789" s="1488"/>
      <c r="D789" s="1489">
        <v>62</v>
      </c>
      <c r="E789" s="1484" t="s">
        <v>2118</v>
      </c>
      <c r="F789" s="1480"/>
    </row>
    <row r="790" spans="1:6" ht="25.5">
      <c r="A790" s="1475"/>
      <c r="B790" s="1476" t="s">
        <v>2120</v>
      </c>
      <c r="C790" s="1488"/>
      <c r="D790" s="1489">
        <v>43</v>
      </c>
      <c r="E790" s="1484" t="s">
        <v>2118</v>
      </c>
      <c r="F790" s="1480"/>
    </row>
    <row r="791" spans="1:6">
      <c r="A791" s="1475"/>
      <c r="B791" s="1476" t="s">
        <v>2121</v>
      </c>
      <c r="C791" s="1488">
        <v>1.3</v>
      </c>
      <c r="D791" s="1489">
        <v>1.38</v>
      </c>
      <c r="E791" s="1605" t="s">
        <v>2046</v>
      </c>
      <c r="F791" s="1480"/>
    </row>
    <row r="792" spans="1:6" ht="25.5">
      <c r="A792" s="1475"/>
      <c r="B792" s="1476" t="s">
        <v>2122</v>
      </c>
      <c r="C792" s="1488"/>
      <c r="D792" s="1489">
        <v>2.8</v>
      </c>
      <c r="E792" s="1484" t="s">
        <v>2123</v>
      </c>
      <c r="F792" s="1480"/>
    </row>
    <row r="793" spans="1:6">
      <c r="A793" s="1475"/>
      <c r="B793" s="1476" t="s">
        <v>2124</v>
      </c>
      <c r="C793" s="1488"/>
      <c r="D793" s="1489">
        <v>12.3</v>
      </c>
      <c r="E793" s="1484" t="s">
        <v>234</v>
      </c>
      <c r="F793" s="1480"/>
    </row>
    <row r="794" spans="1:6" ht="25.5">
      <c r="A794" s="1475"/>
      <c r="B794" s="1476" t="s">
        <v>2125</v>
      </c>
      <c r="C794" s="1488"/>
      <c r="D794" s="1489">
        <v>20</v>
      </c>
      <c r="E794" s="1484" t="s">
        <v>234</v>
      </c>
      <c r="F794" s="1480"/>
    </row>
    <row r="795" spans="1:6" ht="36">
      <c r="A795" s="1475"/>
      <c r="B795" s="1476" t="s">
        <v>2126</v>
      </c>
      <c r="C795" s="1488"/>
      <c r="D795" s="1489" t="s">
        <v>2127</v>
      </c>
      <c r="E795" s="1484"/>
      <c r="F795" s="1480"/>
    </row>
    <row r="796" spans="1:6" ht="25.5">
      <c r="A796" s="1475"/>
      <c r="B796" s="1476" t="s">
        <v>2128</v>
      </c>
      <c r="C796" s="1488"/>
      <c r="D796" s="1489"/>
      <c r="E796" s="1484"/>
      <c r="F796" s="1480"/>
    </row>
    <row r="797" spans="1:6" ht="25.5">
      <c r="A797" s="1475"/>
      <c r="B797" s="1476" t="s">
        <v>2129</v>
      </c>
      <c r="C797" s="1488" t="s">
        <v>1081</v>
      </c>
      <c r="D797" s="1489"/>
      <c r="E797" s="1605"/>
      <c r="F797" s="1480"/>
    </row>
    <row r="798" spans="1:6" ht="25.5">
      <c r="A798" s="1475"/>
      <c r="B798" s="1476" t="s">
        <v>2130</v>
      </c>
      <c r="C798" s="1488" t="s">
        <v>1080</v>
      </c>
      <c r="D798" s="1489"/>
      <c r="E798" s="1605"/>
      <c r="F798" s="1480"/>
    </row>
    <row r="799" spans="1:6">
      <c r="A799" s="1475"/>
      <c r="B799" s="1476" t="s">
        <v>2131</v>
      </c>
      <c r="C799" s="1488" t="s">
        <v>1080</v>
      </c>
      <c r="D799" s="1489"/>
      <c r="E799" s="1605"/>
      <c r="F799" s="1480"/>
    </row>
    <row r="800" spans="1:6">
      <c r="A800" s="1475"/>
      <c r="B800" s="1476" t="s">
        <v>2132</v>
      </c>
      <c r="C800" s="1488" t="s">
        <v>2133</v>
      </c>
      <c r="D800" s="1489"/>
      <c r="E800" s="1605"/>
      <c r="F800" s="1480"/>
    </row>
    <row r="801" spans="1:6" ht="51">
      <c r="A801" s="1475"/>
      <c r="B801" s="1476" t="s">
        <v>2134</v>
      </c>
      <c r="C801" s="1488" t="s">
        <v>2135</v>
      </c>
      <c r="D801" s="1489"/>
      <c r="E801" s="1605"/>
      <c r="F801" s="1480"/>
    </row>
    <row r="802" spans="1:6">
      <c r="A802" s="1475"/>
      <c r="B802" s="1476" t="s">
        <v>2136</v>
      </c>
      <c r="C802" s="1488" t="s">
        <v>2135</v>
      </c>
      <c r="D802" s="1489"/>
      <c r="E802" s="1605"/>
      <c r="F802" s="1480"/>
    </row>
    <row r="803" spans="1:6" ht="38.25">
      <c r="A803" s="1475"/>
      <c r="B803" s="1476" t="s">
        <v>2137</v>
      </c>
      <c r="C803" s="1488" t="s">
        <v>2138</v>
      </c>
      <c r="D803" s="1489"/>
      <c r="E803" s="1605"/>
      <c r="F803" s="1480"/>
    </row>
    <row r="804" spans="1:6">
      <c r="A804" s="1475"/>
      <c r="B804" s="1476" t="s">
        <v>2139</v>
      </c>
      <c r="C804" s="1488"/>
      <c r="D804" s="1489"/>
      <c r="E804" s="1484"/>
      <c r="F804" s="1480"/>
    </row>
    <row r="805" spans="1:6">
      <c r="A805" s="1475"/>
      <c r="B805" s="1476" t="s">
        <v>2140</v>
      </c>
      <c r="C805" s="1488">
        <v>3383</v>
      </c>
      <c r="D805" s="1489"/>
      <c r="E805" s="1605" t="s">
        <v>2141</v>
      </c>
      <c r="F805" s="1480"/>
    </row>
    <row r="806" spans="1:6">
      <c r="A806" s="1475"/>
      <c r="B806" s="1476" t="s">
        <v>2142</v>
      </c>
      <c r="C806" s="1488">
        <v>730</v>
      </c>
      <c r="D806" s="1489"/>
      <c r="E806" s="1605" t="s">
        <v>2141</v>
      </c>
      <c r="F806" s="1480"/>
    </row>
    <row r="807" spans="1:6">
      <c r="A807" s="1475"/>
      <c r="B807" s="1476" t="s">
        <v>2143</v>
      </c>
      <c r="C807" s="1488">
        <v>1530</v>
      </c>
      <c r="D807" s="1489"/>
      <c r="E807" s="1605" t="s">
        <v>2141</v>
      </c>
      <c r="F807" s="1480"/>
    </row>
    <row r="808" spans="1:6">
      <c r="A808" s="1475"/>
      <c r="B808" s="1476" t="s">
        <v>2144</v>
      </c>
      <c r="C808" s="1488">
        <v>616</v>
      </c>
      <c r="D808" s="1489"/>
      <c r="E808" s="1605" t="s">
        <v>1045</v>
      </c>
      <c r="F808" s="1480"/>
    </row>
    <row r="809" spans="1:6">
      <c r="A809" s="1475"/>
      <c r="B809" s="1490"/>
      <c r="C809" s="1491" t="s">
        <v>2145</v>
      </c>
      <c r="D809" s="1492">
        <v>1</v>
      </c>
      <c r="E809" s="1606"/>
      <c r="F809" s="1303">
        <f>D809*E809</f>
        <v>0</v>
      </c>
    </row>
    <row r="810" spans="1:6">
      <c r="A810" s="1475"/>
      <c r="B810" s="1476"/>
      <c r="C810" s="1477"/>
      <c r="D810" s="1478"/>
      <c r="E810" s="1473"/>
      <c r="F810" s="1480"/>
    </row>
    <row r="811" spans="1:6" s="1495" customFormat="1" ht="51">
      <c r="A811" s="1299" t="s">
        <v>1128</v>
      </c>
      <c r="B811" s="1493" t="s">
        <v>2146</v>
      </c>
      <c r="C811" s="1337"/>
      <c r="D811" s="1494"/>
      <c r="E811" s="1393"/>
      <c r="F811" s="1393"/>
    </row>
    <row r="812" spans="1:6" s="1495" customFormat="1">
      <c r="A812" s="1337"/>
      <c r="B812" s="1254"/>
      <c r="C812" s="1496" t="s">
        <v>1118</v>
      </c>
      <c r="D812" s="1370">
        <v>1</v>
      </c>
      <c r="E812" s="1598"/>
      <c r="F812" s="1303">
        <f>D812*E812</f>
        <v>0</v>
      </c>
    </row>
    <row r="813" spans="1:6" s="1501" customFormat="1">
      <c r="A813" s="1402"/>
      <c r="B813" s="1497"/>
      <c r="C813" s="1498"/>
      <c r="D813" s="1499"/>
      <c r="E813" s="1500"/>
      <c r="F813" s="1500"/>
    </row>
    <row r="814" spans="1:6" s="1263" customFormat="1" ht="25.5">
      <c r="A814" s="1475" t="s">
        <v>1129</v>
      </c>
      <c r="B814" s="1315" t="s">
        <v>3052</v>
      </c>
      <c r="C814" s="1320"/>
      <c r="D814" s="1502"/>
      <c r="E814" s="1503"/>
      <c r="F814" s="1504"/>
    </row>
    <row r="815" spans="1:6" s="1384" customFormat="1">
      <c r="A815" s="1505"/>
      <c r="B815" s="1315" t="s">
        <v>3051</v>
      </c>
      <c r="C815" s="1320" t="s">
        <v>1044</v>
      </c>
      <c r="D815" s="1370">
        <v>2</v>
      </c>
      <c r="E815" s="1598"/>
      <c r="F815" s="1303">
        <f>D815*E815</f>
        <v>0</v>
      </c>
    </row>
    <row r="816" spans="1:6" s="1384" customFormat="1">
      <c r="A816" s="1505"/>
      <c r="B816" s="1315" t="s">
        <v>3050</v>
      </c>
      <c r="C816" s="1320" t="s">
        <v>1044</v>
      </c>
      <c r="D816" s="1370">
        <v>8</v>
      </c>
      <c r="E816" s="1598"/>
      <c r="F816" s="1303">
        <f>D816*E816</f>
        <v>0</v>
      </c>
    </row>
    <row r="817" spans="1:8" s="1384" customFormat="1">
      <c r="A817" s="1505"/>
      <c r="B817" s="1315"/>
      <c r="C817" s="1320"/>
      <c r="D817" s="1370"/>
      <c r="E817" s="1302"/>
      <c r="F817" s="1303"/>
    </row>
    <row r="818" spans="1:8" s="1507" customFormat="1" ht="183" customHeight="1">
      <c r="A818" s="1314" t="s">
        <v>1130</v>
      </c>
      <c r="B818" s="1493" t="s">
        <v>2147</v>
      </c>
      <c r="C818" s="1299"/>
      <c r="D818" s="1506"/>
      <c r="E818" s="1392"/>
      <c r="F818" s="1392"/>
    </row>
    <row r="819" spans="1:8" s="1507" customFormat="1">
      <c r="A819" s="1314"/>
      <c r="B819" s="1493" t="s">
        <v>2148</v>
      </c>
      <c r="C819" s="1299" t="s">
        <v>1044</v>
      </c>
      <c r="D819" s="1506">
        <v>1</v>
      </c>
      <c r="E819" s="1598"/>
      <c r="F819" s="1303">
        <f>D819*E819</f>
        <v>0</v>
      </c>
    </row>
    <row r="820" spans="1:8" s="1507" customFormat="1">
      <c r="A820" s="1314"/>
      <c r="B820" s="1493" t="s">
        <v>2149</v>
      </c>
      <c r="C820" s="1299" t="s">
        <v>1044</v>
      </c>
      <c r="D820" s="1506">
        <v>2</v>
      </c>
      <c r="E820" s="1598"/>
      <c r="F820" s="1303">
        <f>D820*E820</f>
        <v>0</v>
      </c>
    </row>
    <row r="821" spans="1:8" s="1384" customFormat="1">
      <c r="A821" s="1259"/>
      <c r="B821" s="1259" t="s">
        <v>2150</v>
      </c>
      <c r="C821" s="1299" t="s">
        <v>1044</v>
      </c>
      <c r="D821" s="1506">
        <v>21</v>
      </c>
      <c r="E821" s="1598"/>
      <c r="F821" s="1303">
        <f>D821*E821</f>
        <v>0</v>
      </c>
    </row>
    <row r="822" spans="1:8" s="1263" customFormat="1">
      <c r="A822" s="1475"/>
      <c r="B822" s="1476" t="s">
        <v>3049</v>
      </c>
      <c r="C822" s="1299" t="s">
        <v>1044</v>
      </c>
      <c r="D822" s="1506">
        <v>2</v>
      </c>
      <c r="E822" s="1598"/>
      <c r="F822" s="1303">
        <f>D822*E822</f>
        <v>0</v>
      </c>
      <c r="G822" s="1392"/>
    </row>
    <row r="823" spans="1:8" s="1263" customFormat="1">
      <c r="A823" s="1475"/>
      <c r="B823" s="1476" t="s">
        <v>2151</v>
      </c>
      <c r="C823" s="1299" t="s">
        <v>1044</v>
      </c>
      <c r="D823" s="1506">
        <v>48</v>
      </c>
      <c r="E823" s="1598"/>
      <c r="F823" s="1303">
        <f>D823*E823</f>
        <v>0</v>
      </c>
      <c r="G823" s="1392"/>
    </row>
    <row r="824" spans="1:8">
      <c r="A824" s="1475"/>
      <c r="B824" s="1476"/>
      <c r="C824" s="1477"/>
      <c r="D824" s="1478"/>
      <c r="E824" s="1473"/>
      <c r="F824" s="1480"/>
      <c r="G824" s="1370"/>
    </row>
    <row r="825" spans="1:8" s="1507" customFormat="1" ht="191.25">
      <c r="A825" s="1299" t="s">
        <v>1131</v>
      </c>
      <c r="B825" s="1447" t="s">
        <v>2152</v>
      </c>
      <c r="C825" s="1299"/>
      <c r="D825" s="1508"/>
      <c r="E825" s="1392"/>
      <c r="F825" s="1392"/>
      <c r="G825" s="1506"/>
      <c r="H825" s="1506"/>
    </row>
    <row r="826" spans="1:8" s="1507" customFormat="1" ht="76.5">
      <c r="A826" s="1299"/>
      <c r="B826" s="1493" t="s">
        <v>4268</v>
      </c>
      <c r="C826" s="1299"/>
      <c r="D826" s="1508"/>
      <c r="E826" s="1392"/>
      <c r="F826" s="1392"/>
      <c r="G826" s="1506"/>
      <c r="H826" s="1506"/>
    </row>
    <row r="827" spans="1:8" s="1507" customFormat="1" ht="25.5">
      <c r="A827" s="1299" t="s">
        <v>2153</v>
      </c>
      <c r="B827" s="1315" t="s">
        <v>2154</v>
      </c>
      <c r="D827" s="1506"/>
      <c r="E827" s="1392"/>
      <c r="F827" s="1392"/>
    </row>
    <row r="828" spans="1:8" s="1507" customFormat="1">
      <c r="A828" s="1299"/>
      <c r="B828" s="1323" t="s">
        <v>2155</v>
      </c>
      <c r="C828" s="1264"/>
      <c r="D828" s="1502"/>
      <c r="E828" s="1392"/>
      <c r="F828" s="1392"/>
    </row>
    <row r="829" spans="1:8" s="1507" customFormat="1">
      <c r="A829" s="1299"/>
      <c r="B829" s="1323" t="s">
        <v>2156</v>
      </c>
      <c r="C829" s="1264"/>
      <c r="D829" s="1502"/>
      <c r="E829" s="1392"/>
      <c r="F829" s="1392"/>
    </row>
    <row r="830" spans="1:8" s="1507" customFormat="1">
      <c r="A830" s="1299"/>
      <c r="B830" s="1323" t="s">
        <v>2157</v>
      </c>
      <c r="C830" s="1264"/>
      <c r="D830" s="1502"/>
      <c r="E830" s="1392"/>
      <c r="F830" s="1392"/>
    </row>
    <row r="831" spans="1:8" s="1507" customFormat="1" ht="25.5">
      <c r="A831" s="1299"/>
      <c r="B831" s="1323" t="s">
        <v>2158</v>
      </c>
      <c r="C831" s="1264"/>
      <c r="D831" s="1502"/>
      <c r="E831" s="1392"/>
      <c r="F831" s="1392"/>
    </row>
    <row r="832" spans="1:8" s="1507" customFormat="1">
      <c r="A832" s="1299"/>
      <c r="B832" s="1509" t="s">
        <v>2159</v>
      </c>
      <c r="C832" s="1264"/>
      <c r="D832" s="1502"/>
      <c r="E832" s="1392"/>
      <c r="F832" s="1392"/>
    </row>
    <row r="833" spans="1:7" s="1507" customFormat="1" ht="25.5">
      <c r="A833" s="1299"/>
      <c r="B833" s="1323" t="s">
        <v>2160</v>
      </c>
      <c r="C833" s="1264" t="s">
        <v>1044</v>
      </c>
      <c r="D833" s="1502">
        <v>10</v>
      </c>
      <c r="E833" s="1598"/>
      <c r="F833" s="1303">
        <f>D833*E833</f>
        <v>0</v>
      </c>
    </row>
    <row r="834" spans="1:7">
      <c r="A834" s="1475"/>
      <c r="B834" s="1476"/>
      <c r="C834" s="1477"/>
      <c r="D834" s="1478"/>
      <c r="E834" s="1473"/>
      <c r="F834" s="1480"/>
      <c r="G834" s="1370"/>
    </row>
    <row r="835" spans="1:7" s="1507" customFormat="1" ht="25.5">
      <c r="A835" s="1299" t="s">
        <v>2161</v>
      </c>
      <c r="B835" s="1315" t="s">
        <v>2162</v>
      </c>
      <c r="D835" s="1506"/>
      <c r="E835" s="1392"/>
      <c r="F835" s="1392"/>
    </row>
    <row r="836" spans="1:7" s="1507" customFormat="1">
      <c r="A836" s="1299"/>
      <c r="B836" s="1323" t="s">
        <v>2155</v>
      </c>
      <c r="C836" s="1264"/>
      <c r="D836" s="1502"/>
      <c r="E836" s="1392"/>
      <c r="F836" s="1392"/>
    </row>
    <row r="837" spans="1:7" s="1507" customFormat="1">
      <c r="A837" s="1299"/>
      <c r="B837" s="1323" t="s">
        <v>2163</v>
      </c>
      <c r="C837" s="1264"/>
      <c r="D837" s="1502"/>
      <c r="E837" s="1392"/>
      <c r="F837" s="1392"/>
    </row>
    <row r="838" spans="1:7" s="1507" customFormat="1">
      <c r="A838" s="1299"/>
      <c r="B838" s="1323" t="s">
        <v>2164</v>
      </c>
      <c r="C838" s="1264"/>
      <c r="D838" s="1502"/>
      <c r="E838" s="1392"/>
      <c r="F838" s="1392"/>
    </row>
    <row r="839" spans="1:7" s="1507" customFormat="1" ht="25.5">
      <c r="A839" s="1299"/>
      <c r="B839" s="1323" t="s">
        <v>2165</v>
      </c>
      <c r="C839" s="1264"/>
      <c r="D839" s="1502"/>
      <c r="E839" s="1392"/>
      <c r="F839" s="1392"/>
    </row>
    <row r="840" spans="1:7" s="1507" customFormat="1">
      <c r="A840" s="1299"/>
      <c r="B840" s="1323" t="s">
        <v>2166</v>
      </c>
      <c r="C840" s="1264"/>
      <c r="D840" s="1502"/>
      <c r="E840" s="1392"/>
      <c r="F840" s="1392"/>
    </row>
    <row r="841" spans="1:7" s="1507" customFormat="1">
      <c r="A841" s="1299"/>
      <c r="C841" s="1264" t="s">
        <v>1044</v>
      </c>
      <c r="D841" s="1502">
        <v>5</v>
      </c>
      <c r="E841" s="1598"/>
      <c r="F841" s="1303">
        <f>D841*E841</f>
        <v>0</v>
      </c>
    </row>
    <row r="842" spans="1:7">
      <c r="A842" s="1475"/>
      <c r="B842" s="1476"/>
      <c r="C842" s="1477"/>
      <c r="D842" s="1478"/>
      <c r="E842" s="1473"/>
      <c r="F842" s="1480"/>
      <c r="G842" s="1370"/>
    </row>
    <row r="843" spans="1:7" ht="38.25">
      <c r="A843" s="1475" t="s">
        <v>2167</v>
      </c>
      <c r="B843" s="1476" t="s">
        <v>2168</v>
      </c>
      <c r="C843" s="1477"/>
      <c r="D843" s="1478"/>
      <c r="E843" s="1473"/>
      <c r="F843" s="1480"/>
      <c r="G843" s="1370"/>
    </row>
    <row r="844" spans="1:7">
      <c r="A844" s="1475"/>
      <c r="B844" s="1510" t="s">
        <v>2155</v>
      </c>
      <c r="C844" s="1477"/>
      <c r="D844" s="1478"/>
      <c r="E844" s="1473"/>
      <c r="F844" s="1480"/>
      <c r="G844" s="1370"/>
    </row>
    <row r="845" spans="1:7">
      <c r="A845" s="1475"/>
      <c r="B845" s="1323" t="s">
        <v>2163</v>
      </c>
      <c r="C845" s="1477"/>
      <c r="D845" s="1478"/>
      <c r="E845" s="1473"/>
      <c r="F845" s="1480"/>
      <c r="G845" s="1370"/>
    </row>
    <row r="846" spans="1:7">
      <c r="A846" s="1475"/>
      <c r="B846" s="1323" t="s">
        <v>2164</v>
      </c>
      <c r="C846" s="1477"/>
      <c r="D846" s="1478"/>
      <c r="E846" s="1473"/>
      <c r="F846" s="1480"/>
      <c r="G846" s="1370"/>
    </row>
    <row r="847" spans="1:7" ht="25.5">
      <c r="A847" s="1475"/>
      <c r="B847" s="1323" t="s">
        <v>2169</v>
      </c>
      <c r="C847" s="1477" t="s">
        <v>1044</v>
      </c>
      <c r="D847" s="1478">
        <v>5</v>
      </c>
      <c r="E847" s="1598"/>
      <c r="F847" s="1303">
        <f>D847*E847</f>
        <v>0</v>
      </c>
      <c r="G847" s="1370"/>
    </row>
    <row r="848" spans="1:7">
      <c r="A848" s="1475"/>
      <c r="B848" s="1476"/>
      <c r="C848" s="1477"/>
      <c r="D848" s="1478"/>
      <c r="E848" s="1473"/>
      <c r="F848" s="1480"/>
      <c r="G848" s="1370"/>
    </row>
    <row r="849" spans="1:6" ht="63.75">
      <c r="A849" s="1475" t="s">
        <v>1132</v>
      </c>
      <c r="B849" s="1476" t="s">
        <v>2170</v>
      </c>
      <c r="C849" s="1477"/>
      <c r="D849" s="1478"/>
      <c r="E849" s="1473"/>
      <c r="F849" s="1480"/>
    </row>
    <row r="850" spans="1:6" ht="72.599999999999994" customHeight="1">
      <c r="A850" s="1475"/>
      <c r="B850" s="1476" t="s">
        <v>4269</v>
      </c>
      <c r="C850" s="1477"/>
      <c r="D850" s="1478"/>
      <c r="E850" s="1473"/>
      <c r="F850" s="1480"/>
    </row>
    <row r="851" spans="1:6" ht="18.600000000000001" customHeight="1">
      <c r="A851" s="1475"/>
      <c r="B851" s="1476" t="s">
        <v>4270</v>
      </c>
      <c r="C851" s="1264" t="s">
        <v>1044</v>
      </c>
      <c r="D851" s="1478">
        <v>2</v>
      </c>
      <c r="E851" s="1598"/>
      <c r="F851" s="1303">
        <f>D851*E851</f>
        <v>0</v>
      </c>
    </row>
    <row r="852" spans="1:6" ht="16.899999999999999" customHeight="1">
      <c r="A852" s="1475"/>
      <c r="B852" s="1476" t="s">
        <v>4271</v>
      </c>
      <c r="C852" s="1264" t="s">
        <v>1044</v>
      </c>
      <c r="D852" s="1478">
        <v>50</v>
      </c>
      <c r="E852" s="1598"/>
      <c r="F852" s="1303">
        <f>D852*E852</f>
        <v>0</v>
      </c>
    </row>
    <row r="853" spans="1:6" ht="38.25">
      <c r="A853" s="1475"/>
      <c r="B853" s="1511" t="s">
        <v>4267</v>
      </c>
      <c r="C853" s="1477"/>
      <c r="D853" s="1478"/>
      <c r="E853" s="1473"/>
      <c r="F853" s="1480"/>
    </row>
    <row r="854" spans="1:6">
      <c r="A854" s="1475"/>
      <c r="B854" s="1511"/>
      <c r="C854" s="1477"/>
      <c r="D854" s="1478"/>
      <c r="E854" s="1473"/>
      <c r="F854" s="1480"/>
    </row>
    <row r="855" spans="1:6" s="1263" customFormat="1" ht="89.25">
      <c r="A855" s="1475" t="s">
        <v>1133</v>
      </c>
      <c r="B855" s="1476" t="s">
        <v>2171</v>
      </c>
      <c r="C855" s="1477"/>
      <c r="D855" s="1478"/>
      <c r="E855" s="1473"/>
      <c r="F855" s="1480"/>
    </row>
    <row r="856" spans="1:6" s="1263" customFormat="1" ht="83.45" customHeight="1">
      <c r="A856" s="1475"/>
      <c r="B856" s="1476" t="s">
        <v>4272</v>
      </c>
      <c r="C856" s="1477"/>
      <c r="D856" s="1478"/>
      <c r="E856" s="1473"/>
      <c r="F856" s="1480"/>
    </row>
    <row r="857" spans="1:6" s="1263" customFormat="1">
      <c r="A857" s="1475"/>
      <c r="B857" s="1476" t="s">
        <v>2172</v>
      </c>
      <c r="C857" s="1264" t="s">
        <v>1044</v>
      </c>
      <c r="D857" s="1478">
        <v>48</v>
      </c>
      <c r="E857" s="1598"/>
      <c r="F857" s="1303">
        <f>D857*E857</f>
        <v>0</v>
      </c>
    </row>
    <row r="858" spans="1:6">
      <c r="A858" s="1475"/>
      <c r="B858" s="1476"/>
      <c r="C858" s="1477"/>
      <c r="D858" s="1478"/>
      <c r="E858" s="1473"/>
      <c r="F858" s="1480"/>
    </row>
    <row r="859" spans="1:6" ht="120.6" customHeight="1">
      <c r="A859" s="1475" t="s">
        <v>1134</v>
      </c>
      <c r="B859" s="1512" t="s">
        <v>2173</v>
      </c>
      <c r="C859" s="1477"/>
      <c r="D859" s="1478"/>
      <c r="E859" s="1473"/>
      <c r="F859" s="1480"/>
    </row>
    <row r="860" spans="1:6" ht="76.5">
      <c r="A860" s="1475"/>
      <c r="B860" s="1476" t="s">
        <v>4272</v>
      </c>
      <c r="C860" s="1477"/>
      <c r="D860" s="1478"/>
      <c r="E860" s="1473"/>
      <c r="F860" s="1480"/>
    </row>
    <row r="861" spans="1:6">
      <c r="A861" s="1475"/>
      <c r="B861" s="1476" t="s">
        <v>2174</v>
      </c>
      <c r="C861" s="1264" t="s">
        <v>1044</v>
      </c>
      <c r="D861" s="1478">
        <v>48</v>
      </c>
      <c r="E861" s="1598"/>
      <c r="F861" s="1303">
        <f>D861*E861</f>
        <v>0</v>
      </c>
    </row>
    <row r="862" spans="1:6">
      <c r="A862" s="1475"/>
      <c r="B862" s="1476"/>
      <c r="C862" s="1477"/>
      <c r="D862" s="1478"/>
      <c r="E862" s="1473"/>
      <c r="F862" s="1480"/>
    </row>
    <row r="863" spans="1:6" ht="63.75">
      <c r="A863" s="1475" t="s">
        <v>1135</v>
      </c>
      <c r="B863" s="1476" t="s">
        <v>3086</v>
      </c>
      <c r="C863" s="1477"/>
      <c r="D863" s="1478"/>
      <c r="E863" s="1473"/>
      <c r="F863" s="1480"/>
    </row>
    <row r="864" spans="1:6" ht="51">
      <c r="A864" s="1475"/>
      <c r="B864" s="1476" t="s">
        <v>3085</v>
      </c>
      <c r="C864" s="1477"/>
      <c r="D864" s="1478"/>
      <c r="E864" s="1473"/>
      <c r="F864" s="1480"/>
    </row>
    <row r="865" spans="1:6">
      <c r="A865" s="1475"/>
      <c r="B865" s="1476" t="s">
        <v>2175</v>
      </c>
      <c r="C865" s="1264" t="s">
        <v>1044</v>
      </c>
      <c r="D865" s="1478">
        <v>6</v>
      </c>
      <c r="E865" s="1598"/>
      <c r="F865" s="1303">
        <f>D865*E865</f>
        <v>0</v>
      </c>
    </row>
    <row r="866" spans="1:6">
      <c r="A866" s="1475"/>
      <c r="B866" s="1476"/>
      <c r="C866" s="1477"/>
      <c r="D866" s="1478"/>
      <c r="E866" s="1473"/>
      <c r="F866" s="1480"/>
    </row>
    <row r="867" spans="1:6" s="1507" customFormat="1" ht="128.25" customHeight="1">
      <c r="A867" s="1299" t="s">
        <v>1136</v>
      </c>
      <c r="B867" s="1513" t="s">
        <v>2176</v>
      </c>
      <c r="C867" s="1299"/>
      <c r="D867" s="1506"/>
      <c r="E867" s="1392"/>
      <c r="F867" s="1392"/>
    </row>
    <row r="868" spans="1:6" s="1507" customFormat="1" ht="25.5">
      <c r="A868" s="1299"/>
      <c r="B868" s="1513" t="s">
        <v>4273</v>
      </c>
      <c r="C868" s="1299"/>
      <c r="D868" s="1506"/>
      <c r="E868" s="1392"/>
      <c r="F868" s="1392"/>
    </row>
    <row r="869" spans="1:6" s="1507" customFormat="1" ht="51">
      <c r="A869" s="1299"/>
      <c r="B869" s="1513" t="s">
        <v>3087</v>
      </c>
      <c r="C869" s="1299"/>
      <c r="D869" s="1506"/>
      <c r="E869" s="1392"/>
      <c r="F869" s="1392"/>
    </row>
    <row r="870" spans="1:6" s="1507" customFormat="1">
      <c r="A870" s="1299"/>
      <c r="B870" s="1514" t="s">
        <v>2177</v>
      </c>
      <c r="C870" s="1264" t="s">
        <v>1044</v>
      </c>
      <c r="D870" s="1478">
        <v>1</v>
      </c>
      <c r="E870" s="1598"/>
      <c r="F870" s="1303">
        <f>D870*E870</f>
        <v>0</v>
      </c>
    </row>
    <row r="871" spans="1:6" s="1507" customFormat="1">
      <c r="A871" s="1299"/>
      <c r="B871" s="1514" t="s">
        <v>2178</v>
      </c>
      <c r="C871" s="1264" t="s">
        <v>1044</v>
      </c>
      <c r="D871" s="1478">
        <v>4</v>
      </c>
      <c r="E871" s="1598"/>
      <c r="F871" s="1303">
        <f>D871*E871</f>
        <v>0</v>
      </c>
    </row>
    <row r="872" spans="1:6" s="1507" customFormat="1">
      <c r="A872" s="1299"/>
      <c r="B872" s="1514" t="s">
        <v>2179</v>
      </c>
      <c r="C872" s="1264" t="s">
        <v>1044</v>
      </c>
      <c r="D872" s="1478">
        <v>1</v>
      </c>
      <c r="E872" s="1598"/>
      <c r="F872" s="1303">
        <f>D872*E872</f>
        <v>0</v>
      </c>
    </row>
    <row r="873" spans="1:6" s="1507" customFormat="1">
      <c r="A873" s="1299"/>
      <c r="B873" s="1515" t="s">
        <v>2180</v>
      </c>
      <c r="C873" s="1264" t="s">
        <v>1044</v>
      </c>
      <c r="D873" s="1478">
        <v>2</v>
      </c>
      <c r="E873" s="1598"/>
      <c r="F873" s="1303">
        <f>D873*E873</f>
        <v>0</v>
      </c>
    </row>
    <row r="874" spans="1:6">
      <c r="A874" s="1475"/>
      <c r="B874" s="1476"/>
      <c r="C874" s="1477"/>
      <c r="D874" s="1478"/>
      <c r="E874" s="1473"/>
      <c r="F874" s="1480"/>
    </row>
    <row r="875" spans="1:6" s="1501" customFormat="1" ht="102">
      <c r="A875" s="1299" t="s">
        <v>1137</v>
      </c>
      <c r="B875" s="1516" t="s">
        <v>2181</v>
      </c>
      <c r="C875" s="1496"/>
      <c r="D875" s="1301"/>
      <c r="E875" s="1392"/>
      <c r="F875" s="1392"/>
    </row>
    <row r="876" spans="1:6" s="1501" customFormat="1" ht="51">
      <c r="A876" s="1265"/>
      <c r="B876" s="1516" t="s">
        <v>3370</v>
      </c>
      <c r="C876" s="1517" t="s">
        <v>1044</v>
      </c>
      <c r="D876" s="1518">
        <v>2</v>
      </c>
      <c r="E876" s="1607"/>
      <c r="F876" s="1519">
        <f>D876*E876</f>
        <v>0</v>
      </c>
    </row>
    <row r="877" spans="1:6" s="1501" customFormat="1" ht="51">
      <c r="A877" s="1265"/>
      <c r="B877" s="1516" t="s">
        <v>3371</v>
      </c>
      <c r="C877" s="1517" t="s">
        <v>1044</v>
      </c>
      <c r="D877" s="1518">
        <v>2</v>
      </c>
      <c r="E877" s="1607"/>
      <c r="F877" s="1519">
        <f>D877*E877</f>
        <v>0</v>
      </c>
    </row>
    <row r="878" spans="1:6" s="1501" customFormat="1" ht="25.5">
      <c r="A878" s="1265"/>
      <c r="B878" s="1516" t="s">
        <v>3372</v>
      </c>
      <c r="C878" s="1517" t="s">
        <v>1044</v>
      </c>
      <c r="D878" s="1518">
        <v>1</v>
      </c>
      <c r="E878" s="1607"/>
      <c r="F878" s="1519">
        <f>D878*E878</f>
        <v>0</v>
      </c>
    </row>
    <row r="879" spans="1:6">
      <c r="A879" s="1475"/>
      <c r="B879" s="1476"/>
      <c r="C879" s="1477"/>
      <c r="D879" s="1478"/>
      <c r="E879" s="1473"/>
      <c r="F879" s="1480"/>
    </row>
    <row r="880" spans="1:6" ht="93" customHeight="1">
      <c r="A880" s="1475" t="s">
        <v>1138</v>
      </c>
      <c r="B880" s="1476" t="s">
        <v>2182</v>
      </c>
      <c r="C880" s="1477"/>
      <c r="D880" s="1478"/>
      <c r="E880" s="1473"/>
      <c r="F880" s="1480"/>
    </row>
    <row r="881" spans="1:6" ht="11.25" customHeight="1">
      <c r="A881" s="1475"/>
      <c r="B881" s="1476" t="s">
        <v>1187</v>
      </c>
      <c r="C881" s="1477" t="s">
        <v>1066</v>
      </c>
      <c r="D881" s="1478">
        <v>36</v>
      </c>
      <c r="E881" s="1608"/>
      <c r="F881" s="1480">
        <f>D881*E881</f>
        <v>0</v>
      </c>
    </row>
    <row r="882" spans="1:6" ht="11.25" customHeight="1">
      <c r="A882" s="1475"/>
      <c r="B882" s="1476" t="s">
        <v>1195</v>
      </c>
      <c r="C882" s="1477" t="s">
        <v>1066</v>
      </c>
      <c r="D882" s="1478">
        <v>10</v>
      </c>
      <c r="E882" s="1608"/>
      <c r="F882" s="1480">
        <f>D882*E882</f>
        <v>0</v>
      </c>
    </row>
    <row r="883" spans="1:6" ht="11.25" customHeight="1">
      <c r="A883" s="1475"/>
      <c r="B883" s="1476" t="s">
        <v>1196</v>
      </c>
      <c r="C883" s="1477" t="s">
        <v>1066</v>
      </c>
      <c r="D883" s="1478">
        <v>10</v>
      </c>
      <c r="E883" s="1608"/>
      <c r="F883" s="1480">
        <f>D883*E883</f>
        <v>0</v>
      </c>
    </row>
    <row r="884" spans="1:6">
      <c r="A884" s="1475"/>
      <c r="B884" s="1476"/>
      <c r="C884" s="1477"/>
      <c r="D884" s="1478"/>
      <c r="E884" s="1473"/>
      <c r="F884" s="1480"/>
    </row>
    <row r="885" spans="1:6" s="1384" customFormat="1" ht="73.900000000000006" customHeight="1">
      <c r="A885" s="1314" t="s">
        <v>1139</v>
      </c>
      <c r="B885" s="1315" t="s">
        <v>2183</v>
      </c>
      <c r="C885" s="1320"/>
      <c r="D885" s="1502"/>
    </row>
    <row r="886" spans="1:6" ht="18" customHeight="1">
      <c r="A886" s="1475" t="s">
        <v>3373</v>
      </c>
      <c r="B886" s="1476" t="s">
        <v>2184</v>
      </c>
      <c r="C886" s="1477"/>
      <c r="D886" s="1478"/>
      <c r="E886" s="1473"/>
      <c r="F886" s="1480"/>
    </row>
    <row r="887" spans="1:6">
      <c r="A887" s="1475"/>
      <c r="B887" s="1476" t="s">
        <v>1192</v>
      </c>
      <c r="C887" s="1477"/>
      <c r="D887" s="1478"/>
      <c r="E887" s="1473"/>
      <c r="F887" s="1480"/>
    </row>
    <row r="888" spans="1:6">
      <c r="A888" s="1475"/>
      <c r="B888" s="1476" t="s">
        <v>2185</v>
      </c>
      <c r="C888" s="1477"/>
      <c r="D888" s="1478"/>
      <c r="E888" s="1473"/>
      <c r="F888" s="1480"/>
    </row>
    <row r="889" spans="1:6">
      <c r="A889" s="1475"/>
      <c r="B889" s="1476" t="s">
        <v>2186</v>
      </c>
      <c r="C889" s="1477"/>
      <c r="D889" s="1478"/>
      <c r="E889" s="1473"/>
      <c r="F889" s="1480"/>
    </row>
    <row r="890" spans="1:6">
      <c r="A890" s="1475"/>
      <c r="B890" s="1476" t="s">
        <v>2187</v>
      </c>
      <c r="C890" s="1477"/>
      <c r="D890" s="1478"/>
      <c r="E890" s="1473"/>
      <c r="F890" s="1480"/>
    </row>
    <row r="891" spans="1:6">
      <c r="A891" s="1475"/>
      <c r="B891" s="1476" t="s">
        <v>1193</v>
      </c>
      <c r="C891" s="1477"/>
      <c r="D891" s="1478"/>
      <c r="E891" s="1473"/>
      <c r="F891" s="1480"/>
    </row>
    <row r="892" spans="1:6">
      <c r="A892" s="1475"/>
      <c r="B892" s="1476" t="s">
        <v>2188</v>
      </c>
      <c r="C892" s="1477"/>
      <c r="D892" s="1478"/>
      <c r="E892" s="1473"/>
      <c r="F892" s="1480"/>
    </row>
    <row r="893" spans="1:6">
      <c r="A893" s="1475"/>
      <c r="B893" s="1476" t="s">
        <v>2189</v>
      </c>
      <c r="C893" s="1477"/>
      <c r="D893" s="1478"/>
      <c r="E893" s="1473"/>
      <c r="F893" s="1480"/>
    </row>
    <row r="894" spans="1:6">
      <c r="A894" s="1475"/>
      <c r="B894" s="1476" t="s">
        <v>2190</v>
      </c>
      <c r="C894" s="1477"/>
      <c r="D894" s="1478"/>
      <c r="E894" s="1473"/>
      <c r="F894" s="1480"/>
    </row>
    <row r="895" spans="1:6">
      <c r="A895" s="1475"/>
      <c r="B895" s="1476" t="s">
        <v>2191</v>
      </c>
      <c r="C895" s="1477" t="s">
        <v>1044</v>
      </c>
      <c r="D895" s="1478">
        <v>2</v>
      </c>
      <c r="E895" s="1598"/>
      <c r="F895" s="1303">
        <f>D895*E895</f>
        <v>0</v>
      </c>
    </row>
    <row r="896" spans="1:6">
      <c r="A896" s="1475"/>
      <c r="B896" s="1476"/>
      <c r="C896" s="1477"/>
      <c r="D896" s="1478"/>
      <c r="E896" s="1473"/>
      <c r="F896" s="1480"/>
    </row>
    <row r="897" spans="1:6" s="1501" customFormat="1" ht="38.25">
      <c r="A897" s="1314" t="s">
        <v>1140</v>
      </c>
      <c r="B897" s="1315" t="s">
        <v>2192</v>
      </c>
      <c r="C897" s="1255"/>
      <c r="D897" s="1456"/>
      <c r="E897" s="1393"/>
      <c r="F897" s="1393"/>
    </row>
    <row r="898" spans="1:6" s="1501" customFormat="1" ht="38.25">
      <c r="A898" s="1414"/>
      <c r="B898" s="1315" t="s">
        <v>2193</v>
      </c>
      <c r="C898" s="1255" t="s">
        <v>1044</v>
      </c>
      <c r="D898" s="1456">
        <v>49</v>
      </c>
      <c r="E898" s="1598"/>
      <c r="F898" s="1303">
        <f>D898*E898</f>
        <v>0</v>
      </c>
    </row>
    <row r="899" spans="1:6" s="1501" customFormat="1" ht="76.5">
      <c r="A899" s="1414"/>
      <c r="B899" s="1315" t="s">
        <v>4274</v>
      </c>
      <c r="C899" s="1255"/>
      <c r="D899" s="1456"/>
      <c r="E899" s="1302"/>
      <c r="F899" s="1303"/>
    </row>
    <row r="900" spans="1:6" s="1501" customFormat="1" ht="25.5">
      <c r="A900" s="1414"/>
      <c r="B900" s="1520" t="s">
        <v>1557</v>
      </c>
      <c r="C900" s="1255"/>
      <c r="D900" s="1456"/>
      <c r="E900" s="1393"/>
      <c r="F900" s="1393"/>
    </row>
    <row r="901" spans="1:6" s="1501" customFormat="1" ht="38.25">
      <c r="A901" s="1414"/>
      <c r="B901" s="1323" t="s">
        <v>2194</v>
      </c>
      <c r="C901" s="1255"/>
      <c r="D901" s="1456"/>
      <c r="E901" s="1393"/>
      <c r="F901" s="1393"/>
    </row>
    <row r="902" spans="1:6">
      <c r="A902" s="1475"/>
      <c r="B902" s="1476"/>
      <c r="C902" s="1477"/>
      <c r="D902" s="1478"/>
      <c r="E902" s="1473"/>
      <c r="F902" s="1480"/>
    </row>
    <row r="903" spans="1:6" ht="153">
      <c r="A903" s="1475" t="s">
        <v>2208</v>
      </c>
      <c r="B903" s="1476" t="s">
        <v>2195</v>
      </c>
      <c r="C903" s="1477"/>
      <c r="D903" s="1478"/>
      <c r="E903" s="1473"/>
      <c r="F903" s="1480"/>
    </row>
    <row r="904" spans="1:6" ht="216.75">
      <c r="A904" s="1475"/>
      <c r="B904" s="1476" t="s">
        <v>2196</v>
      </c>
      <c r="C904" s="1477"/>
      <c r="D904" s="1478"/>
      <c r="E904" s="1473"/>
      <c r="F904" s="1480"/>
    </row>
    <row r="905" spans="1:6" ht="15" customHeight="1">
      <c r="A905" s="1475"/>
      <c r="B905" s="1476" t="s">
        <v>1182</v>
      </c>
      <c r="C905" s="1477"/>
      <c r="D905" s="1478"/>
      <c r="E905" s="1473"/>
      <c r="F905" s="1480"/>
    </row>
    <row r="906" spans="1:6" ht="15" customHeight="1">
      <c r="A906" s="1475"/>
      <c r="B906" s="1476" t="s">
        <v>1183</v>
      </c>
      <c r="C906" s="1477"/>
      <c r="D906" s="1478"/>
      <c r="E906" s="1473"/>
      <c r="F906" s="1480"/>
    </row>
    <row r="907" spans="1:6" ht="15" customHeight="1">
      <c r="A907" s="1475"/>
      <c r="B907" s="1476" t="s">
        <v>1184</v>
      </c>
      <c r="C907" s="1477"/>
      <c r="D907" s="1478"/>
      <c r="E907" s="1473"/>
      <c r="F907" s="1480"/>
    </row>
    <row r="908" spans="1:6" ht="15" customHeight="1">
      <c r="A908" s="1475"/>
      <c r="B908" s="1476" t="s">
        <v>1185</v>
      </c>
      <c r="C908" s="1477"/>
      <c r="D908" s="1478"/>
      <c r="E908" s="1473"/>
      <c r="F908" s="1480"/>
    </row>
    <row r="909" spans="1:6" ht="15" customHeight="1">
      <c r="A909" s="1475"/>
      <c r="B909" s="1476" t="s">
        <v>2197</v>
      </c>
      <c r="C909" s="1477" t="s">
        <v>1045</v>
      </c>
      <c r="D909" s="1478">
        <v>4500</v>
      </c>
      <c r="E909" s="1608"/>
      <c r="F909" s="1480">
        <f>D909*E909</f>
        <v>0</v>
      </c>
    </row>
    <row r="910" spans="1:6" ht="15" customHeight="1">
      <c r="A910" s="1475"/>
      <c r="B910" s="1476" t="s">
        <v>2198</v>
      </c>
      <c r="C910" s="1477" t="s">
        <v>1045</v>
      </c>
      <c r="D910" s="1478">
        <v>1600</v>
      </c>
      <c r="E910" s="1608"/>
      <c r="F910" s="1480">
        <f>D910*E910</f>
        <v>0</v>
      </c>
    </row>
    <row r="911" spans="1:6">
      <c r="A911" s="1475"/>
      <c r="B911" s="1476"/>
      <c r="C911" s="1477"/>
      <c r="D911" s="1478"/>
      <c r="E911" s="1473"/>
      <c r="F911" s="1480"/>
    </row>
    <row r="912" spans="1:6" ht="267.75">
      <c r="A912" s="1475" t="s">
        <v>3374</v>
      </c>
      <c r="B912" s="1476" t="s">
        <v>2199</v>
      </c>
      <c r="C912" s="1477"/>
      <c r="D912" s="1478"/>
      <c r="E912" s="1473"/>
      <c r="F912" s="1480"/>
    </row>
    <row r="913" spans="1:19">
      <c r="A913" s="1475"/>
      <c r="B913" s="1476" t="s">
        <v>2200</v>
      </c>
      <c r="C913" s="1477"/>
      <c r="D913" s="1478"/>
      <c r="E913" s="1473"/>
      <c r="F913" s="1480"/>
    </row>
    <row r="914" spans="1:19">
      <c r="A914" s="1475"/>
      <c r="B914" s="1476" t="s">
        <v>1187</v>
      </c>
      <c r="C914" s="1477" t="s">
        <v>1066</v>
      </c>
      <c r="D914" s="1478">
        <v>160</v>
      </c>
      <c r="E914" s="1608"/>
      <c r="F914" s="1480">
        <f t="shared" ref="F914:F922" si="2">D914*E914</f>
        <v>0</v>
      </c>
    </row>
    <row r="915" spans="1:19">
      <c r="A915" s="1475"/>
      <c r="B915" s="1476" t="s">
        <v>3048</v>
      </c>
      <c r="C915" s="1477" t="s">
        <v>1066</v>
      </c>
      <c r="D915" s="1478">
        <v>12</v>
      </c>
      <c r="E915" s="1608"/>
      <c r="F915" s="1480">
        <f t="shared" si="2"/>
        <v>0</v>
      </c>
    </row>
    <row r="916" spans="1:19">
      <c r="A916" s="1475"/>
      <c r="B916" s="1476" t="s">
        <v>1196</v>
      </c>
      <c r="C916" s="1477" t="s">
        <v>1066</v>
      </c>
      <c r="D916" s="1478">
        <v>320</v>
      </c>
      <c r="E916" s="1608"/>
      <c r="F916" s="1480">
        <f t="shared" si="2"/>
        <v>0</v>
      </c>
    </row>
    <row r="917" spans="1:19">
      <c r="A917" s="1475"/>
      <c r="B917" s="1476" t="s">
        <v>1188</v>
      </c>
      <c r="C917" s="1477" t="s">
        <v>1066</v>
      </c>
      <c r="D917" s="1478">
        <v>36</v>
      </c>
      <c r="E917" s="1608"/>
      <c r="F917" s="1480">
        <f t="shared" si="2"/>
        <v>0</v>
      </c>
    </row>
    <row r="918" spans="1:19">
      <c r="A918" s="1475"/>
      <c r="B918" s="1476" t="s">
        <v>1189</v>
      </c>
      <c r="C918" s="1477" t="s">
        <v>1066</v>
      </c>
      <c r="D918" s="1478">
        <v>12</v>
      </c>
      <c r="E918" s="1608"/>
      <c r="F918" s="1480">
        <f t="shared" si="2"/>
        <v>0</v>
      </c>
    </row>
    <row r="919" spans="1:19">
      <c r="A919" s="1475"/>
      <c r="B919" s="1476" t="s">
        <v>1190</v>
      </c>
      <c r="C919" s="1477" t="s">
        <v>1066</v>
      </c>
      <c r="D919" s="1478">
        <v>3</v>
      </c>
      <c r="E919" s="1608"/>
      <c r="F919" s="1480">
        <f t="shared" si="2"/>
        <v>0</v>
      </c>
    </row>
    <row r="920" spans="1:19">
      <c r="A920" s="1475"/>
      <c r="B920" s="1476" t="s">
        <v>1191</v>
      </c>
      <c r="C920" s="1477" t="s">
        <v>1066</v>
      </c>
      <c r="D920" s="1478">
        <v>22</v>
      </c>
      <c r="E920" s="1608"/>
      <c r="F920" s="1480">
        <f t="shared" si="2"/>
        <v>0</v>
      </c>
    </row>
    <row r="921" spans="1:19">
      <c r="A921" s="1475"/>
      <c r="B921" s="1476" t="s">
        <v>3047</v>
      </c>
      <c r="C921" s="1477" t="s">
        <v>1066</v>
      </c>
      <c r="D921" s="1478">
        <v>18</v>
      </c>
      <c r="E921" s="1608"/>
      <c r="F921" s="1480">
        <f t="shared" si="2"/>
        <v>0</v>
      </c>
    </row>
    <row r="922" spans="1:19">
      <c r="A922" s="1475"/>
      <c r="B922" s="1476" t="s">
        <v>3046</v>
      </c>
      <c r="C922" s="1477" t="s">
        <v>1066</v>
      </c>
      <c r="D922" s="1478">
        <v>12</v>
      </c>
      <c r="E922" s="1608"/>
      <c r="F922" s="1480">
        <f t="shared" si="2"/>
        <v>0</v>
      </c>
    </row>
    <row r="923" spans="1:19">
      <c r="A923" s="1475"/>
      <c r="B923" s="1476"/>
      <c r="C923" s="1477"/>
      <c r="D923" s="1478"/>
      <c r="E923" s="1473"/>
      <c r="F923" s="1480"/>
    </row>
    <row r="924" spans="1:19" s="1400" customFormat="1" ht="51">
      <c r="A924" s="1521" t="s">
        <v>3375</v>
      </c>
      <c r="B924" s="1522" t="s">
        <v>2201</v>
      </c>
      <c r="C924" s="1365"/>
      <c r="D924" s="1523"/>
      <c r="E924" s="1451"/>
      <c r="F924" s="1451"/>
      <c r="G924" s="1524"/>
      <c r="H924" s="1524"/>
      <c r="I924" s="1524"/>
      <c r="J924" s="1524"/>
      <c r="K924" s="1524"/>
      <c r="L924" s="1524"/>
      <c r="M924" s="1524"/>
      <c r="N924" s="1524"/>
      <c r="O924" s="1524"/>
      <c r="P924" s="1524"/>
      <c r="Q924" s="1524"/>
      <c r="R924" s="1524"/>
      <c r="S924" s="1524"/>
    </row>
    <row r="925" spans="1:19" s="1400" customFormat="1">
      <c r="A925" s="1521"/>
      <c r="B925" s="1525"/>
      <c r="C925" s="1365" t="s">
        <v>1006</v>
      </c>
      <c r="D925" s="1301">
        <v>130</v>
      </c>
      <c r="E925" s="1608"/>
      <c r="F925" s="1480">
        <f>D925*E925</f>
        <v>0</v>
      </c>
      <c r="G925" s="1524"/>
      <c r="H925" s="1524"/>
      <c r="I925" s="1524"/>
      <c r="J925" s="1524"/>
      <c r="K925" s="1524"/>
      <c r="L925" s="1524"/>
      <c r="M925" s="1524"/>
      <c r="N925" s="1524"/>
      <c r="O925" s="1524"/>
      <c r="P925" s="1524"/>
      <c r="Q925" s="1524"/>
      <c r="R925" s="1524"/>
      <c r="S925" s="1524"/>
    </row>
    <row r="926" spans="1:19">
      <c r="A926" s="1475"/>
      <c r="B926" s="1476"/>
      <c r="C926" s="1477"/>
      <c r="D926" s="1478"/>
      <c r="E926" s="1473"/>
      <c r="F926" s="1480"/>
    </row>
    <row r="927" spans="1:19" ht="38.25">
      <c r="A927" s="1475" t="s">
        <v>3376</v>
      </c>
      <c r="B927" s="1476" t="s">
        <v>2202</v>
      </c>
      <c r="C927" s="1477"/>
      <c r="D927" s="1478"/>
      <c r="E927" s="1473"/>
      <c r="F927" s="1480"/>
    </row>
    <row r="928" spans="1:19" ht="63.75">
      <c r="A928" s="1475"/>
      <c r="B928" s="1476" t="s">
        <v>1157</v>
      </c>
      <c r="C928" s="1477"/>
      <c r="D928" s="1478"/>
      <c r="E928" s="1473"/>
      <c r="F928" s="1480"/>
    </row>
    <row r="929" spans="1:19" ht="89.25">
      <c r="A929" s="1475"/>
      <c r="B929" s="1476" t="s">
        <v>2203</v>
      </c>
      <c r="C929" s="1477"/>
      <c r="D929" s="1478"/>
      <c r="E929" s="1473"/>
      <c r="F929" s="1480"/>
    </row>
    <row r="930" spans="1:19" ht="63.75">
      <c r="A930" s="1475"/>
      <c r="B930" s="1476" t="s">
        <v>1158</v>
      </c>
      <c r="C930" s="1477"/>
      <c r="D930" s="1478"/>
      <c r="E930" s="1473"/>
      <c r="F930" s="1480"/>
    </row>
    <row r="931" spans="1:19">
      <c r="A931" s="1475"/>
      <c r="B931" s="1476" t="s">
        <v>2204</v>
      </c>
      <c r="C931" s="1477"/>
      <c r="D931" s="1478"/>
      <c r="E931" s="1473"/>
      <c r="F931" s="1480"/>
    </row>
    <row r="932" spans="1:19">
      <c r="A932" s="1475"/>
      <c r="B932" s="1476" t="s">
        <v>2205</v>
      </c>
      <c r="C932" s="1477" t="s">
        <v>1006</v>
      </c>
      <c r="D932" s="1478">
        <v>390</v>
      </c>
      <c r="E932" s="1608"/>
      <c r="F932" s="1480">
        <f>D932*E932</f>
        <v>0</v>
      </c>
    </row>
    <row r="933" spans="1:19">
      <c r="A933" s="1475"/>
      <c r="B933" s="1476"/>
      <c r="C933" s="1477"/>
      <c r="D933" s="1478"/>
      <c r="E933" s="1473"/>
      <c r="F933" s="1480"/>
    </row>
    <row r="934" spans="1:19" s="1400" customFormat="1" ht="39.75" customHeight="1">
      <c r="A934" s="1521" t="s">
        <v>3377</v>
      </c>
      <c r="B934" s="1343" t="s">
        <v>2206</v>
      </c>
      <c r="C934" s="1381" t="s">
        <v>1006</v>
      </c>
      <c r="D934" s="1361">
        <v>36</v>
      </c>
      <c r="E934" s="1609"/>
      <c r="F934" s="1527">
        <f>D934*E934</f>
        <v>0</v>
      </c>
      <c r="G934" s="1524"/>
      <c r="H934" s="1524"/>
      <c r="I934" s="1524"/>
      <c r="J934" s="1524"/>
      <c r="K934" s="1524"/>
      <c r="L934" s="1524"/>
      <c r="M934" s="1524"/>
      <c r="N934" s="1524"/>
      <c r="O934" s="1524"/>
      <c r="P934" s="1524"/>
      <c r="Q934" s="1524"/>
      <c r="R934" s="1524"/>
      <c r="S934" s="1524"/>
    </row>
    <row r="935" spans="1:19" s="1400" customFormat="1" ht="14.45" customHeight="1">
      <c r="A935" s="1521"/>
      <c r="B935" s="1343"/>
      <c r="C935" s="1381"/>
      <c r="D935" s="1361"/>
      <c r="E935" s="1526"/>
      <c r="F935" s="1527"/>
      <c r="G935" s="1524"/>
      <c r="H935" s="1524"/>
      <c r="I935" s="1524"/>
      <c r="J935" s="1524"/>
      <c r="K935" s="1524"/>
      <c r="L935" s="1524"/>
      <c r="M935" s="1524"/>
      <c r="N935" s="1524"/>
      <c r="O935" s="1524"/>
      <c r="P935" s="1524"/>
      <c r="Q935" s="1524"/>
      <c r="R935" s="1524"/>
      <c r="S935" s="1524"/>
    </row>
    <row r="936" spans="1:19">
      <c r="A936" s="1475"/>
      <c r="B936" s="1476"/>
      <c r="C936" s="1477"/>
      <c r="D936" s="1478"/>
      <c r="E936" s="1473"/>
      <c r="F936" s="1480"/>
    </row>
    <row r="937" spans="1:19">
      <c r="A937" s="1475"/>
      <c r="B937" s="1511" t="s">
        <v>2207</v>
      </c>
      <c r="C937" s="1477"/>
      <c r="D937" s="1478"/>
      <c r="E937" s="1473"/>
      <c r="F937" s="1480"/>
    </row>
    <row r="938" spans="1:19">
      <c r="A938" s="1475"/>
      <c r="B938" s="1476"/>
      <c r="C938" s="1477"/>
      <c r="D938" s="1478"/>
      <c r="E938" s="1473"/>
      <c r="F938" s="1480"/>
    </row>
    <row r="939" spans="1:19" ht="38.25">
      <c r="A939" s="1475" t="s">
        <v>3378</v>
      </c>
      <c r="B939" s="1476" t="s">
        <v>2209</v>
      </c>
      <c r="C939" s="1477"/>
      <c r="D939" s="1478"/>
      <c r="E939" s="1473"/>
      <c r="F939" s="1480"/>
    </row>
    <row r="940" spans="1:19" ht="52.5" customHeight="1">
      <c r="A940" s="1475"/>
      <c r="B940" s="1476" t="s">
        <v>2210</v>
      </c>
      <c r="C940" s="1477"/>
      <c r="D940" s="1478"/>
      <c r="E940" s="1473"/>
      <c r="F940" s="1480"/>
    </row>
    <row r="941" spans="1:19" ht="51">
      <c r="A941" s="1475"/>
      <c r="B941" s="1476" t="s">
        <v>2211</v>
      </c>
      <c r="C941" s="1477"/>
      <c r="D941" s="1478"/>
      <c r="E941" s="1473"/>
      <c r="F941" s="1480"/>
    </row>
    <row r="942" spans="1:19" ht="25.5">
      <c r="A942" s="1475"/>
      <c r="B942" s="1476" t="s">
        <v>2212</v>
      </c>
      <c r="C942" s="1477"/>
      <c r="D942" s="1478"/>
      <c r="E942" s="1473"/>
      <c r="F942" s="1480"/>
    </row>
    <row r="943" spans="1:19">
      <c r="A943" s="1475"/>
      <c r="B943" s="1476" t="s">
        <v>2213</v>
      </c>
      <c r="C943" s="1477" t="s">
        <v>1118</v>
      </c>
      <c r="D943" s="1478">
        <v>74</v>
      </c>
      <c r="E943" s="1608"/>
      <c r="F943" s="1480">
        <f>D943*E943</f>
        <v>0</v>
      </c>
    </row>
    <row r="944" spans="1:19" s="1384" customFormat="1">
      <c r="A944" s="1528"/>
      <c r="B944" s="1315"/>
      <c r="C944" s="1320"/>
      <c r="D944" s="1301"/>
      <c r="E944" s="1302"/>
      <c r="F944" s="1303"/>
      <c r="G944" s="1529"/>
    </row>
    <row r="945" spans="1:6" s="1298" customFormat="1" ht="19.899999999999999" customHeight="1">
      <c r="A945" s="1530" t="str">
        <f>A682</f>
        <v>2.</v>
      </c>
      <c r="B945" s="1531" t="str">
        <f>LEFT(B682,100)&amp;" UKUPNO:"</f>
        <v>VENTILACIJA UKUPNO:</v>
      </c>
      <c r="C945" s="1466"/>
      <c r="D945" s="1532"/>
      <c r="E945" s="1533"/>
      <c r="F945" s="1533">
        <f>SUM(F683:F943)</f>
        <v>0</v>
      </c>
    </row>
    <row r="946" spans="1:6">
      <c r="E946" s="1358"/>
    </row>
    <row r="947" spans="1:6">
      <c r="E947" s="1358"/>
    </row>
    <row r="948" spans="1:6" s="1540" customFormat="1" ht="19.5">
      <c r="A948" s="1534"/>
      <c r="B948" s="1535" t="s">
        <v>3045</v>
      </c>
      <c r="C948" s="1536"/>
      <c r="D948" s="1537"/>
      <c r="E948" s="1538"/>
      <c r="F948" s="1539"/>
    </row>
    <row r="949" spans="1:6" s="1540" customFormat="1" ht="12.75" customHeight="1">
      <c r="A949" s="1534"/>
      <c r="B949" s="1541"/>
      <c r="C949" s="1536"/>
      <c r="D949" s="1537"/>
      <c r="E949" s="1538"/>
      <c r="F949" s="1539"/>
    </row>
    <row r="950" spans="1:6" s="1540" customFormat="1" ht="18" customHeight="1">
      <c r="A950" s="1542" t="str">
        <f>A4</f>
        <v>4.</v>
      </c>
      <c r="B950" s="1543" t="str">
        <f>B4</f>
        <v>STROJARSKE INSTALACIJE</v>
      </c>
      <c r="C950" s="1271"/>
      <c r="D950" s="1357"/>
      <c r="E950" s="1544"/>
      <c r="F950" s="1545"/>
    </row>
    <row r="951" spans="1:6">
      <c r="A951" s="1546"/>
      <c r="B951" s="1547"/>
      <c r="C951" s="1548"/>
      <c r="E951" s="1358"/>
      <c r="F951" s="1358"/>
    </row>
    <row r="952" spans="1:6">
      <c r="A952" s="1546"/>
      <c r="B952" s="1547"/>
      <c r="C952" s="1548"/>
      <c r="E952" s="1358"/>
      <c r="F952" s="1358"/>
    </row>
    <row r="953" spans="1:6" s="1298" customFormat="1" ht="15" customHeight="1">
      <c r="A953" s="1549" t="str">
        <f>A9</f>
        <v>1.</v>
      </c>
      <c r="B953" s="1550" t="str">
        <f>B9</f>
        <v>GRIJANJE I HLAĐENJE</v>
      </c>
      <c r="C953" s="1551"/>
      <c r="D953" s="1552"/>
      <c r="E953" s="1553"/>
      <c r="F953" s="1553"/>
    </row>
    <row r="954" spans="1:6" s="1298" customFormat="1" ht="15" customHeight="1">
      <c r="A954" s="1554"/>
      <c r="B954" s="1554"/>
      <c r="C954" s="1555"/>
      <c r="D954" s="1556"/>
      <c r="E954" s="1544"/>
      <c r="F954" s="1544"/>
    </row>
    <row r="955" spans="1:6" s="1298" customFormat="1" ht="15" customHeight="1">
      <c r="A955" s="1557" t="str">
        <f>A677</f>
        <v>1.</v>
      </c>
      <c r="B955" s="1558" t="str">
        <f>B677</f>
        <v>GRIJANJE I HLAĐENJE UKUPNO:</v>
      </c>
      <c r="C955" s="1559"/>
      <c r="D955" s="1560"/>
      <c r="E955" s="1561"/>
      <c r="F955" s="1561">
        <f>F677</f>
        <v>0</v>
      </c>
    </row>
    <row r="956" spans="1:6" s="1298" customFormat="1" ht="15" customHeight="1">
      <c r="A956" s="1562"/>
      <c r="B956" s="1563"/>
      <c r="C956" s="1564"/>
      <c r="D956" s="1565"/>
      <c r="E956" s="1566"/>
      <c r="F956" s="1566"/>
    </row>
    <row r="957" spans="1:6" s="1298" customFormat="1" ht="15" customHeight="1">
      <c r="A957" s="1567" t="str">
        <f>A682</f>
        <v>2.</v>
      </c>
      <c r="B957" s="1568" t="str">
        <f>B682</f>
        <v>VENTILACIJA</v>
      </c>
      <c r="C957" s="1569"/>
      <c r="D957" s="1570"/>
      <c r="E957" s="1571"/>
      <c r="F957" s="1571"/>
    </row>
    <row r="958" spans="1:6" s="1298" customFormat="1" ht="15" customHeight="1">
      <c r="A958" s="1572"/>
      <c r="B958" s="1573"/>
      <c r="C958" s="1574"/>
      <c r="D958" s="1575"/>
      <c r="E958" s="1576"/>
      <c r="F958" s="1576"/>
    </row>
    <row r="959" spans="1:6" s="1298" customFormat="1" ht="15" customHeight="1">
      <c r="A959" s="1577" t="str">
        <f>A945</f>
        <v>2.</v>
      </c>
      <c r="B959" s="1578" t="str">
        <f>B945</f>
        <v>VENTILACIJA UKUPNO:</v>
      </c>
      <c r="C959" s="1564"/>
      <c r="D959" s="1565"/>
      <c r="E959" s="1566"/>
      <c r="F959" s="1566">
        <f>F945</f>
        <v>0</v>
      </c>
    </row>
    <row r="960" spans="1:6">
      <c r="A960" s="1579"/>
      <c r="B960" s="1580"/>
      <c r="C960" s="1581"/>
      <c r="D960" s="1582"/>
      <c r="E960" s="1583"/>
      <c r="F960" s="1583"/>
    </row>
    <row r="961" spans="1:8">
      <c r="A961" s="1546"/>
      <c r="B961" s="1584"/>
      <c r="C961" s="1585"/>
      <c r="D961" s="1586"/>
      <c r="E961" s="1587"/>
      <c r="F961" s="1587"/>
    </row>
    <row r="962" spans="1:8" s="1593" customFormat="1" ht="18" customHeight="1">
      <c r="A962" s="1588"/>
      <c r="B962" s="1589"/>
      <c r="C962" s="1590"/>
      <c r="D962" s="1591"/>
      <c r="E962" s="1592" t="str">
        <f>CONCATENATE(B950," ", "- SVEUKUPNO:")</f>
        <v>STROJARSKE INSTALACIJE - SVEUKUPNO:</v>
      </c>
      <c r="F962" s="1592">
        <f>SUM(F952:F959)</f>
        <v>0</v>
      </c>
      <c r="H962" s="1594"/>
    </row>
  </sheetData>
  <sheetProtection algorithmName="SHA-512" hashValue="BVYrWTBRPk/+hAV//7L/vOvEEzA6Wbozo+WAWb0grBAxPCwBZ0D5KkzwZdnhjcy+SrQjPejMtuHL2t0djVA/gQ==" saltValue="IkWaI7sEg9mKxOz4c7HZLg==" spinCount="100000" sheet="1" objects="1" scenarios="1"/>
  <conditionalFormatting sqref="D78:D79">
    <cfRule type="cellIs" dxfId="25" priority="61" stopIfTrue="1" operator="equal">
      <formula>0</formula>
    </cfRule>
    <cfRule type="cellIs" priority="62" stopIfTrue="1" operator="equal">
      <formula>0</formula>
    </cfRule>
  </conditionalFormatting>
  <conditionalFormatting sqref="D84:D87">
    <cfRule type="cellIs" dxfId="24" priority="43" stopIfTrue="1" operator="equal">
      <formula>0</formula>
    </cfRule>
    <cfRule type="cellIs" priority="44" stopIfTrue="1" operator="equal">
      <formula>0</formula>
    </cfRule>
  </conditionalFormatting>
  <conditionalFormatting sqref="D51:E55">
    <cfRule type="cellIs" dxfId="23" priority="78" stopIfTrue="1" operator="equal">
      <formula>0</formula>
    </cfRule>
    <cfRule type="cellIs" priority="79" stopIfTrue="1" operator="equal">
      <formula>0</formula>
    </cfRule>
  </conditionalFormatting>
  <conditionalFormatting sqref="D76:E77">
    <cfRule type="cellIs" dxfId="22" priority="63" stopIfTrue="1" operator="equal">
      <formula>0</formula>
    </cfRule>
    <cfRule type="cellIs" priority="64" stopIfTrue="1" operator="equal">
      <formula>0</formula>
    </cfRule>
  </conditionalFormatting>
  <conditionalFormatting sqref="D80:E82">
    <cfRule type="cellIs" dxfId="21" priority="45" stopIfTrue="1" operator="equal">
      <formula>0</formula>
    </cfRule>
    <cfRule type="cellIs" priority="46" stopIfTrue="1" operator="equal">
      <formula>0</formula>
    </cfRule>
  </conditionalFormatting>
  <conditionalFormatting sqref="D114:E115">
    <cfRule type="cellIs" dxfId="20" priority="37" stopIfTrue="1" operator="equal">
      <formula>0</formula>
    </cfRule>
    <cfRule type="cellIs" priority="38" stopIfTrue="1" operator="equal">
      <formula>0</formula>
    </cfRule>
  </conditionalFormatting>
  <conditionalFormatting sqref="D117:E118">
    <cfRule type="cellIs" dxfId="19" priority="24" stopIfTrue="1" operator="equal">
      <formula>0</formula>
    </cfRule>
    <cfRule type="cellIs" priority="25" stopIfTrue="1" operator="equal">
      <formula>0</formula>
    </cfRule>
  </conditionalFormatting>
  <conditionalFormatting sqref="D120:E121">
    <cfRule type="cellIs" dxfId="18" priority="20" stopIfTrue="1" operator="equal">
      <formula>0</formula>
    </cfRule>
    <cfRule type="cellIs" priority="21" stopIfTrue="1" operator="equal">
      <formula>0</formula>
    </cfRule>
  </conditionalFormatting>
  <conditionalFormatting sqref="D128:E128">
    <cfRule type="cellIs" dxfId="17" priority="33" stopIfTrue="1" operator="equal">
      <formula>0</formula>
    </cfRule>
    <cfRule type="cellIs" priority="34" stopIfTrue="1" operator="equal">
      <formula>0</formula>
    </cfRule>
  </conditionalFormatting>
  <conditionalFormatting sqref="D136:E136">
    <cfRule type="cellIs" dxfId="16" priority="16" stopIfTrue="1" operator="equal">
      <formula>0</formula>
    </cfRule>
    <cfRule type="cellIs" priority="17" stopIfTrue="1" operator="equal">
      <formula>0</formula>
    </cfRule>
  </conditionalFormatting>
  <conditionalFormatting sqref="D144:E144">
    <cfRule type="cellIs" dxfId="15" priority="12" stopIfTrue="1" operator="equal">
      <formula>0</formula>
    </cfRule>
    <cfRule type="cellIs" priority="13" stopIfTrue="1" operator="equal">
      <formula>0</formula>
    </cfRule>
  </conditionalFormatting>
  <conditionalFormatting sqref="D152:E152">
    <cfRule type="cellIs" dxfId="14" priority="8" stopIfTrue="1" operator="equal">
      <formula>0</formula>
    </cfRule>
    <cfRule type="cellIs" priority="9" stopIfTrue="1" operator="equal">
      <formula>0</formula>
    </cfRule>
  </conditionalFormatting>
  <conditionalFormatting sqref="D160:E160">
    <cfRule type="cellIs" dxfId="13" priority="4" stopIfTrue="1" operator="equal">
      <formula>0</formula>
    </cfRule>
    <cfRule type="cellIs" priority="5" stopIfTrue="1" operator="equal">
      <formula>0</formula>
    </cfRule>
  </conditionalFormatting>
  <conditionalFormatting sqref="E56 D57:E57 D90:E90 D95:E112 D206:E206">
    <cfRule type="cellIs" dxfId="12" priority="74" stopIfTrue="1" operator="equal">
      <formula>0</formula>
    </cfRule>
    <cfRule type="cellIs" priority="75" stopIfTrue="1" operator="equal">
      <formula>0</formula>
    </cfRule>
  </conditionalFormatting>
  <conditionalFormatting sqref="E63">
    <cfRule type="cellIs" dxfId="11" priority="55" stopIfTrue="1" operator="equal">
      <formula>0</formula>
    </cfRule>
    <cfRule type="cellIs" priority="56" stopIfTrue="1" operator="equal">
      <formula>0</formula>
    </cfRule>
  </conditionalFormatting>
  <conditionalFormatting sqref="E67:E68">
    <cfRule type="cellIs" dxfId="10" priority="53" stopIfTrue="1" operator="equal">
      <formula>0</formula>
    </cfRule>
    <cfRule type="cellIs" priority="54" stopIfTrue="1" operator="equal">
      <formula>0</formula>
    </cfRule>
  </conditionalFormatting>
  <conditionalFormatting sqref="E71">
    <cfRule type="cellIs" dxfId="9" priority="51" stopIfTrue="1" operator="equal">
      <formula>0</formula>
    </cfRule>
    <cfRule type="cellIs" priority="52" stopIfTrue="1" operator="equal">
      <formula>0</formula>
    </cfRule>
  </conditionalFormatting>
  <conditionalFormatting sqref="E74">
    <cfRule type="cellIs" dxfId="8" priority="49" stopIfTrue="1" operator="equal">
      <formula>0</formula>
    </cfRule>
    <cfRule type="cellIs" priority="50" stopIfTrue="1" operator="equal">
      <formula>0</formula>
    </cfRule>
  </conditionalFormatting>
  <conditionalFormatting sqref="E78">
    <cfRule type="cellIs" dxfId="7" priority="47" stopIfTrue="1" operator="equal">
      <formula>0</formula>
    </cfRule>
    <cfRule type="cellIs" priority="48" stopIfTrue="1" operator="equal">
      <formula>0</formula>
    </cfRule>
  </conditionalFormatting>
  <conditionalFormatting sqref="E84:E85 E87">
    <cfRule type="cellIs" dxfId="6" priority="41" stopIfTrue="1" operator="equal">
      <formula>0</formula>
    </cfRule>
    <cfRule type="cellIs" priority="42" stopIfTrue="1" operator="equal">
      <formula>0</formula>
    </cfRule>
  </conditionalFormatting>
  <conditionalFormatting sqref="F677">
    <cfRule type="cellIs" dxfId="5" priority="72" stopIfTrue="1" operator="equal">
      <formula>0</formula>
    </cfRule>
  </conditionalFormatting>
  <conditionalFormatting sqref="F685:F808 F810:F811 F879:F884 F815:F875 F886:F943">
    <cfRule type="cellIs" dxfId="4" priority="73" stopIfTrue="1" operator="equal">
      <formula>0</formula>
    </cfRule>
  </conditionalFormatting>
  <conditionalFormatting sqref="F813">
    <cfRule type="cellIs" dxfId="3" priority="80" stopIfTrue="1" operator="equal">
      <formula>0</formula>
    </cfRule>
  </conditionalFormatting>
  <conditionalFormatting sqref="F953:F954">
    <cfRule type="cellIs" dxfId="2" priority="67" stopIfTrue="1" operator="equal">
      <formula>0</formula>
    </cfRule>
  </conditionalFormatting>
  <conditionalFormatting sqref="F955:F960">
    <cfRule type="cellIs" dxfId="1" priority="66" stopIfTrue="1" operator="equal">
      <formula>0</formula>
    </cfRule>
  </conditionalFormatting>
  <conditionalFormatting sqref="F962">
    <cfRule type="cellIs" dxfId="0" priority="69" stopIfTrue="1" operator="equal">
      <formula>0</formula>
    </cfRule>
  </conditionalFormatting>
  <printOptions horizontalCentered="1"/>
  <pageMargins left="0.78740157480314965" right="0.39370078740157483" top="0.39370078740157483" bottom="0.70866141732283472" header="0" footer="0.23622047244094491"/>
  <pageSetup paperSize="9" orientation="portrait" r:id="rId1"/>
  <headerFooter>
    <oddFooter>&amp;L&amp;9&amp;A&amp;C&amp;9DIO 3 - SMJEŠTAJNI PAVILJON - GRAĐENJE&amp;R&amp;9&amp;P/&amp;N</oddFooter>
  </headerFooter>
  <rowBreaks count="1" manualBreakCount="1">
    <brk id="947" max="5" man="1"/>
  </rowBreaks>
  <ignoredErrors>
    <ignoredError sqref="F943 F934 F881:F883 F909:F910 F914:F922 F925 F932" unlockedFormula="1"/>
    <ignoredError sqref="F446 F535 F538 F541 F60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W1002"/>
  <sheetViews>
    <sheetView view="pageBreakPreview" zoomScaleNormal="100" zoomScaleSheetLayoutView="100" workbookViewId="0">
      <selection activeCell="C43" sqref="C43"/>
    </sheetView>
  </sheetViews>
  <sheetFormatPr defaultColWidth="14.42578125" defaultRowHeight="15" customHeight="1"/>
  <cols>
    <col min="1" max="1" width="18.5703125" style="17" customWidth="1"/>
    <col min="2" max="2" width="15.7109375" style="17" customWidth="1"/>
    <col min="3" max="3" width="49" style="17" customWidth="1"/>
    <col min="4" max="23" width="8.85546875" style="17" customWidth="1"/>
    <col min="24" max="16384" width="14.42578125" style="17"/>
  </cols>
  <sheetData>
    <row r="1" spans="1:3" ht="15" customHeight="1">
      <c r="A1" s="35"/>
      <c r="B1" s="35"/>
    </row>
    <row r="2" spans="1:3" ht="48" customHeight="1">
      <c r="B2" s="653" t="s">
        <v>0</v>
      </c>
      <c r="C2" s="846" t="s">
        <v>2396</v>
      </c>
    </row>
    <row r="3" spans="1:3" ht="7.5" customHeight="1">
      <c r="B3" s="477"/>
    </row>
    <row r="4" spans="1:3" ht="24" customHeight="1">
      <c r="B4" s="653" t="s">
        <v>1</v>
      </c>
      <c r="C4" s="846" t="s">
        <v>2242</v>
      </c>
    </row>
    <row r="5" spans="1:3" ht="7.5" customHeight="1"/>
    <row r="6" spans="1:3" ht="24.75" customHeight="1">
      <c r="A6" s="35"/>
      <c r="B6" s="667" t="s">
        <v>158</v>
      </c>
      <c r="C6" s="667" t="s">
        <v>3078</v>
      </c>
    </row>
    <row r="7" spans="1:3" ht="7.5" customHeight="1">
      <c r="B7" s="35"/>
    </row>
    <row r="8" spans="1:3" ht="15" customHeight="1">
      <c r="B8" s="1611" t="s">
        <v>160</v>
      </c>
      <c r="C8" s="1612" t="s">
        <v>3458</v>
      </c>
    </row>
    <row r="10" spans="1:3" ht="15" customHeight="1">
      <c r="A10" s="35"/>
      <c r="B10" s="477"/>
    </row>
    <row r="11" spans="1:3" ht="15" customHeight="1">
      <c r="B11" s="35"/>
    </row>
    <row r="13" spans="1:3" ht="15" customHeight="1">
      <c r="A13" s="35"/>
      <c r="B13" s="477"/>
    </row>
    <row r="14" spans="1:3" ht="15" customHeight="1">
      <c r="A14" s="35"/>
      <c r="B14" s="477"/>
    </row>
    <row r="15" spans="1:3" ht="15" customHeight="1">
      <c r="A15" s="35"/>
      <c r="B15" s="477"/>
    </row>
    <row r="17" spans="1:23" ht="12.75">
      <c r="E17" s="494" t="s">
        <v>690</v>
      </c>
    </row>
    <row r="18" spans="1:23" ht="15" customHeight="1">
      <c r="A18" s="35"/>
      <c r="B18" s="670"/>
    </row>
    <row r="19" spans="1:23" ht="15" customHeight="1">
      <c r="A19" s="35"/>
      <c r="B19" s="670"/>
    </row>
    <row r="21" spans="1:23" ht="15.75" customHeight="1"/>
    <row r="22" spans="1:23" ht="15" customHeight="1">
      <c r="A22" s="35"/>
      <c r="B22" s="477"/>
    </row>
    <row r="23" spans="1:23" ht="15" customHeight="1">
      <c r="A23" s="35"/>
      <c r="B23" s="477"/>
    </row>
    <row r="24" spans="1:23" ht="25.5" customHeight="1">
      <c r="B24" s="849" t="s">
        <v>27</v>
      </c>
    </row>
    <row r="25" spans="1:23" ht="25.5" customHeight="1">
      <c r="A25" s="770"/>
      <c r="B25" s="850" t="s">
        <v>2404</v>
      </c>
      <c r="C25" s="665"/>
      <c r="D25" s="492"/>
      <c r="E25" s="492"/>
      <c r="F25" s="492"/>
      <c r="G25" s="492"/>
      <c r="H25" s="492"/>
      <c r="I25" s="492"/>
      <c r="J25" s="492"/>
      <c r="K25" s="492"/>
      <c r="L25" s="492"/>
      <c r="M25" s="492"/>
      <c r="N25" s="492"/>
      <c r="O25" s="492"/>
      <c r="P25" s="492"/>
      <c r="Q25" s="492"/>
      <c r="R25" s="492"/>
      <c r="S25" s="492"/>
      <c r="T25" s="492"/>
      <c r="U25" s="492"/>
      <c r="V25" s="492"/>
      <c r="W25" s="492"/>
    </row>
    <row r="26" spans="1:23" ht="15" customHeight="1">
      <c r="A26" s="772"/>
      <c r="B26" s="670"/>
    </row>
    <row r="27" spans="1:23" ht="15" customHeight="1">
      <c r="A27" s="772"/>
      <c r="B27" s="35"/>
    </row>
    <row r="28" spans="1:23" ht="15" customHeight="1">
      <c r="A28" s="772"/>
    </row>
    <row r="29" spans="1:23" ht="15" customHeight="1">
      <c r="A29" s="772"/>
      <c r="B29" s="35"/>
    </row>
    <row r="30" spans="1:23" ht="15" customHeight="1">
      <c r="A30" s="772"/>
      <c r="B30" s="35"/>
    </row>
    <row r="31" spans="1:23" ht="15" customHeight="1">
      <c r="A31" s="772"/>
      <c r="B31" s="35"/>
    </row>
    <row r="32" spans="1:23" ht="15" customHeight="1">
      <c r="A32" s="773"/>
      <c r="B32" s="477"/>
    </row>
    <row r="33" spans="1:23" ht="15" customHeight="1">
      <c r="A33" s="772"/>
      <c r="B33" s="35"/>
    </row>
    <row r="34" spans="1:23" ht="15" customHeight="1">
      <c r="A34" s="772"/>
      <c r="B34" s="35"/>
    </row>
    <row r="35" spans="1:23" ht="15" customHeight="1">
      <c r="A35" s="773"/>
      <c r="B35" s="477"/>
    </row>
    <row r="36" spans="1:23" ht="15" customHeight="1">
      <c r="A36" s="772"/>
      <c r="B36" s="35"/>
    </row>
    <row r="37" spans="1:23" ht="15" customHeight="1">
      <c r="A37" s="772"/>
      <c r="B37" s="35"/>
    </row>
    <row r="38" spans="1:23" ht="15" customHeight="1">
      <c r="A38" s="772"/>
      <c r="B38" s="35"/>
    </row>
    <row r="39" spans="1:23" ht="15" customHeight="1">
      <c r="A39" s="772"/>
      <c r="B39" s="35"/>
      <c r="C39" s="35"/>
      <c r="D39" s="35"/>
      <c r="E39" s="35"/>
      <c r="F39" s="35"/>
      <c r="G39" s="35"/>
      <c r="H39" s="35"/>
      <c r="I39" s="35"/>
      <c r="J39" s="35"/>
      <c r="K39" s="35"/>
      <c r="L39" s="35"/>
      <c r="M39" s="35"/>
      <c r="N39" s="35"/>
      <c r="O39" s="35"/>
      <c r="P39" s="35"/>
      <c r="Q39" s="35"/>
      <c r="R39" s="35"/>
      <c r="S39" s="35"/>
      <c r="T39" s="35"/>
      <c r="U39" s="35"/>
      <c r="V39" s="35"/>
      <c r="W39" s="35"/>
    </row>
    <row r="40" spans="1:23" ht="15" customHeight="1">
      <c r="A40" s="772"/>
      <c r="B40" s="35"/>
      <c r="C40" s="35"/>
      <c r="D40" s="35"/>
      <c r="E40" s="35"/>
      <c r="F40" s="35"/>
      <c r="G40" s="35"/>
      <c r="H40" s="35"/>
      <c r="I40" s="35"/>
      <c r="J40" s="35"/>
      <c r="K40" s="35"/>
      <c r="L40" s="35"/>
      <c r="M40" s="35"/>
      <c r="N40" s="35"/>
      <c r="O40" s="35"/>
      <c r="P40" s="35"/>
      <c r="Q40" s="35"/>
      <c r="R40" s="35"/>
      <c r="S40" s="35"/>
      <c r="T40" s="35"/>
      <c r="U40" s="35"/>
      <c r="V40" s="35"/>
      <c r="W40" s="35"/>
    </row>
    <row r="41" spans="1:23" ht="15" customHeight="1">
      <c r="A41" s="772"/>
      <c r="B41" s="35"/>
      <c r="C41" s="35"/>
      <c r="D41" s="35"/>
      <c r="E41" s="35"/>
      <c r="F41" s="35"/>
      <c r="G41" s="35"/>
      <c r="H41" s="35"/>
      <c r="I41" s="35"/>
      <c r="J41" s="35"/>
      <c r="K41" s="35"/>
      <c r="L41" s="35"/>
      <c r="M41" s="35"/>
      <c r="N41" s="35"/>
      <c r="O41" s="35"/>
      <c r="P41" s="35"/>
      <c r="Q41" s="35"/>
      <c r="R41" s="35"/>
      <c r="S41" s="35"/>
      <c r="T41" s="35"/>
      <c r="U41" s="35"/>
      <c r="V41" s="35"/>
      <c r="W41" s="35"/>
    </row>
    <row r="42" spans="1:23" ht="15" customHeight="1">
      <c r="A42" s="772"/>
      <c r="B42" s="35"/>
      <c r="C42" s="35"/>
      <c r="D42" s="35"/>
      <c r="E42" s="35"/>
      <c r="F42" s="35"/>
      <c r="G42" s="35"/>
      <c r="H42" s="35"/>
      <c r="I42" s="35"/>
      <c r="J42" s="35"/>
      <c r="K42" s="35"/>
      <c r="L42" s="35"/>
      <c r="M42" s="35"/>
      <c r="N42" s="35"/>
      <c r="O42" s="35"/>
      <c r="P42" s="35"/>
      <c r="Q42" s="35"/>
      <c r="R42" s="35"/>
      <c r="S42" s="35"/>
      <c r="T42" s="35"/>
      <c r="U42" s="35"/>
      <c r="V42" s="35"/>
      <c r="W42" s="35"/>
    </row>
    <row r="43" spans="1:23" ht="15" customHeight="1">
      <c r="A43" s="772"/>
    </row>
    <row r="44" spans="1:23" ht="15" customHeight="1">
      <c r="A44" s="772"/>
      <c r="B44" s="477"/>
    </row>
    <row r="45" spans="1:23" ht="15" customHeight="1">
      <c r="A45" s="772"/>
      <c r="B45" s="35"/>
    </row>
    <row r="46" spans="1:23" ht="15" customHeight="1">
      <c r="A46" s="772"/>
    </row>
    <row r="47" spans="1:23" ht="15.75" customHeight="1">
      <c r="A47" s="477"/>
      <c r="D47" s="477"/>
      <c r="E47" s="477"/>
      <c r="F47" s="477"/>
      <c r="G47" s="477"/>
      <c r="H47" s="477"/>
      <c r="I47" s="477"/>
      <c r="J47" s="477"/>
      <c r="K47" s="477"/>
      <c r="L47" s="477"/>
      <c r="M47" s="477"/>
      <c r="N47" s="477"/>
      <c r="O47" s="477"/>
      <c r="P47" s="477"/>
      <c r="Q47" s="477"/>
      <c r="R47" s="477"/>
      <c r="S47" s="477"/>
      <c r="T47" s="477"/>
      <c r="U47" s="477"/>
      <c r="V47" s="477"/>
      <c r="W47" s="477"/>
    </row>
    <row r="48" spans="1:23" ht="15.75" customHeight="1">
      <c r="A48" s="477"/>
      <c r="D48" s="477"/>
      <c r="E48" s="477"/>
      <c r="F48" s="477"/>
      <c r="G48" s="477"/>
      <c r="H48" s="477"/>
      <c r="I48" s="477"/>
      <c r="J48" s="477"/>
      <c r="K48" s="477"/>
      <c r="L48" s="477"/>
      <c r="M48" s="477"/>
      <c r="N48" s="477"/>
      <c r="O48" s="477"/>
      <c r="P48" s="477"/>
      <c r="Q48" s="477"/>
      <c r="R48" s="477"/>
      <c r="S48" s="477"/>
      <c r="T48" s="477"/>
      <c r="U48" s="477"/>
      <c r="V48" s="477"/>
      <c r="W48" s="477"/>
    </row>
    <row r="49" spans="1:3" ht="15.75" customHeight="1">
      <c r="A49" s="772"/>
      <c r="B49" s="653" t="s">
        <v>162</v>
      </c>
      <c r="C49" s="768" t="s">
        <v>3079</v>
      </c>
    </row>
    <row r="50" spans="1:3" ht="15" customHeight="1">
      <c r="B50" s="35"/>
    </row>
    <row r="51" spans="1:3" ht="15" customHeight="1">
      <c r="B51" s="35"/>
    </row>
    <row r="52" spans="1:3" ht="15.75" customHeight="1"/>
    <row r="53" spans="1:3" ht="15.75" customHeight="1">
      <c r="C53" s="477"/>
    </row>
    <row r="54" spans="1:3" ht="15.75" customHeight="1">
      <c r="C54" s="35"/>
    </row>
    <row r="55" spans="1:3" ht="15.75" customHeight="1"/>
    <row r="56" spans="1:3" ht="15.75" customHeight="1"/>
    <row r="57" spans="1:3" ht="15.75" customHeight="1"/>
    <row r="58" spans="1:3" ht="15.75" customHeight="1"/>
    <row r="59" spans="1:3" ht="15.75" customHeight="1"/>
    <row r="60" spans="1:3" ht="15.75" customHeight="1"/>
    <row r="61" spans="1:3" ht="15.75" customHeight="1"/>
    <row r="62" spans="1:3" ht="15.75" customHeight="1"/>
    <row r="63" spans="1:3" ht="15.75" customHeight="1"/>
    <row r="64" spans="1: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OntUd0dhm4UaJ8AScioniEEucl+Vyeq3JEAb4SF1FZHq94QNlIFR3ckgd9hgnPzhIAqCimlNFQYFDakpE3LgLA==" saltValue="rkgNMT/uTrF6/FE3j5+6pA==" spinCount="100000" sheet="1" objects="1" scenarios="1"/>
  <mergeCells count="1">
    <mergeCell ref="B25:C25"/>
  </mergeCells>
  <printOptions horizontalCentered="1"/>
  <pageMargins left="0.70866141732283472" right="0.55118110236220474" top="0.35433070866141736" bottom="0.39370078740157483" header="0" footer="0"/>
  <pageSetup paperSize="9" orientation="portrait" cellComments="atEn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sheetPr>
  <dimension ref="A1:F19"/>
  <sheetViews>
    <sheetView view="pageBreakPreview" zoomScaleNormal="100" zoomScaleSheetLayoutView="100" workbookViewId="0">
      <selection activeCell="C43" sqref="C43"/>
    </sheetView>
  </sheetViews>
  <sheetFormatPr defaultColWidth="14.42578125" defaultRowHeight="12.75"/>
  <cols>
    <col min="1" max="1" width="5.7109375" style="1638" customWidth="1"/>
    <col min="2" max="2" width="40.7109375" style="1638" customWidth="1"/>
    <col min="3" max="3" width="5.7109375" style="1638" customWidth="1"/>
    <col min="4" max="4" width="9.7109375" style="1638" customWidth="1"/>
    <col min="5" max="5" width="12.7109375" style="1638" customWidth="1"/>
    <col min="6" max="6" width="17.42578125" style="1638" customWidth="1"/>
    <col min="7" max="16384" width="14.42578125" style="1638"/>
  </cols>
  <sheetData>
    <row r="1" spans="1:6" s="1618" customFormat="1" ht="15" customHeight="1">
      <c r="A1" s="1613"/>
      <c r="B1" s="1614" t="s">
        <v>2404</v>
      </c>
      <c r="C1" s="1615"/>
      <c r="D1" s="1616"/>
      <c r="E1" s="1616"/>
      <c r="F1" s="1617"/>
    </row>
    <row r="2" spans="1:6" s="1618" customFormat="1">
      <c r="A2" s="1619"/>
      <c r="B2" s="1619"/>
      <c r="C2" s="1619"/>
      <c r="D2" s="1619"/>
      <c r="E2" s="1619"/>
      <c r="F2" s="1619"/>
    </row>
    <row r="3" spans="1:6" s="1618" customFormat="1" ht="15" customHeight="1">
      <c r="A3" s="1620"/>
      <c r="B3" s="1621" t="s">
        <v>1068</v>
      </c>
      <c r="C3" s="1622"/>
      <c r="D3" s="1623"/>
      <c r="E3" s="1623"/>
      <c r="F3" s="1624"/>
    </row>
    <row r="4" spans="1:6" s="1618" customFormat="1">
      <c r="A4" s="1625"/>
      <c r="B4" s="1626"/>
      <c r="C4" s="1627"/>
      <c r="D4" s="1628"/>
      <c r="E4" s="1628"/>
      <c r="F4" s="1629"/>
    </row>
    <row r="5" spans="1:6" s="1631" customFormat="1" ht="100.9" customHeight="1">
      <c r="A5" s="1630" t="s">
        <v>3459</v>
      </c>
      <c r="B5" s="1630"/>
      <c r="C5" s="1630"/>
      <c r="D5" s="1630"/>
      <c r="E5" s="1630"/>
      <c r="F5" s="1630"/>
    </row>
    <row r="6" spans="1:6" s="1631" customFormat="1">
      <c r="B6" s="1632"/>
      <c r="C6" s="1633"/>
    </row>
    <row r="7" spans="1:6" s="1631" customFormat="1">
      <c r="B7" s="1634" t="s">
        <v>1068</v>
      </c>
      <c r="C7" s="1633"/>
    </row>
    <row r="8" spans="1:6" s="1631" customFormat="1">
      <c r="B8" s="1632"/>
      <c r="C8" s="1633"/>
    </row>
    <row r="9" spans="1:6" s="1631" customFormat="1" ht="108.6" customHeight="1">
      <c r="A9" s="1630" t="s">
        <v>3460</v>
      </c>
      <c r="B9" s="1630"/>
      <c r="C9" s="1630"/>
      <c r="D9" s="1630"/>
      <c r="E9" s="1630"/>
      <c r="F9" s="1630"/>
    </row>
    <row r="10" spans="1:6" s="1635" customFormat="1">
      <c r="B10" s="1636"/>
      <c r="C10" s="1637"/>
    </row>
    <row r="11" spans="1:6" s="1631" customFormat="1" ht="72" customHeight="1">
      <c r="A11" s="1630" t="s">
        <v>3461</v>
      </c>
      <c r="B11" s="1630"/>
      <c r="C11" s="1630"/>
      <c r="D11" s="1630"/>
      <c r="E11" s="1630"/>
      <c r="F11" s="1630"/>
    </row>
    <row r="12" spans="1:6" s="1635" customFormat="1">
      <c r="B12" s="1636"/>
      <c r="C12" s="1637"/>
    </row>
    <row r="13" spans="1:6" s="1631" customFormat="1" ht="66" customHeight="1">
      <c r="A13" s="1630" t="s">
        <v>3462</v>
      </c>
      <c r="B13" s="1630"/>
      <c r="C13" s="1630"/>
      <c r="D13" s="1630"/>
      <c r="E13" s="1630"/>
      <c r="F13" s="1630"/>
    </row>
    <row r="14" spans="1:6" s="1635" customFormat="1">
      <c r="B14" s="1636"/>
      <c r="C14" s="1637"/>
    </row>
    <row r="15" spans="1:6" s="1631" customFormat="1" ht="146.44999999999999" customHeight="1">
      <c r="A15" s="1630" t="s">
        <v>3463</v>
      </c>
      <c r="B15" s="1630"/>
      <c r="C15" s="1630"/>
      <c r="D15" s="1630"/>
      <c r="E15" s="1630"/>
      <c r="F15" s="1630"/>
    </row>
    <row r="16" spans="1:6" s="1635" customFormat="1">
      <c r="B16" s="1636"/>
      <c r="C16" s="1637"/>
    </row>
    <row r="17" spans="1:6" s="1631" customFormat="1">
      <c r="B17" s="1634" t="s">
        <v>3464</v>
      </c>
      <c r="C17" s="1633"/>
    </row>
    <row r="18" spans="1:6" s="1635" customFormat="1">
      <c r="B18" s="1636"/>
      <c r="C18" s="1637"/>
    </row>
    <row r="19" spans="1:6" s="1631" customFormat="1" ht="123" customHeight="1">
      <c r="A19" s="1630" t="s">
        <v>3465</v>
      </c>
      <c r="B19" s="1630"/>
      <c r="C19" s="1630"/>
      <c r="D19" s="1630"/>
      <c r="E19" s="1630"/>
      <c r="F19" s="1630"/>
    </row>
  </sheetData>
  <sheetProtection algorithmName="SHA-512" hashValue="KjfiAXaztVxGKA9TxAtSfgyQZAsL3IBNui1xyQwZ1iSumzUlZsO4+1bm6t/Q3vWMVRxBvOSM/3PXNTdByyRE/Q==" saltValue="AxUpnxRyO+RFO1KCGVo1KQ==" spinCount="100000" sheet="1" objects="1" scenarios="1"/>
  <mergeCells count="6">
    <mergeCell ref="A19:F19"/>
    <mergeCell ref="A5:F5"/>
    <mergeCell ref="A9:F9"/>
    <mergeCell ref="A11:F11"/>
    <mergeCell ref="A13:F13"/>
    <mergeCell ref="A15:F15"/>
  </mergeCells>
  <printOptions horizontalCentered="1"/>
  <pageMargins left="0.78740157480314965" right="0.39370078740157483" top="0.39370078740157483" bottom="0.70866141732283472" header="0" footer="0.23622047244094491"/>
  <pageSetup paperSize="9" orientation="portrait" r:id="rId1"/>
  <headerFooter>
    <oddFooter>&amp;L&amp;9&amp;A&amp;C&amp;9DIO 3 - SMJEŠTAJNI PAVILJON - GRAĐENJE&amp;R&amp;"Arial,Bold"&amp;9&amp;P/&amp;N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sheetPr>
  <dimension ref="A1:CV1618"/>
  <sheetViews>
    <sheetView showZeros="0" view="pageBreakPreview" zoomScaleNormal="100" zoomScaleSheetLayoutView="100" workbookViewId="0">
      <selection activeCell="I7" sqref="I7"/>
    </sheetView>
  </sheetViews>
  <sheetFormatPr defaultColWidth="14.42578125" defaultRowHeight="12.75"/>
  <cols>
    <col min="1" max="1" width="5.7109375" style="1647" customWidth="1"/>
    <col min="2" max="2" width="40.7109375" style="1647" customWidth="1"/>
    <col min="3" max="3" width="8.28515625" style="1647" customWidth="1"/>
    <col min="4" max="4" width="9.140625" style="1647" customWidth="1"/>
    <col min="5" max="5" width="12.7109375" style="2472" customWidth="1"/>
    <col min="6" max="6" width="15.28515625" style="1647" customWidth="1"/>
    <col min="7" max="22" width="8.85546875" style="1647" customWidth="1"/>
    <col min="23" max="16384" width="14.42578125" style="1647"/>
  </cols>
  <sheetData>
    <row r="1" spans="1:22" s="1642" customFormat="1">
      <c r="A1" s="1639" t="s">
        <v>980</v>
      </c>
      <c r="B1" s="1640" t="s">
        <v>981</v>
      </c>
      <c r="C1" s="1640" t="s">
        <v>982</v>
      </c>
      <c r="D1" s="1640" t="s">
        <v>983</v>
      </c>
      <c r="E1" s="2437" t="s">
        <v>984</v>
      </c>
      <c r="F1" s="1640" t="s">
        <v>985</v>
      </c>
      <c r="G1" s="1641"/>
      <c r="H1" s="1641"/>
      <c r="I1" s="1641"/>
      <c r="J1" s="1641"/>
      <c r="K1" s="1641"/>
      <c r="L1" s="1641"/>
      <c r="M1" s="1641"/>
      <c r="N1" s="1641"/>
      <c r="O1" s="1641"/>
      <c r="P1" s="1641"/>
      <c r="Q1" s="1641"/>
      <c r="R1" s="1641"/>
      <c r="S1" s="1641"/>
      <c r="T1" s="1641"/>
      <c r="U1" s="1641"/>
      <c r="V1" s="1641"/>
    </row>
    <row r="2" spans="1:22" s="1642" customFormat="1">
      <c r="A2" s="1643">
        <v>1</v>
      </c>
      <c r="B2" s="1644">
        <v>2</v>
      </c>
      <c r="C2" s="1644">
        <v>3</v>
      </c>
      <c r="D2" s="1644">
        <v>4</v>
      </c>
      <c r="E2" s="2438">
        <v>5</v>
      </c>
      <c r="F2" s="1644" t="s">
        <v>986</v>
      </c>
      <c r="G2" s="1645"/>
      <c r="H2" s="1645"/>
      <c r="I2" s="1645"/>
      <c r="J2" s="1645"/>
      <c r="K2" s="1645"/>
      <c r="L2" s="1645"/>
      <c r="M2" s="1645"/>
      <c r="N2" s="1645"/>
      <c r="O2" s="1645"/>
      <c r="P2" s="1645"/>
      <c r="Q2" s="1645"/>
      <c r="R2" s="1645"/>
      <c r="S2" s="1645"/>
      <c r="T2" s="1645"/>
      <c r="U2" s="1645"/>
      <c r="V2" s="1645"/>
    </row>
    <row r="3" spans="1:22">
      <c r="A3" s="1646"/>
      <c r="B3" s="1646"/>
      <c r="C3" s="1646"/>
      <c r="D3" s="1646"/>
      <c r="E3" s="1646"/>
      <c r="F3" s="1646"/>
      <c r="G3" s="1646"/>
      <c r="H3" s="1646"/>
      <c r="I3" s="1646"/>
      <c r="J3" s="1646"/>
      <c r="K3" s="1646"/>
      <c r="L3" s="1646"/>
      <c r="M3" s="1646"/>
      <c r="N3" s="1646"/>
      <c r="O3" s="1646"/>
      <c r="P3" s="1646"/>
      <c r="Q3" s="1646"/>
      <c r="R3" s="1646"/>
      <c r="S3" s="1646"/>
      <c r="T3" s="1646"/>
      <c r="U3" s="1646"/>
      <c r="V3" s="1646"/>
    </row>
    <row r="4" spans="1:22" s="1653" customFormat="1" ht="15" customHeight="1">
      <c r="A4" s="1648" t="s">
        <v>1035</v>
      </c>
      <c r="B4" s="1649" t="s">
        <v>2404</v>
      </c>
      <c r="C4" s="1650"/>
      <c r="D4" s="1651"/>
      <c r="E4" s="1652"/>
      <c r="F4" s="1652"/>
    </row>
    <row r="5" spans="1:22" s="1642" customFormat="1">
      <c r="A5" s="1645"/>
      <c r="B5" s="1645"/>
      <c r="C5" s="1645"/>
      <c r="D5" s="1645"/>
      <c r="E5" s="1645"/>
      <c r="F5" s="1645"/>
      <c r="G5" s="1645"/>
      <c r="H5" s="1645"/>
      <c r="I5" s="1645"/>
      <c r="J5" s="1645"/>
      <c r="K5" s="1645"/>
      <c r="L5" s="1645"/>
      <c r="M5" s="1645"/>
      <c r="N5" s="1645"/>
      <c r="O5" s="1645"/>
      <c r="P5" s="1645"/>
      <c r="Q5" s="1645"/>
      <c r="R5" s="1645"/>
      <c r="S5" s="1645"/>
      <c r="T5" s="1645"/>
      <c r="U5" s="1645"/>
      <c r="V5" s="1645"/>
    </row>
    <row r="6" spans="1:22" s="1642" customFormat="1">
      <c r="A6" s="1645"/>
      <c r="B6" s="342" t="s">
        <v>991</v>
      </c>
      <c r="C6" s="1645"/>
      <c r="D6" s="1645"/>
      <c r="E6" s="1645"/>
      <c r="F6" s="1645"/>
      <c r="G6" s="1645"/>
      <c r="H6" s="1645"/>
      <c r="I6" s="1645"/>
      <c r="J6" s="1645"/>
      <c r="K6" s="1645"/>
      <c r="L6" s="1645"/>
      <c r="M6" s="1645"/>
      <c r="N6" s="1645"/>
      <c r="O6" s="1645"/>
      <c r="P6" s="1645"/>
      <c r="Q6" s="1645"/>
      <c r="R6" s="1645"/>
      <c r="S6" s="1645"/>
      <c r="T6" s="1645"/>
      <c r="U6" s="1645"/>
      <c r="V6" s="1645"/>
    </row>
    <row r="7" spans="1:22" s="1642" customFormat="1" ht="102">
      <c r="A7" s="1645"/>
      <c r="B7" s="342" t="s">
        <v>4275</v>
      </c>
      <c r="C7" s="1645"/>
      <c r="D7" s="1645"/>
      <c r="E7" s="1645"/>
      <c r="F7" s="1645"/>
      <c r="G7" s="1645"/>
      <c r="H7" s="1645"/>
      <c r="I7" s="1645"/>
      <c r="J7" s="1645"/>
      <c r="K7" s="1645"/>
      <c r="L7" s="1645"/>
      <c r="M7" s="1645"/>
      <c r="N7" s="1645"/>
      <c r="O7" s="1645"/>
      <c r="P7" s="1645"/>
      <c r="Q7" s="1645"/>
      <c r="R7" s="1645"/>
      <c r="S7" s="1645"/>
      <c r="T7" s="1645"/>
      <c r="U7" s="1645"/>
      <c r="V7" s="1645"/>
    </row>
    <row r="8" spans="1:22" s="1642" customFormat="1">
      <c r="A8" s="1645"/>
      <c r="B8" s="1645"/>
      <c r="C8" s="1645"/>
      <c r="D8" s="1645"/>
      <c r="E8" s="1645"/>
      <c r="F8" s="1645"/>
      <c r="G8" s="1645"/>
      <c r="H8" s="1645"/>
      <c r="I8" s="1645"/>
      <c r="J8" s="1645"/>
      <c r="K8" s="1645"/>
      <c r="L8" s="1645"/>
      <c r="M8" s="1645"/>
      <c r="N8" s="1645"/>
      <c r="O8" s="1645"/>
      <c r="P8" s="1645"/>
      <c r="Q8" s="1645"/>
      <c r="R8" s="1645"/>
      <c r="S8" s="1645"/>
      <c r="T8" s="1645"/>
      <c r="U8" s="1645"/>
      <c r="V8" s="1645"/>
    </row>
    <row r="9" spans="1:22" s="1642" customFormat="1">
      <c r="A9" s="1645"/>
      <c r="B9" s="1645"/>
      <c r="C9" s="1645"/>
      <c r="D9" s="1645"/>
      <c r="E9" s="1645"/>
      <c r="F9" s="1645"/>
      <c r="G9" s="1645"/>
      <c r="H9" s="1645"/>
      <c r="I9" s="1645"/>
      <c r="J9" s="1645"/>
      <c r="K9" s="1645"/>
      <c r="L9" s="1645"/>
      <c r="M9" s="1645"/>
      <c r="N9" s="1645"/>
      <c r="O9" s="1645"/>
      <c r="P9" s="1645"/>
      <c r="Q9" s="1645"/>
      <c r="R9" s="1645"/>
      <c r="S9" s="1645"/>
      <c r="T9" s="1645"/>
      <c r="U9" s="1645"/>
      <c r="V9" s="1645"/>
    </row>
    <row r="10" spans="1:22" s="1642" customFormat="1">
      <c r="A10" s="1654">
        <v>1</v>
      </c>
      <c r="B10" s="1655" t="s">
        <v>3476</v>
      </c>
      <c r="C10" s="1656"/>
      <c r="D10" s="1657"/>
      <c r="E10" s="1658"/>
      <c r="F10" s="1658"/>
    </row>
    <row r="11" spans="1:22" s="1642" customFormat="1">
      <c r="A11" s="1659"/>
      <c r="B11" s="1660"/>
      <c r="C11" s="1661"/>
      <c r="D11" s="1662"/>
      <c r="E11" s="1663"/>
      <c r="F11" s="1663"/>
    </row>
    <row r="12" spans="1:22" s="1642" customFormat="1">
      <c r="A12" s="1664" t="s">
        <v>987</v>
      </c>
      <c r="B12" s="1665" t="s">
        <v>3477</v>
      </c>
      <c r="C12" s="1665"/>
      <c r="D12" s="1665"/>
      <c r="E12" s="1665"/>
      <c r="F12" s="1665"/>
    </row>
    <row r="13" spans="1:22" s="1673" customFormat="1" ht="124.9" customHeight="1">
      <c r="A13" s="1666" t="s">
        <v>271</v>
      </c>
      <c r="B13" s="1667" t="s">
        <v>3478</v>
      </c>
      <c r="C13" s="1668"/>
      <c r="D13" s="1669"/>
      <c r="E13" s="1670"/>
      <c r="F13" s="1671"/>
      <c r="G13" s="1672"/>
      <c r="H13" s="1672"/>
      <c r="I13" s="1672"/>
      <c r="J13" s="1672"/>
    </row>
    <row r="14" spans="1:22" s="1641" customFormat="1">
      <c r="A14" s="1666"/>
      <c r="B14" s="1674" t="s">
        <v>3479</v>
      </c>
      <c r="E14" s="1661"/>
      <c r="F14" s="1661"/>
    </row>
    <row r="15" spans="1:22" s="1641" customFormat="1" ht="51">
      <c r="A15" s="1666" t="s">
        <v>271</v>
      </c>
      <c r="B15" s="1667" t="s">
        <v>3480</v>
      </c>
      <c r="C15" s="1675" t="s">
        <v>1044</v>
      </c>
      <c r="D15" s="1676">
        <v>1</v>
      </c>
      <c r="E15" s="2439"/>
      <c r="F15" s="1661"/>
    </row>
    <row r="16" spans="1:22" s="1673" customFormat="1">
      <c r="A16" s="1666" t="s">
        <v>271</v>
      </c>
      <c r="B16" s="1667" t="s">
        <v>3481</v>
      </c>
      <c r="C16" s="1675" t="s">
        <v>1044</v>
      </c>
      <c r="D16" s="1676">
        <v>3</v>
      </c>
      <c r="E16" s="2440"/>
      <c r="F16" s="1670"/>
      <c r="G16" s="1672"/>
      <c r="H16" s="1672"/>
      <c r="I16" s="1672"/>
      <c r="J16" s="1672"/>
    </row>
    <row r="17" spans="1:10" s="1673" customFormat="1" ht="25.5">
      <c r="A17" s="1666" t="s">
        <v>271</v>
      </c>
      <c r="B17" s="1667" t="s">
        <v>3482</v>
      </c>
      <c r="C17" s="1675" t="s">
        <v>1044</v>
      </c>
      <c r="D17" s="1676">
        <v>1</v>
      </c>
      <c r="E17" s="2440"/>
      <c r="F17" s="1670"/>
      <c r="G17" s="1672"/>
      <c r="H17" s="1672"/>
      <c r="I17" s="1672"/>
      <c r="J17" s="1672"/>
    </row>
    <row r="18" spans="1:10" s="1673" customFormat="1" ht="25.5">
      <c r="A18" s="1666" t="s">
        <v>271</v>
      </c>
      <c r="B18" s="1667" t="s">
        <v>3483</v>
      </c>
      <c r="C18" s="1675" t="s">
        <v>1044</v>
      </c>
      <c r="D18" s="1676">
        <v>1</v>
      </c>
      <c r="E18" s="2440"/>
      <c r="F18" s="1670"/>
      <c r="G18" s="1672"/>
      <c r="H18" s="1672"/>
      <c r="I18" s="1672"/>
      <c r="J18" s="1672"/>
    </row>
    <row r="19" spans="1:10" s="1673" customFormat="1" ht="38.25">
      <c r="A19" s="1666" t="s">
        <v>271</v>
      </c>
      <c r="B19" s="1667" t="s">
        <v>3484</v>
      </c>
      <c r="C19" s="1675" t="s">
        <v>1044</v>
      </c>
      <c r="D19" s="1676">
        <v>1</v>
      </c>
      <c r="E19" s="2440"/>
      <c r="F19" s="1670"/>
      <c r="G19" s="1672"/>
      <c r="H19" s="1672"/>
      <c r="I19" s="1672"/>
      <c r="J19" s="1672"/>
    </row>
    <row r="20" spans="1:10" s="1673" customFormat="1" ht="43.15" customHeight="1">
      <c r="A20" s="1666" t="s">
        <v>271</v>
      </c>
      <c r="B20" s="1667" t="s">
        <v>3485</v>
      </c>
      <c r="C20" s="1675" t="s">
        <v>1044</v>
      </c>
      <c r="D20" s="1676">
        <v>1</v>
      </c>
      <c r="E20" s="2440"/>
      <c r="F20" s="1670"/>
      <c r="G20" s="1672"/>
      <c r="H20" s="1672"/>
      <c r="I20" s="1672"/>
      <c r="J20" s="1672"/>
    </row>
    <row r="21" spans="1:10" s="1673" customFormat="1">
      <c r="A21" s="1666" t="s">
        <v>271</v>
      </c>
      <c r="B21" s="1667" t="s">
        <v>3486</v>
      </c>
      <c r="C21" s="1675" t="s">
        <v>1044</v>
      </c>
      <c r="D21" s="1676">
        <v>1</v>
      </c>
      <c r="E21" s="2440"/>
      <c r="F21" s="1670"/>
      <c r="G21" s="1672"/>
      <c r="H21" s="1672"/>
      <c r="I21" s="1672"/>
      <c r="J21" s="1672"/>
    </row>
    <row r="22" spans="1:10" s="1641" customFormat="1" ht="25.5">
      <c r="A22" s="1666" t="s">
        <v>271</v>
      </c>
      <c r="B22" s="1667" t="s">
        <v>3487</v>
      </c>
      <c r="C22" s="1675" t="s">
        <v>1044</v>
      </c>
      <c r="D22" s="1676">
        <v>1</v>
      </c>
      <c r="E22" s="2439"/>
      <c r="F22" s="1661"/>
    </row>
    <row r="23" spans="1:10" s="1673" customFormat="1" ht="38.25">
      <c r="A23" s="1666" t="s">
        <v>271</v>
      </c>
      <c r="B23" s="1667" t="s">
        <v>3488</v>
      </c>
      <c r="C23" s="1675" t="s">
        <v>1026</v>
      </c>
      <c r="D23" s="1676">
        <v>1</v>
      </c>
      <c r="E23" s="2440"/>
      <c r="F23" s="1670"/>
      <c r="G23" s="1672"/>
      <c r="H23" s="1672"/>
      <c r="I23" s="1672"/>
      <c r="J23" s="1672"/>
    </row>
    <row r="24" spans="1:10" s="1673" customFormat="1" ht="38.25">
      <c r="A24" s="1666" t="s">
        <v>271</v>
      </c>
      <c r="B24" s="1667" t="s">
        <v>3489</v>
      </c>
      <c r="C24" s="1675" t="s">
        <v>1026</v>
      </c>
      <c r="D24" s="1676">
        <v>1</v>
      </c>
      <c r="E24" s="2440"/>
      <c r="F24" s="1670"/>
      <c r="G24" s="1672"/>
      <c r="H24" s="1672"/>
      <c r="I24" s="1672"/>
      <c r="J24" s="1672"/>
    </row>
    <row r="25" spans="1:10" s="1673" customFormat="1" ht="25.5">
      <c r="A25" s="1666" t="s">
        <v>271</v>
      </c>
      <c r="B25" s="1677" t="s">
        <v>3490</v>
      </c>
      <c r="C25" s="1661" t="s">
        <v>1044</v>
      </c>
      <c r="D25" s="1678">
        <v>6</v>
      </c>
      <c r="E25" s="2440"/>
      <c r="F25" s="1670"/>
      <c r="G25" s="1672"/>
      <c r="H25" s="1672"/>
      <c r="I25" s="1672"/>
      <c r="J25" s="1672"/>
    </row>
    <row r="26" spans="1:10" s="1673" customFormat="1" ht="25.5">
      <c r="A26" s="1666" t="s">
        <v>271</v>
      </c>
      <c r="B26" s="1677" t="s">
        <v>3491</v>
      </c>
      <c r="C26" s="1661" t="s">
        <v>1044</v>
      </c>
      <c r="D26" s="1678">
        <v>3</v>
      </c>
      <c r="E26" s="2440"/>
      <c r="F26" s="1670"/>
      <c r="G26" s="1672"/>
      <c r="H26" s="1672"/>
      <c r="I26" s="1672"/>
      <c r="J26" s="1672"/>
    </row>
    <row r="27" spans="1:10" s="1641" customFormat="1" ht="25.5">
      <c r="A27" s="1666" t="s">
        <v>271</v>
      </c>
      <c r="B27" s="1667" t="s">
        <v>3492</v>
      </c>
      <c r="C27" s="1675" t="s">
        <v>1044</v>
      </c>
      <c r="D27" s="1678">
        <v>2</v>
      </c>
      <c r="E27" s="2439"/>
      <c r="F27" s="1661"/>
    </row>
    <row r="28" spans="1:10" s="1641" customFormat="1" ht="25.5">
      <c r="A28" s="1666" t="s">
        <v>271</v>
      </c>
      <c r="B28" s="1667" t="s">
        <v>3493</v>
      </c>
      <c r="C28" s="1675" t="s">
        <v>1044</v>
      </c>
      <c r="D28" s="1678">
        <v>2</v>
      </c>
      <c r="E28" s="2439"/>
      <c r="F28" s="1661"/>
    </row>
    <row r="29" spans="1:10" s="1641" customFormat="1" ht="25.5">
      <c r="A29" s="1666" t="s">
        <v>271</v>
      </c>
      <c r="B29" s="1667" t="s">
        <v>3494</v>
      </c>
      <c r="C29" s="1675" t="s">
        <v>1044</v>
      </c>
      <c r="D29" s="1678">
        <v>2</v>
      </c>
      <c r="E29" s="2439"/>
      <c r="F29" s="1661"/>
    </row>
    <row r="30" spans="1:10" s="1641" customFormat="1" ht="25.5">
      <c r="A30" s="1666" t="s">
        <v>271</v>
      </c>
      <c r="B30" s="1667" t="s">
        <v>3495</v>
      </c>
      <c r="C30" s="1675" t="s">
        <v>1044</v>
      </c>
      <c r="D30" s="1678">
        <v>50</v>
      </c>
      <c r="E30" s="2440"/>
      <c r="F30" s="1670"/>
    </row>
    <row r="31" spans="1:10" s="1641" customFormat="1" ht="25.5">
      <c r="A31" s="1666" t="s">
        <v>271</v>
      </c>
      <c r="B31" s="1667" t="s">
        <v>3496</v>
      </c>
      <c r="C31" s="1675" t="s">
        <v>1044</v>
      </c>
      <c r="D31" s="1678">
        <v>22</v>
      </c>
      <c r="E31" s="2440"/>
      <c r="F31" s="1670"/>
    </row>
    <row r="32" spans="1:10" s="1641" customFormat="1" ht="25.5">
      <c r="A32" s="1666" t="s">
        <v>271</v>
      </c>
      <c r="B32" s="1667" t="s">
        <v>3497</v>
      </c>
      <c r="C32" s="1675" t="s">
        <v>1044</v>
      </c>
      <c r="D32" s="1678">
        <v>25</v>
      </c>
      <c r="E32" s="2440"/>
      <c r="F32" s="1670"/>
    </row>
    <row r="33" spans="1:10" s="1641" customFormat="1" ht="25.5">
      <c r="A33" s="1666" t="s">
        <v>271</v>
      </c>
      <c r="B33" s="1667" t="s">
        <v>3498</v>
      </c>
      <c r="C33" s="1675" t="s">
        <v>1044</v>
      </c>
      <c r="D33" s="1678">
        <v>1</v>
      </c>
      <c r="E33" s="2440"/>
      <c r="F33" s="1670"/>
    </row>
    <row r="34" spans="1:10" s="1641" customFormat="1" ht="25.5">
      <c r="A34" s="1666" t="s">
        <v>271</v>
      </c>
      <c r="B34" s="1667" t="s">
        <v>3499</v>
      </c>
      <c r="C34" s="1675" t="s">
        <v>1044</v>
      </c>
      <c r="D34" s="1678">
        <v>1</v>
      </c>
      <c r="E34" s="2440"/>
      <c r="F34" s="1670"/>
    </row>
    <row r="35" spans="1:10" s="1641" customFormat="1" ht="25.5">
      <c r="A35" s="1666" t="s">
        <v>271</v>
      </c>
      <c r="B35" s="1667" t="s">
        <v>3500</v>
      </c>
      <c r="C35" s="1675" t="s">
        <v>1044</v>
      </c>
      <c r="D35" s="1678">
        <v>5</v>
      </c>
      <c r="E35" s="2440"/>
      <c r="F35" s="1670"/>
    </row>
    <row r="36" spans="1:10" s="1641" customFormat="1" ht="25.5">
      <c r="A36" s="1666" t="s">
        <v>271</v>
      </c>
      <c r="B36" s="1667" t="s">
        <v>3501</v>
      </c>
      <c r="C36" s="1675" t="s">
        <v>1026</v>
      </c>
      <c r="D36" s="1678">
        <v>5</v>
      </c>
      <c r="E36" s="2440"/>
      <c r="F36" s="1670"/>
    </row>
    <row r="37" spans="1:10" s="1641" customFormat="1" ht="55.9" customHeight="1">
      <c r="A37" s="1666" t="s">
        <v>271</v>
      </c>
      <c r="B37" s="1667" t="s">
        <v>3502</v>
      </c>
      <c r="C37" s="1675" t="s">
        <v>1026</v>
      </c>
      <c r="D37" s="1678">
        <v>1</v>
      </c>
      <c r="E37" s="2440"/>
      <c r="F37" s="1670"/>
    </row>
    <row r="38" spans="1:10" s="1641" customFormat="1" ht="25.5">
      <c r="A38" s="1666" t="s">
        <v>271</v>
      </c>
      <c r="B38" s="1667" t="s">
        <v>3503</v>
      </c>
      <c r="C38" s="1675" t="s">
        <v>1044</v>
      </c>
      <c r="D38" s="1678">
        <v>1</v>
      </c>
      <c r="E38" s="2440"/>
      <c r="F38" s="1670"/>
    </row>
    <row r="39" spans="1:10" s="1641" customFormat="1" ht="25.5">
      <c r="A39" s="1666" t="s">
        <v>271</v>
      </c>
      <c r="B39" s="1667" t="s">
        <v>3504</v>
      </c>
      <c r="C39" s="1675" t="s">
        <v>1044</v>
      </c>
      <c r="D39" s="1676">
        <v>1</v>
      </c>
      <c r="E39" s="2440"/>
      <c r="F39" s="1670"/>
    </row>
    <row r="40" spans="1:10" s="1641" customFormat="1" ht="25.5">
      <c r="A40" s="1666" t="s">
        <v>271</v>
      </c>
      <c r="B40" s="1667" t="s">
        <v>3505</v>
      </c>
      <c r="C40" s="1675" t="s">
        <v>1044</v>
      </c>
      <c r="D40" s="1676">
        <v>1</v>
      </c>
      <c r="E40" s="2440"/>
      <c r="F40" s="1670"/>
    </row>
    <row r="41" spans="1:10" s="1641" customFormat="1">
      <c r="A41" s="1666" t="s">
        <v>271</v>
      </c>
      <c r="B41" s="1667" t="s">
        <v>3506</v>
      </c>
      <c r="C41" s="1675" t="s">
        <v>1044</v>
      </c>
      <c r="D41" s="1678">
        <v>1</v>
      </c>
      <c r="E41" s="2440"/>
      <c r="F41" s="1670"/>
    </row>
    <row r="42" spans="1:10" s="1641" customFormat="1">
      <c r="A42" s="1666" t="s">
        <v>271</v>
      </c>
      <c r="B42" s="1667" t="s">
        <v>3507</v>
      </c>
      <c r="C42" s="1675" t="s">
        <v>1044</v>
      </c>
      <c r="D42" s="1678">
        <v>1</v>
      </c>
      <c r="E42" s="2440"/>
      <c r="F42" s="1670"/>
    </row>
    <row r="43" spans="1:10" s="1672" customFormat="1" ht="25.5">
      <c r="A43" s="1666" t="s">
        <v>271</v>
      </c>
      <c r="B43" s="1667" t="s">
        <v>3508</v>
      </c>
      <c r="C43" s="1675" t="s">
        <v>1044</v>
      </c>
      <c r="D43" s="1678">
        <v>1</v>
      </c>
      <c r="E43" s="2440"/>
      <c r="F43" s="1670"/>
    </row>
    <row r="44" spans="1:10" s="1641" customFormat="1" ht="25.5">
      <c r="A44" s="1666" t="s">
        <v>271</v>
      </c>
      <c r="B44" s="1667" t="s">
        <v>3509</v>
      </c>
      <c r="C44" s="1675" t="s">
        <v>1044</v>
      </c>
      <c r="D44" s="1678">
        <v>4</v>
      </c>
      <c r="E44" s="2440"/>
      <c r="F44" s="1670"/>
    </row>
    <row r="45" spans="1:10" s="1673" customFormat="1">
      <c r="A45" s="1666" t="s">
        <v>271</v>
      </c>
      <c r="B45" s="1667" t="s">
        <v>3510</v>
      </c>
      <c r="C45" s="1675" t="s">
        <v>1044</v>
      </c>
      <c r="D45" s="1676">
        <v>1</v>
      </c>
      <c r="E45" s="2440"/>
      <c r="F45" s="1670"/>
      <c r="G45" s="1672"/>
      <c r="H45" s="1672"/>
      <c r="I45" s="1672"/>
      <c r="J45" s="1672"/>
    </row>
    <row r="46" spans="1:10" s="1641" customFormat="1">
      <c r="A46" s="1666" t="s">
        <v>271</v>
      </c>
      <c r="B46" s="1679" t="s">
        <v>3511</v>
      </c>
      <c r="C46" s="1675" t="s">
        <v>1026</v>
      </c>
      <c r="D46" s="1676">
        <v>1</v>
      </c>
      <c r="E46" s="2440"/>
      <c r="F46" s="1671"/>
    </row>
    <row r="47" spans="1:10" s="1641" customFormat="1" ht="38.25">
      <c r="A47" s="1666" t="s">
        <v>271</v>
      </c>
      <c r="B47" s="1667" t="s">
        <v>3512</v>
      </c>
      <c r="C47" s="1675" t="s">
        <v>1044</v>
      </c>
      <c r="D47" s="1676">
        <v>1</v>
      </c>
      <c r="E47" s="2441"/>
      <c r="F47" s="1680"/>
    </row>
    <row r="48" spans="1:10" s="1641" customFormat="1" ht="25.5">
      <c r="A48" s="1666" t="s">
        <v>271</v>
      </c>
      <c r="B48" s="1667" t="s">
        <v>3513</v>
      </c>
      <c r="C48" s="1675" t="s">
        <v>1026</v>
      </c>
      <c r="D48" s="1676">
        <v>1</v>
      </c>
      <c r="E48" s="2441"/>
      <c r="F48" s="1680"/>
    </row>
    <row r="49" spans="1:10" s="1641" customFormat="1" ht="38.25">
      <c r="A49" s="1666" t="s">
        <v>271</v>
      </c>
      <c r="B49" s="1667" t="s">
        <v>3514</v>
      </c>
      <c r="C49" s="1675" t="s">
        <v>1026</v>
      </c>
      <c r="D49" s="1676">
        <v>1</v>
      </c>
      <c r="E49" s="2442"/>
      <c r="F49" s="1681"/>
    </row>
    <row r="50" spans="1:10" s="1263" customFormat="1">
      <c r="A50" s="1682"/>
      <c r="B50" s="1683" t="s">
        <v>3515</v>
      </c>
      <c r="C50" s="1684" t="s">
        <v>1026</v>
      </c>
      <c r="D50" s="1685">
        <v>1</v>
      </c>
      <c r="E50" s="2443"/>
      <c r="F50" s="1686">
        <f>D50*E50</f>
        <v>0</v>
      </c>
    </row>
    <row r="51" spans="1:10" s="1692" customFormat="1">
      <c r="A51" s="1687"/>
      <c r="B51" s="1688"/>
      <c r="C51" s="1689"/>
      <c r="D51" s="1690"/>
      <c r="E51" s="1691"/>
      <c r="F51" s="1691"/>
    </row>
    <row r="52" spans="1:10" s="1642" customFormat="1">
      <c r="A52" s="1664" t="s">
        <v>1027</v>
      </c>
      <c r="B52" s="1665" t="s">
        <v>3516</v>
      </c>
      <c r="C52" s="1665"/>
      <c r="D52" s="1665"/>
      <c r="E52" s="1665"/>
      <c r="F52" s="1665"/>
    </row>
    <row r="53" spans="1:10" s="1673" customFormat="1" ht="124.9" customHeight="1">
      <c r="A53" s="1666" t="s">
        <v>271</v>
      </c>
      <c r="B53" s="1667" t="s">
        <v>3517</v>
      </c>
      <c r="C53" s="1668"/>
      <c r="D53" s="1669"/>
      <c r="E53" s="1670"/>
      <c r="F53" s="1671"/>
      <c r="G53" s="1672"/>
      <c r="H53" s="1672"/>
      <c r="I53" s="1672"/>
      <c r="J53" s="1672"/>
    </row>
    <row r="54" spans="1:10" s="1641" customFormat="1">
      <c r="A54" s="1666"/>
      <c r="B54" s="1674" t="s">
        <v>3479</v>
      </c>
      <c r="E54" s="1661"/>
      <c r="F54" s="1661"/>
    </row>
    <row r="55" spans="1:10" s="1641" customFormat="1" ht="51">
      <c r="A55" s="1666" t="s">
        <v>271</v>
      </c>
      <c r="B55" s="1667" t="s">
        <v>3518</v>
      </c>
      <c r="C55" s="1675" t="s">
        <v>1044</v>
      </c>
      <c r="D55" s="1676">
        <v>1</v>
      </c>
      <c r="E55" s="2439"/>
      <c r="F55" s="1661"/>
    </row>
    <row r="56" spans="1:10" s="1673" customFormat="1" ht="25.5">
      <c r="A56" s="1666" t="s">
        <v>271</v>
      </c>
      <c r="B56" s="1667" t="s">
        <v>3482</v>
      </c>
      <c r="C56" s="1675" t="s">
        <v>1044</v>
      </c>
      <c r="D56" s="1676">
        <v>1</v>
      </c>
      <c r="E56" s="2440"/>
      <c r="F56" s="1670"/>
      <c r="G56" s="1672"/>
      <c r="H56" s="1672"/>
      <c r="I56" s="1672"/>
      <c r="J56" s="1672"/>
    </row>
    <row r="57" spans="1:10" s="1673" customFormat="1" ht="25.5">
      <c r="A57" s="1666" t="s">
        <v>271</v>
      </c>
      <c r="B57" s="1667" t="s">
        <v>3483</v>
      </c>
      <c r="C57" s="1675" t="s">
        <v>1044</v>
      </c>
      <c r="D57" s="1676">
        <v>1</v>
      </c>
      <c r="E57" s="2440"/>
      <c r="F57" s="1670"/>
      <c r="G57" s="1672"/>
      <c r="H57" s="1672"/>
      <c r="I57" s="1672"/>
      <c r="J57" s="1672"/>
    </row>
    <row r="58" spans="1:10" s="1673" customFormat="1" ht="43.15" customHeight="1">
      <c r="A58" s="1666" t="s">
        <v>271</v>
      </c>
      <c r="B58" s="1667" t="s">
        <v>3485</v>
      </c>
      <c r="C58" s="1675" t="s">
        <v>1044</v>
      </c>
      <c r="D58" s="1676">
        <v>1</v>
      </c>
      <c r="E58" s="2440"/>
      <c r="F58" s="1670"/>
      <c r="G58" s="1672"/>
      <c r="H58" s="1672"/>
      <c r="I58" s="1672"/>
      <c r="J58" s="1672"/>
    </row>
    <row r="59" spans="1:10" s="1673" customFormat="1">
      <c r="A59" s="1666" t="s">
        <v>271</v>
      </c>
      <c r="B59" s="1667" t="s">
        <v>3486</v>
      </c>
      <c r="C59" s="1675" t="s">
        <v>1044</v>
      </c>
      <c r="D59" s="1676">
        <v>1</v>
      </c>
      <c r="E59" s="2440"/>
      <c r="F59" s="1670"/>
      <c r="G59" s="1672"/>
      <c r="H59" s="1672"/>
      <c r="I59" s="1672"/>
      <c r="J59" s="1672"/>
    </row>
    <row r="60" spans="1:10" s="1641" customFormat="1" ht="25.5">
      <c r="A60" s="1666" t="s">
        <v>271</v>
      </c>
      <c r="B60" s="1667" t="s">
        <v>3487</v>
      </c>
      <c r="C60" s="1675" t="s">
        <v>1044</v>
      </c>
      <c r="D60" s="1676">
        <v>1</v>
      </c>
      <c r="E60" s="2439"/>
      <c r="F60" s="1661"/>
    </row>
    <row r="61" spans="1:10" s="1673" customFormat="1" ht="38.25">
      <c r="A61" s="1666" t="s">
        <v>271</v>
      </c>
      <c r="B61" s="1667" t="s">
        <v>3488</v>
      </c>
      <c r="C61" s="1675" t="s">
        <v>1026</v>
      </c>
      <c r="D61" s="1676">
        <v>1</v>
      </c>
      <c r="E61" s="2440"/>
      <c r="F61" s="1670"/>
      <c r="G61" s="1672"/>
      <c r="H61" s="1672"/>
      <c r="I61" s="1672"/>
      <c r="J61" s="1672"/>
    </row>
    <row r="62" spans="1:10" s="1673" customFormat="1" ht="38.25">
      <c r="A62" s="1666" t="s">
        <v>271</v>
      </c>
      <c r="B62" s="1667" t="s">
        <v>3519</v>
      </c>
      <c r="C62" s="1675" t="s">
        <v>1026</v>
      </c>
      <c r="D62" s="1676">
        <v>1</v>
      </c>
      <c r="E62" s="2440"/>
      <c r="F62" s="1670"/>
      <c r="G62" s="1672"/>
      <c r="H62" s="1672"/>
      <c r="I62" s="1672"/>
      <c r="J62" s="1672"/>
    </row>
    <row r="63" spans="1:10" s="1673" customFormat="1" ht="38.25">
      <c r="A63" s="1666" t="s">
        <v>271</v>
      </c>
      <c r="B63" s="1667" t="s">
        <v>3520</v>
      </c>
      <c r="C63" s="1675" t="s">
        <v>1026</v>
      </c>
      <c r="D63" s="1676">
        <v>1</v>
      </c>
      <c r="E63" s="2440"/>
      <c r="F63" s="1670"/>
      <c r="G63" s="1672"/>
      <c r="H63" s="1672"/>
      <c r="I63" s="1672"/>
      <c r="J63" s="1672"/>
    </row>
    <row r="64" spans="1:10" s="1673" customFormat="1" ht="25.5">
      <c r="A64" s="1666" t="s">
        <v>271</v>
      </c>
      <c r="B64" s="1667" t="s">
        <v>3521</v>
      </c>
      <c r="C64" s="1675" t="s">
        <v>1044</v>
      </c>
      <c r="D64" s="1676">
        <v>3</v>
      </c>
      <c r="E64" s="2440"/>
      <c r="F64" s="1670"/>
      <c r="G64" s="1672"/>
      <c r="H64" s="1672"/>
      <c r="I64" s="1672"/>
      <c r="J64" s="1672"/>
    </row>
    <row r="65" spans="1:10" s="1673" customFormat="1">
      <c r="A65" s="1666" t="s">
        <v>271</v>
      </c>
      <c r="B65" s="1667" t="s">
        <v>3522</v>
      </c>
      <c r="C65" s="1675" t="s">
        <v>1044</v>
      </c>
      <c r="D65" s="1676">
        <v>5</v>
      </c>
      <c r="E65" s="2440"/>
      <c r="F65" s="1670"/>
      <c r="G65" s="1672"/>
      <c r="H65" s="1672"/>
      <c r="I65" s="1672"/>
      <c r="J65" s="1672"/>
    </row>
    <row r="66" spans="1:10" s="1673" customFormat="1" ht="25.5">
      <c r="A66" s="1666" t="s">
        <v>271</v>
      </c>
      <c r="B66" s="1667" t="s">
        <v>3523</v>
      </c>
      <c r="C66" s="1675" t="s">
        <v>1044</v>
      </c>
      <c r="D66" s="1676">
        <v>3</v>
      </c>
      <c r="E66" s="2440"/>
      <c r="F66" s="1670"/>
      <c r="G66" s="1672"/>
      <c r="H66" s="1672"/>
      <c r="I66" s="1672"/>
      <c r="J66" s="1672"/>
    </row>
    <row r="67" spans="1:10" s="1673" customFormat="1" ht="25.5">
      <c r="A67" s="1666" t="s">
        <v>271</v>
      </c>
      <c r="B67" s="1667" t="s">
        <v>3524</v>
      </c>
      <c r="C67" s="1675" t="s">
        <v>1044</v>
      </c>
      <c r="D67" s="1676">
        <v>3</v>
      </c>
      <c r="E67" s="2440"/>
      <c r="F67" s="1670"/>
      <c r="G67" s="1672"/>
      <c r="H67" s="1672"/>
      <c r="I67" s="1672"/>
      <c r="J67" s="1672"/>
    </row>
    <row r="68" spans="1:10" s="1673" customFormat="1" ht="25.5">
      <c r="A68" s="1666" t="s">
        <v>271</v>
      </c>
      <c r="B68" s="1667" t="s">
        <v>3525</v>
      </c>
      <c r="C68" s="1675" t="s">
        <v>1044</v>
      </c>
      <c r="D68" s="1676">
        <v>3</v>
      </c>
      <c r="E68" s="2440"/>
      <c r="F68" s="1670"/>
      <c r="G68" s="1672"/>
      <c r="H68" s="1672"/>
      <c r="I68" s="1672"/>
      <c r="J68" s="1672"/>
    </row>
    <row r="69" spans="1:10" s="1673" customFormat="1" ht="25.5">
      <c r="A69" s="1666" t="s">
        <v>271</v>
      </c>
      <c r="B69" s="1677" t="s">
        <v>3490</v>
      </c>
      <c r="C69" s="1661" t="s">
        <v>1044</v>
      </c>
      <c r="D69" s="1678">
        <v>3</v>
      </c>
      <c r="E69" s="2440"/>
      <c r="F69" s="1670"/>
      <c r="G69" s="1672"/>
      <c r="H69" s="1672"/>
      <c r="I69" s="1672"/>
      <c r="J69" s="1672"/>
    </row>
    <row r="70" spans="1:10" s="1641" customFormat="1" ht="25.5">
      <c r="A70" s="1666" t="s">
        <v>271</v>
      </c>
      <c r="B70" s="1667" t="s">
        <v>3526</v>
      </c>
      <c r="C70" s="1675" t="s">
        <v>1044</v>
      </c>
      <c r="D70" s="1678">
        <v>1</v>
      </c>
      <c r="E70" s="2439"/>
      <c r="F70" s="1661"/>
    </row>
    <row r="71" spans="1:10" s="1641" customFormat="1" ht="25.5">
      <c r="A71" s="1666" t="s">
        <v>271</v>
      </c>
      <c r="B71" s="1667" t="s">
        <v>3493</v>
      </c>
      <c r="C71" s="1675" t="s">
        <v>1044</v>
      </c>
      <c r="D71" s="1678">
        <v>1</v>
      </c>
      <c r="E71" s="2439"/>
      <c r="F71" s="1661"/>
    </row>
    <row r="72" spans="1:10" s="1641" customFormat="1" ht="25.5">
      <c r="A72" s="1666" t="s">
        <v>271</v>
      </c>
      <c r="B72" s="1667" t="s">
        <v>3494</v>
      </c>
      <c r="C72" s="1675" t="s">
        <v>1044</v>
      </c>
      <c r="D72" s="1678">
        <v>1</v>
      </c>
      <c r="E72" s="2439"/>
      <c r="F72" s="1661"/>
    </row>
    <row r="73" spans="1:10" s="1641" customFormat="1" ht="25.5">
      <c r="A73" s="1666" t="s">
        <v>271</v>
      </c>
      <c r="B73" s="1667" t="s">
        <v>3496</v>
      </c>
      <c r="C73" s="1675" t="s">
        <v>1044</v>
      </c>
      <c r="D73" s="1678">
        <v>12</v>
      </c>
      <c r="E73" s="2440"/>
      <c r="F73" s="1670"/>
    </row>
    <row r="74" spans="1:10" s="1641" customFormat="1" ht="25.5">
      <c r="A74" s="1666" t="s">
        <v>271</v>
      </c>
      <c r="B74" s="1667" t="s">
        <v>3497</v>
      </c>
      <c r="C74" s="1675" t="s">
        <v>1044</v>
      </c>
      <c r="D74" s="1678">
        <v>6</v>
      </c>
      <c r="E74" s="2440"/>
      <c r="F74" s="1670"/>
    </row>
    <row r="75" spans="1:10" s="1641" customFormat="1" ht="25.5">
      <c r="A75" s="1666" t="s">
        <v>271</v>
      </c>
      <c r="B75" s="1667" t="s">
        <v>3498</v>
      </c>
      <c r="C75" s="1675" t="s">
        <v>1044</v>
      </c>
      <c r="D75" s="1678">
        <v>1</v>
      </c>
      <c r="E75" s="2440"/>
      <c r="F75" s="1670"/>
    </row>
    <row r="76" spans="1:10" s="1673" customFormat="1">
      <c r="A76" s="1666" t="s">
        <v>271</v>
      </c>
      <c r="B76" s="1667" t="s">
        <v>3510</v>
      </c>
      <c r="C76" s="1675" t="s">
        <v>1044</v>
      </c>
      <c r="D76" s="1676">
        <v>1</v>
      </c>
      <c r="E76" s="2440"/>
      <c r="F76" s="1670"/>
      <c r="G76" s="1672"/>
      <c r="H76" s="1672"/>
      <c r="I76" s="1672"/>
      <c r="J76" s="1672"/>
    </row>
    <row r="77" spans="1:10" s="1641" customFormat="1">
      <c r="A77" s="1666" t="s">
        <v>271</v>
      </c>
      <c r="B77" s="1679" t="s">
        <v>3511</v>
      </c>
      <c r="C77" s="1675" t="s">
        <v>1026</v>
      </c>
      <c r="D77" s="1676">
        <v>1</v>
      </c>
      <c r="E77" s="2440"/>
      <c r="F77" s="1671"/>
    </row>
    <row r="78" spans="1:10" s="1641" customFormat="1" ht="38.25">
      <c r="A78" s="1666" t="s">
        <v>271</v>
      </c>
      <c r="B78" s="1667" t="s">
        <v>3527</v>
      </c>
      <c r="C78" s="1675" t="s">
        <v>1044</v>
      </c>
      <c r="D78" s="1676">
        <v>1</v>
      </c>
      <c r="E78" s="2441"/>
      <c r="F78" s="1680"/>
    </row>
    <row r="79" spans="1:10" s="1641" customFormat="1" ht="25.5">
      <c r="A79" s="1666" t="s">
        <v>271</v>
      </c>
      <c r="B79" s="1667" t="s">
        <v>3513</v>
      </c>
      <c r="C79" s="1675" t="s">
        <v>1026</v>
      </c>
      <c r="D79" s="1676">
        <v>1</v>
      </c>
      <c r="E79" s="2441"/>
      <c r="F79" s="1680"/>
    </row>
    <row r="80" spans="1:10" s="1641" customFormat="1" ht="38.25">
      <c r="A80" s="1666" t="s">
        <v>271</v>
      </c>
      <c r="B80" s="1667" t="s">
        <v>3514</v>
      </c>
      <c r="C80" s="1675" t="s">
        <v>1026</v>
      </c>
      <c r="D80" s="1676">
        <v>1</v>
      </c>
      <c r="E80" s="2442"/>
      <c r="F80" s="1681"/>
    </row>
    <row r="81" spans="1:10" s="1263" customFormat="1">
      <c r="A81" s="1682"/>
      <c r="B81" s="1683" t="s">
        <v>3515</v>
      </c>
      <c r="C81" s="1684" t="s">
        <v>1026</v>
      </c>
      <c r="D81" s="1685">
        <v>1</v>
      </c>
      <c r="E81" s="2443"/>
      <c r="F81" s="1686">
        <f>D81*E81</f>
        <v>0</v>
      </c>
    </row>
    <row r="82" spans="1:10" s="1413" customFormat="1">
      <c r="A82" s="1693"/>
      <c r="B82" s="1694"/>
      <c r="C82" s="1695"/>
      <c r="D82" s="1696"/>
      <c r="E82" s="1697"/>
      <c r="F82" s="1697"/>
    </row>
    <row r="83" spans="1:10" s="1642" customFormat="1">
      <c r="A83" s="1664" t="s">
        <v>1030</v>
      </c>
      <c r="B83" s="1665" t="s">
        <v>3528</v>
      </c>
      <c r="C83" s="1665"/>
      <c r="D83" s="1665"/>
      <c r="E83" s="1665"/>
      <c r="F83" s="1665"/>
    </row>
    <row r="84" spans="1:10" s="1673" customFormat="1" ht="124.9" customHeight="1">
      <c r="A84" s="1666" t="s">
        <v>271</v>
      </c>
      <c r="B84" s="1667" t="s">
        <v>3529</v>
      </c>
      <c r="C84" s="1668"/>
      <c r="D84" s="1669"/>
      <c r="E84" s="1670"/>
      <c r="F84" s="1671"/>
      <c r="G84" s="1672"/>
      <c r="H84" s="1672"/>
      <c r="I84" s="1672"/>
      <c r="J84" s="1672"/>
    </row>
    <row r="85" spans="1:10" s="1641" customFormat="1">
      <c r="A85" s="1666"/>
      <c r="B85" s="1674" t="s">
        <v>3479</v>
      </c>
      <c r="E85" s="1661"/>
      <c r="F85" s="1661"/>
    </row>
    <row r="86" spans="1:10" s="1641" customFormat="1" ht="38.25">
      <c r="A86" s="1666" t="s">
        <v>271</v>
      </c>
      <c r="B86" s="1667" t="s">
        <v>3530</v>
      </c>
      <c r="C86" s="1675" t="s">
        <v>1044</v>
      </c>
      <c r="D86" s="1676">
        <v>1</v>
      </c>
      <c r="E86" s="2439"/>
      <c r="F86" s="1661"/>
    </row>
    <row r="87" spans="1:10" s="1673" customFormat="1" ht="43.15" customHeight="1">
      <c r="A87" s="1666" t="s">
        <v>271</v>
      </c>
      <c r="B87" s="1667" t="s">
        <v>3485</v>
      </c>
      <c r="C87" s="1675" t="s">
        <v>1044</v>
      </c>
      <c r="D87" s="1676">
        <v>1</v>
      </c>
      <c r="E87" s="2440"/>
      <c r="F87" s="1670"/>
      <c r="G87" s="1672"/>
      <c r="H87" s="1672"/>
      <c r="I87" s="1672"/>
      <c r="J87" s="1672"/>
    </row>
    <row r="88" spans="1:10" s="1673" customFormat="1" ht="25.5">
      <c r="A88" s="1666" t="s">
        <v>271</v>
      </c>
      <c r="B88" s="1667" t="s">
        <v>3531</v>
      </c>
      <c r="C88" s="1675" t="s">
        <v>1044</v>
      </c>
      <c r="D88" s="1676">
        <v>1</v>
      </c>
      <c r="E88" s="2440"/>
      <c r="F88" s="1670"/>
      <c r="G88" s="1672"/>
      <c r="H88" s="1672"/>
      <c r="I88" s="1672"/>
      <c r="J88" s="1672"/>
    </row>
    <row r="89" spans="1:10" s="1673" customFormat="1" ht="25.5">
      <c r="A89" s="1666" t="s">
        <v>271</v>
      </c>
      <c r="B89" s="1677" t="s">
        <v>3532</v>
      </c>
      <c r="C89" s="1661" t="s">
        <v>1044</v>
      </c>
      <c r="D89" s="1678">
        <v>2</v>
      </c>
      <c r="E89" s="2440"/>
      <c r="F89" s="1670"/>
      <c r="G89" s="1672"/>
      <c r="H89" s="1672"/>
      <c r="I89" s="1672"/>
      <c r="J89" s="1672"/>
    </row>
    <row r="90" spans="1:10" s="1641" customFormat="1" ht="25.5">
      <c r="A90" s="1666" t="s">
        <v>271</v>
      </c>
      <c r="B90" s="1667" t="s">
        <v>3496</v>
      </c>
      <c r="C90" s="1675" t="s">
        <v>1044</v>
      </c>
      <c r="D90" s="1678">
        <v>6</v>
      </c>
      <c r="E90" s="2440"/>
      <c r="F90" s="1670"/>
    </row>
    <row r="91" spans="1:10" s="1641" customFormat="1" ht="25.5">
      <c r="A91" s="1666" t="s">
        <v>271</v>
      </c>
      <c r="B91" s="1667" t="s">
        <v>3497</v>
      </c>
      <c r="C91" s="1675" t="s">
        <v>1044</v>
      </c>
      <c r="D91" s="1678">
        <v>3</v>
      </c>
      <c r="E91" s="2440"/>
      <c r="F91" s="1670"/>
    </row>
    <row r="92" spans="1:10" s="1641" customFormat="1" ht="25.5">
      <c r="A92" s="1666" t="s">
        <v>271</v>
      </c>
      <c r="B92" s="1667" t="s">
        <v>3498</v>
      </c>
      <c r="C92" s="1675" t="s">
        <v>1044</v>
      </c>
      <c r="D92" s="1678">
        <v>1</v>
      </c>
      <c r="E92" s="2440"/>
      <c r="F92" s="1670"/>
    </row>
    <row r="93" spans="1:10" s="1673" customFormat="1">
      <c r="A93" s="1666" t="s">
        <v>271</v>
      </c>
      <c r="B93" s="1667" t="s">
        <v>3510</v>
      </c>
      <c r="C93" s="1675" t="s">
        <v>1044</v>
      </c>
      <c r="D93" s="1676">
        <v>1</v>
      </c>
      <c r="E93" s="2440"/>
      <c r="F93" s="1670"/>
      <c r="G93" s="1672"/>
      <c r="H93" s="1672"/>
      <c r="I93" s="1672"/>
      <c r="J93" s="1672"/>
    </row>
    <row r="94" spans="1:10" s="1641" customFormat="1">
      <c r="A94" s="1666" t="s">
        <v>271</v>
      </c>
      <c r="B94" s="1679" t="s">
        <v>3511</v>
      </c>
      <c r="C94" s="1675" t="s">
        <v>1026</v>
      </c>
      <c r="D94" s="1676">
        <v>1</v>
      </c>
      <c r="E94" s="2440"/>
      <c r="F94" s="1671"/>
    </row>
    <row r="95" spans="1:10" s="1641" customFormat="1" ht="38.25">
      <c r="A95" s="1666" t="s">
        <v>271</v>
      </c>
      <c r="B95" s="1667" t="s">
        <v>3533</v>
      </c>
      <c r="C95" s="1675" t="s">
        <v>1044</v>
      </c>
      <c r="D95" s="1676">
        <v>1</v>
      </c>
      <c r="E95" s="2441"/>
      <c r="F95" s="1680"/>
    </row>
    <row r="96" spans="1:10" s="1641" customFormat="1" ht="25.5">
      <c r="A96" s="1666" t="s">
        <v>271</v>
      </c>
      <c r="B96" s="1667" t="s">
        <v>3534</v>
      </c>
      <c r="C96" s="1675" t="s">
        <v>1026</v>
      </c>
      <c r="D96" s="1676">
        <v>1</v>
      </c>
      <c r="E96" s="2441"/>
      <c r="F96" s="1680"/>
    </row>
    <row r="97" spans="1:10" s="1641" customFormat="1" ht="38.25">
      <c r="A97" s="1666" t="s">
        <v>271</v>
      </c>
      <c r="B97" s="1667" t="s">
        <v>3514</v>
      </c>
      <c r="C97" s="1675" t="s">
        <v>1026</v>
      </c>
      <c r="D97" s="1676">
        <v>1</v>
      </c>
      <c r="E97" s="2442"/>
      <c r="F97" s="1681"/>
    </row>
    <row r="98" spans="1:10" s="1263" customFormat="1">
      <c r="A98" s="1682"/>
      <c r="B98" s="1683" t="s">
        <v>3515</v>
      </c>
      <c r="C98" s="1684" t="s">
        <v>1026</v>
      </c>
      <c r="D98" s="1685">
        <v>1</v>
      </c>
      <c r="E98" s="2443"/>
      <c r="F98" s="1686">
        <f>D98*E98</f>
        <v>0</v>
      </c>
    </row>
    <row r="99" spans="1:10" s="1692" customFormat="1">
      <c r="A99" s="1687"/>
      <c r="B99" s="1688"/>
      <c r="C99" s="1689"/>
      <c r="D99" s="1690"/>
      <c r="E99" s="1698"/>
      <c r="F99" s="1698"/>
    </row>
    <row r="100" spans="1:10" s="1641" customFormat="1">
      <c r="A100" s="1664" t="s">
        <v>1034</v>
      </c>
      <c r="B100" s="1699" t="s">
        <v>3535</v>
      </c>
      <c r="C100" s="1661"/>
      <c r="D100" s="1676"/>
      <c r="E100" s="1700"/>
      <c r="F100" s="1700"/>
    </row>
    <row r="101" spans="1:10" s="1641" customFormat="1" ht="51">
      <c r="A101" s="1666"/>
      <c r="B101" s="1701" t="s">
        <v>3536</v>
      </c>
    </row>
    <row r="102" spans="1:10" s="1673" customFormat="1" ht="25.5">
      <c r="A102" s="1666" t="s">
        <v>271</v>
      </c>
      <c r="B102" s="1667" t="s">
        <v>3537</v>
      </c>
      <c r="C102" s="1675" t="s">
        <v>1044</v>
      </c>
      <c r="D102" s="1676">
        <v>1</v>
      </c>
      <c r="E102" s="2444"/>
      <c r="F102" s="1700">
        <f t="shared" ref="F102:F103" si="0">D102*E102</f>
        <v>0</v>
      </c>
      <c r="G102" s="1672"/>
      <c r="H102" s="1672"/>
      <c r="I102" s="1672"/>
      <c r="J102" s="1672"/>
    </row>
    <row r="103" spans="1:10" s="1673" customFormat="1" ht="25.5">
      <c r="A103" s="1666" t="s">
        <v>271</v>
      </c>
      <c r="B103" s="1667" t="s">
        <v>3538</v>
      </c>
      <c r="C103" s="1675" t="s">
        <v>1044</v>
      </c>
      <c r="D103" s="1676">
        <v>3</v>
      </c>
      <c r="E103" s="2444"/>
      <c r="F103" s="1700">
        <f t="shared" si="0"/>
        <v>0</v>
      </c>
      <c r="G103" s="1672"/>
      <c r="H103" s="1672"/>
      <c r="I103" s="1672"/>
      <c r="J103" s="1672"/>
    </row>
    <row r="104" spans="1:10" s="1673" customFormat="1">
      <c r="A104" s="1666" t="s">
        <v>271</v>
      </c>
      <c r="B104" s="1667" t="s">
        <v>3510</v>
      </c>
      <c r="C104" s="1675" t="s">
        <v>1044</v>
      </c>
      <c r="D104" s="1676">
        <v>1</v>
      </c>
      <c r="E104" s="2440"/>
      <c r="F104" s="1670"/>
      <c r="G104" s="1672"/>
      <c r="H104" s="1672"/>
      <c r="I104" s="1672"/>
      <c r="J104" s="1672"/>
    </row>
    <row r="105" spans="1:10" s="1641" customFormat="1">
      <c r="A105" s="1666" t="s">
        <v>271</v>
      </c>
      <c r="B105" s="1679" t="s">
        <v>3511</v>
      </c>
      <c r="C105" s="1675" t="s">
        <v>1026</v>
      </c>
      <c r="D105" s="1676">
        <v>1</v>
      </c>
      <c r="E105" s="2440"/>
      <c r="F105" s="1671"/>
    </row>
    <row r="106" spans="1:10" s="1641" customFormat="1" ht="25.5">
      <c r="A106" s="1666" t="s">
        <v>271</v>
      </c>
      <c r="B106" s="1667" t="s">
        <v>3539</v>
      </c>
      <c r="C106" s="1675" t="s">
        <v>1044</v>
      </c>
      <c r="D106" s="1676">
        <v>1</v>
      </c>
      <c r="E106" s="2441"/>
      <c r="F106" s="1680"/>
    </row>
    <row r="107" spans="1:10" s="1641" customFormat="1" ht="25.5">
      <c r="A107" s="1666" t="s">
        <v>271</v>
      </c>
      <c r="B107" s="1667" t="s">
        <v>3534</v>
      </c>
      <c r="C107" s="1675" t="s">
        <v>1026</v>
      </c>
      <c r="D107" s="1676">
        <v>1</v>
      </c>
      <c r="E107" s="2441"/>
      <c r="F107" s="1680"/>
    </row>
    <row r="108" spans="1:10" s="1641" customFormat="1" ht="25.5">
      <c r="A108" s="1666" t="s">
        <v>271</v>
      </c>
      <c r="B108" s="1667" t="s">
        <v>3540</v>
      </c>
      <c r="C108" s="1675" t="s">
        <v>1026</v>
      </c>
      <c r="D108" s="1676">
        <v>1</v>
      </c>
      <c r="E108" s="2442"/>
      <c r="F108" s="1681"/>
    </row>
    <row r="109" spans="1:10" s="1263" customFormat="1">
      <c r="A109" s="1682"/>
      <c r="B109" s="1683" t="s">
        <v>3515</v>
      </c>
      <c r="C109" s="1684" t="s">
        <v>1026</v>
      </c>
      <c r="D109" s="1685">
        <v>1</v>
      </c>
      <c r="E109" s="2443"/>
      <c r="F109" s="1686">
        <f>D109*E109</f>
        <v>0</v>
      </c>
    </row>
    <row r="110" spans="1:10" s="1263" customFormat="1">
      <c r="A110" s="1682"/>
      <c r="B110" s="1702"/>
      <c r="C110" s="1703"/>
      <c r="D110" s="1704"/>
      <c r="E110" s="1686"/>
      <c r="F110" s="1686"/>
    </row>
    <row r="111" spans="1:10" s="1706" customFormat="1" ht="25.5">
      <c r="A111" s="1664" t="s">
        <v>1035</v>
      </c>
      <c r="B111" s="1705" t="s">
        <v>3541</v>
      </c>
      <c r="C111" s="1661" t="s">
        <v>1026</v>
      </c>
      <c r="D111" s="1676">
        <v>1</v>
      </c>
      <c r="E111" s="2443"/>
      <c r="F111" s="1686">
        <f>D111*E111</f>
        <v>0</v>
      </c>
    </row>
    <row r="112" spans="1:10" s="1263" customFormat="1">
      <c r="A112" s="1682"/>
      <c r="B112" s="1702"/>
      <c r="C112" s="1703"/>
      <c r="D112" s="1704"/>
      <c r="E112" s="1700"/>
      <c r="F112" s="1700"/>
    </row>
    <row r="113" spans="1:8" s="1711" customFormat="1" ht="16.149999999999999" customHeight="1">
      <c r="A113" s="1707" t="s">
        <v>987</v>
      </c>
      <c r="B113" s="1708" t="s">
        <v>3542</v>
      </c>
      <c r="C113" s="1709"/>
      <c r="D113" s="1709"/>
      <c r="E113" s="1709"/>
      <c r="F113" s="1710">
        <f>SUM(F12:F112)</f>
        <v>0</v>
      </c>
    </row>
    <row r="114" spans="1:8" s="1716" customFormat="1" ht="15" customHeight="1">
      <c r="A114" s="1712"/>
      <c r="B114" s="1713"/>
      <c r="C114" s="1714"/>
      <c r="D114" s="1714"/>
      <c r="E114" s="1714"/>
      <c r="F114" s="1715"/>
    </row>
    <row r="115" spans="1:8" s="1716" customFormat="1" ht="15" customHeight="1">
      <c r="A115" s="1712"/>
      <c r="B115" s="1713"/>
      <c r="C115" s="1714"/>
      <c r="D115" s="1714"/>
      <c r="E115" s="1714"/>
      <c r="F115" s="1715"/>
    </row>
    <row r="116" spans="1:8" s="1722" customFormat="1" ht="15" customHeight="1">
      <c r="A116" s="1717"/>
      <c r="B116" s="1718"/>
      <c r="C116" s="1719"/>
      <c r="D116" s="1720"/>
      <c r="E116" s="1721"/>
      <c r="F116" s="1721"/>
    </row>
    <row r="117" spans="1:8" s="1711" customFormat="1" ht="16.149999999999999" customHeight="1">
      <c r="A117" s="1723" t="s">
        <v>1027</v>
      </c>
      <c r="B117" s="1724" t="s">
        <v>3543</v>
      </c>
      <c r="C117" s="1725"/>
      <c r="D117" s="1726"/>
      <c r="E117" s="1727"/>
      <c r="F117" s="1728"/>
    </row>
    <row r="118" spans="1:8" s="1733" customFormat="1">
      <c r="A118" s="1729"/>
      <c r="B118" s="1730"/>
      <c r="C118" s="1731"/>
      <c r="D118" s="1732"/>
      <c r="E118" s="1647"/>
      <c r="F118" s="1647"/>
    </row>
    <row r="119" spans="1:8" s="1741" customFormat="1" ht="25.5">
      <c r="A119" s="1734" t="s">
        <v>987</v>
      </c>
      <c r="B119" s="1735" t="s">
        <v>3544</v>
      </c>
      <c r="C119" s="1736" t="s">
        <v>1066</v>
      </c>
      <c r="D119" s="1737">
        <v>98</v>
      </c>
      <c r="E119" s="2445"/>
      <c r="F119" s="1738">
        <f>D119*E119</f>
        <v>0</v>
      </c>
      <c r="G119" s="1739"/>
      <c r="H119" s="1740"/>
    </row>
    <row r="120" spans="1:8" s="1741" customFormat="1">
      <c r="A120" s="1742"/>
      <c r="C120" s="1736"/>
      <c r="D120" s="1734"/>
      <c r="E120" s="1743"/>
      <c r="F120" s="1743"/>
    </row>
    <row r="121" spans="1:8" s="1741" customFormat="1" ht="38.25">
      <c r="A121" s="1734" t="s">
        <v>1027</v>
      </c>
      <c r="B121" s="1735" t="s">
        <v>3545</v>
      </c>
      <c r="C121" s="1736" t="s">
        <v>1066</v>
      </c>
      <c r="D121" s="1737">
        <v>98</v>
      </c>
      <c r="E121" s="2445"/>
      <c r="F121" s="1738">
        <f>D121*E121</f>
        <v>0</v>
      </c>
      <c r="G121" s="1739"/>
      <c r="H121" s="1740"/>
    </row>
    <row r="122" spans="1:8" s="1741" customFormat="1">
      <c r="A122" s="1742"/>
      <c r="C122" s="1736"/>
      <c r="D122" s="1734"/>
      <c r="E122" s="1743"/>
      <c r="F122" s="1743"/>
    </row>
    <row r="123" spans="1:8" s="1741" customFormat="1" ht="25.5">
      <c r="A123" s="1734" t="s">
        <v>1030</v>
      </c>
      <c r="B123" s="1735" t="s">
        <v>3546</v>
      </c>
      <c r="C123" s="1736" t="s">
        <v>1071</v>
      </c>
      <c r="D123" s="1737">
        <v>3</v>
      </c>
      <c r="E123" s="2445"/>
      <c r="F123" s="1738">
        <f>D123*E123</f>
        <v>0</v>
      </c>
      <c r="G123" s="1739"/>
      <c r="H123" s="1740"/>
    </row>
    <row r="124" spans="1:8" s="1741" customFormat="1">
      <c r="A124" s="1734"/>
      <c r="B124" s="1735"/>
      <c r="C124" s="1736"/>
      <c r="D124" s="1737"/>
      <c r="E124" s="1744"/>
      <c r="F124" s="1745"/>
      <c r="G124" s="1739"/>
      <c r="H124" s="1740"/>
    </row>
    <row r="125" spans="1:8" s="1741" customFormat="1" ht="25.5">
      <c r="A125" s="1734" t="s">
        <v>1034</v>
      </c>
      <c r="B125" s="1735" t="s">
        <v>3547</v>
      </c>
      <c r="C125" s="1736" t="s">
        <v>1044</v>
      </c>
      <c r="D125" s="1737">
        <v>108</v>
      </c>
      <c r="E125" s="2445"/>
      <c r="F125" s="1738">
        <f>D125*E125</f>
        <v>0</v>
      </c>
      <c r="G125" s="1739"/>
      <c r="H125" s="1740"/>
    </row>
    <row r="126" spans="1:8" s="1741" customFormat="1">
      <c r="A126" s="1734"/>
      <c r="B126" s="1735"/>
      <c r="C126" s="1736"/>
      <c r="D126" s="1737"/>
      <c r="E126" s="1744"/>
      <c r="F126" s="1745"/>
      <c r="G126" s="1739"/>
      <c r="H126" s="1740"/>
    </row>
    <row r="127" spans="1:8" s="1741" customFormat="1" ht="25.5">
      <c r="A127" s="1734" t="s">
        <v>1035</v>
      </c>
      <c r="B127" s="1746" t="s">
        <v>3548</v>
      </c>
      <c r="C127" s="1736" t="s">
        <v>1066</v>
      </c>
      <c r="D127" s="1737">
        <v>108</v>
      </c>
      <c r="E127" s="2445"/>
      <c r="F127" s="1738">
        <f>D127*E127</f>
        <v>0</v>
      </c>
      <c r="G127" s="1739"/>
      <c r="H127" s="1740"/>
    </row>
    <row r="128" spans="1:8" s="1741" customFormat="1">
      <c r="A128" s="1742"/>
      <c r="C128" s="1736"/>
      <c r="D128" s="1734"/>
      <c r="E128" s="1743"/>
      <c r="F128" s="1743"/>
    </row>
    <row r="129" spans="1:8" s="1741" customFormat="1" ht="25.5">
      <c r="A129" s="1734" t="s">
        <v>1036</v>
      </c>
      <c r="B129" s="1735" t="s">
        <v>3549</v>
      </c>
      <c r="C129" s="1736" t="s">
        <v>1071</v>
      </c>
      <c r="D129" s="1737">
        <v>5</v>
      </c>
      <c r="E129" s="2445"/>
      <c r="F129" s="1738">
        <f>D129*E129</f>
        <v>0</v>
      </c>
      <c r="G129" s="1739"/>
      <c r="H129" s="1740"/>
    </row>
    <row r="130" spans="1:8" s="1741" customFormat="1">
      <c r="A130" s="1747"/>
      <c r="C130" s="1736"/>
      <c r="D130" s="1734"/>
      <c r="E130" s="1737"/>
      <c r="F130" s="1743"/>
      <c r="G130" s="1737"/>
    </row>
    <row r="131" spans="1:8" s="1741" customFormat="1" ht="78">
      <c r="A131" s="1734" t="s">
        <v>1037</v>
      </c>
      <c r="B131" s="1735" t="s">
        <v>3550</v>
      </c>
      <c r="C131" s="1736" t="s">
        <v>1071</v>
      </c>
      <c r="D131" s="1737">
        <v>12</v>
      </c>
      <c r="E131" s="2445"/>
      <c r="F131" s="1738">
        <f>D131*E131</f>
        <v>0</v>
      </c>
      <c r="G131" s="1739"/>
      <c r="H131" s="1740"/>
    </row>
    <row r="132" spans="1:8" s="1733" customFormat="1">
      <c r="A132" s="1748"/>
      <c r="B132" s="1749"/>
      <c r="C132" s="1731"/>
      <c r="D132" s="1732"/>
      <c r="E132" s="1750"/>
      <c r="F132" s="1751"/>
      <c r="G132" s="1752"/>
      <c r="H132" s="1753"/>
    </row>
    <row r="133" spans="1:8" s="1706" customFormat="1" ht="52.5">
      <c r="A133" s="1666" t="s">
        <v>1038</v>
      </c>
      <c r="B133" s="1667" t="s">
        <v>3551</v>
      </c>
      <c r="C133" s="1661" t="s">
        <v>1066</v>
      </c>
      <c r="D133" s="1676">
        <v>20</v>
      </c>
      <c r="E133" s="2443"/>
      <c r="F133" s="1686">
        <f>D133*E133</f>
        <v>0</v>
      </c>
      <c r="G133" s="1754"/>
      <c r="H133" s="1754"/>
    </row>
    <row r="134" spans="1:8" s="1733" customFormat="1">
      <c r="A134" s="1755"/>
      <c r="B134" s="1756"/>
      <c r="C134" s="1731"/>
      <c r="D134" s="1732"/>
      <c r="E134" s="1647"/>
      <c r="F134" s="1647"/>
    </row>
    <row r="135" spans="1:8" s="1642" customFormat="1" ht="38.25">
      <c r="A135" s="1666" t="s">
        <v>1039</v>
      </c>
      <c r="B135" s="1705" t="s">
        <v>3552</v>
      </c>
      <c r="C135" s="1757"/>
      <c r="D135" s="1758"/>
      <c r="E135" s="1754"/>
      <c r="F135" s="1754"/>
      <c r="G135" s="1706"/>
      <c r="H135" s="1706"/>
    </row>
    <row r="136" spans="1:8" s="1642" customFormat="1">
      <c r="A136" s="1759" t="s">
        <v>271</v>
      </c>
      <c r="B136" s="1705" t="s">
        <v>3553</v>
      </c>
      <c r="C136" s="1760" t="s">
        <v>1066</v>
      </c>
      <c r="D136" s="1666">
        <v>168</v>
      </c>
      <c r="E136" s="2443"/>
      <c r="F136" s="1686">
        <f>D136*E136</f>
        <v>0</v>
      </c>
      <c r="G136" s="1706"/>
      <c r="H136" s="1706"/>
    </row>
    <row r="137" spans="1:8" s="1642" customFormat="1">
      <c r="A137" s="1759" t="s">
        <v>271</v>
      </c>
      <c r="B137" s="1705" t="s">
        <v>3554</v>
      </c>
      <c r="C137" s="1760" t="s">
        <v>1066</v>
      </c>
      <c r="D137" s="1666">
        <v>212</v>
      </c>
      <c r="E137" s="2443"/>
      <c r="F137" s="1686">
        <f>D137*E137</f>
        <v>0</v>
      </c>
      <c r="G137" s="1706"/>
      <c r="H137" s="1706"/>
    </row>
    <row r="138" spans="1:8" s="1642" customFormat="1">
      <c r="A138" s="1759" t="s">
        <v>271</v>
      </c>
      <c r="B138" s="1761" t="s">
        <v>3555</v>
      </c>
      <c r="C138" s="1760" t="s">
        <v>1066</v>
      </c>
      <c r="D138" s="1666">
        <v>125</v>
      </c>
      <c r="E138" s="2443"/>
      <c r="F138" s="1686">
        <f>D138*E138</f>
        <v>0</v>
      </c>
      <c r="G138" s="1706"/>
      <c r="H138" s="1706"/>
    </row>
    <row r="139" spans="1:8" s="1733" customFormat="1">
      <c r="A139" s="1755"/>
      <c r="B139" s="1756"/>
      <c r="C139" s="1731"/>
      <c r="D139" s="1732"/>
      <c r="E139" s="1647"/>
      <c r="F139" s="1647"/>
    </row>
    <row r="140" spans="1:8" s="1642" customFormat="1" ht="38.25">
      <c r="A140" s="1666" t="s">
        <v>1040</v>
      </c>
      <c r="B140" s="1705" t="s">
        <v>3556</v>
      </c>
      <c r="C140" s="1757"/>
      <c r="D140" s="1758"/>
      <c r="E140" s="1754"/>
      <c r="F140" s="1754"/>
      <c r="G140" s="1706"/>
      <c r="H140" s="1706"/>
    </row>
    <row r="141" spans="1:8" s="1642" customFormat="1">
      <c r="A141" s="1759" t="s">
        <v>271</v>
      </c>
      <c r="B141" s="1705" t="s">
        <v>3557</v>
      </c>
      <c r="C141" s="1760" t="s">
        <v>1066</v>
      </c>
      <c r="D141" s="1666">
        <v>24</v>
      </c>
      <c r="E141" s="2443"/>
      <c r="F141" s="1686">
        <f>D141*E141</f>
        <v>0</v>
      </c>
      <c r="G141" s="1706"/>
      <c r="H141" s="1706"/>
    </row>
    <row r="142" spans="1:8" s="1642" customFormat="1">
      <c r="A142" s="1759" t="s">
        <v>271</v>
      </c>
      <c r="B142" s="1705" t="s">
        <v>3558</v>
      </c>
      <c r="C142" s="1760" t="s">
        <v>1066</v>
      </c>
      <c r="D142" s="1666">
        <v>24</v>
      </c>
      <c r="E142" s="2443"/>
      <c r="F142" s="1686">
        <f>D142*E142</f>
        <v>0</v>
      </c>
      <c r="G142" s="1706"/>
      <c r="H142" s="1706"/>
    </row>
    <row r="143" spans="1:8" s="1706" customFormat="1">
      <c r="A143" s="1762"/>
      <c r="B143" s="1667"/>
      <c r="C143" s="1661"/>
      <c r="D143" s="1676"/>
      <c r="E143" s="1642"/>
      <c r="F143" s="1642"/>
    </row>
    <row r="144" spans="1:8" s="1642" customFormat="1" ht="38.25">
      <c r="A144" s="1666" t="s">
        <v>1041</v>
      </c>
      <c r="B144" s="1705" t="s">
        <v>3559</v>
      </c>
      <c r="C144" s="1757"/>
      <c r="D144" s="1758"/>
      <c r="E144" s="1754"/>
      <c r="F144" s="1754"/>
      <c r="G144" s="1706"/>
      <c r="H144" s="1706"/>
    </row>
    <row r="145" spans="1:8" s="1642" customFormat="1">
      <c r="A145" s="1759" t="s">
        <v>271</v>
      </c>
      <c r="B145" s="1705" t="s">
        <v>3560</v>
      </c>
      <c r="C145" s="1760" t="s">
        <v>1066</v>
      </c>
      <c r="D145" s="1666">
        <v>22</v>
      </c>
      <c r="E145" s="2443"/>
      <c r="F145" s="1686">
        <f>D145*E145</f>
        <v>0</v>
      </c>
      <c r="G145" s="1706"/>
      <c r="H145" s="1706"/>
    </row>
    <row r="146" spans="1:8" s="1642" customFormat="1">
      <c r="A146" s="1759" t="s">
        <v>271</v>
      </c>
      <c r="B146" s="1705" t="s">
        <v>3561</v>
      </c>
      <c r="C146" s="1760" t="s">
        <v>1066</v>
      </c>
      <c r="D146" s="1666">
        <v>22</v>
      </c>
      <c r="E146" s="2443"/>
      <c r="F146" s="1686">
        <f>D146*E146</f>
        <v>0</v>
      </c>
      <c r="G146" s="1706"/>
      <c r="H146" s="1706"/>
    </row>
    <row r="147" spans="1:8" s="1733" customFormat="1">
      <c r="A147" s="1755"/>
      <c r="B147" s="1756"/>
      <c r="C147" s="1731"/>
      <c r="D147" s="1732"/>
      <c r="E147" s="1647"/>
      <c r="F147" s="1647"/>
    </row>
    <row r="148" spans="1:8" s="1706" customFormat="1" ht="76.5">
      <c r="A148" s="1666" t="s">
        <v>1042</v>
      </c>
      <c r="B148" s="1705" t="s">
        <v>3562</v>
      </c>
      <c r="C148" s="1661"/>
      <c r="D148" s="1678"/>
      <c r="E148" s="1642"/>
      <c r="F148" s="1642"/>
    </row>
    <row r="149" spans="1:8" s="1706" customFormat="1">
      <c r="A149" s="1759" t="s">
        <v>271</v>
      </c>
      <c r="B149" s="1705" t="s">
        <v>3563</v>
      </c>
      <c r="C149" s="1661" t="s">
        <v>1066</v>
      </c>
      <c r="D149" s="1678">
        <v>52</v>
      </c>
      <c r="E149" s="2443"/>
      <c r="F149" s="1686">
        <f>D149*E149</f>
        <v>0</v>
      </c>
      <c r="G149" s="1754"/>
      <c r="H149" s="1754"/>
    </row>
    <row r="150" spans="1:8" s="1706" customFormat="1">
      <c r="A150" s="1759" t="s">
        <v>271</v>
      </c>
      <c r="B150" s="1705" t="s">
        <v>3564</v>
      </c>
      <c r="C150" s="1661" t="s">
        <v>1066</v>
      </c>
      <c r="D150" s="1678">
        <v>1420</v>
      </c>
      <c r="E150" s="2443"/>
      <c r="F150" s="1686">
        <f>D150*E150</f>
        <v>0</v>
      </c>
      <c r="G150" s="1754"/>
      <c r="H150" s="1754"/>
    </row>
    <row r="151" spans="1:8" s="1706" customFormat="1">
      <c r="A151" s="1759" t="s">
        <v>271</v>
      </c>
      <c r="B151" s="1705" t="s">
        <v>3565</v>
      </c>
      <c r="C151" s="1661" t="s">
        <v>1066</v>
      </c>
      <c r="D151" s="1678">
        <v>520</v>
      </c>
      <c r="E151" s="2443"/>
      <c r="F151" s="1686">
        <f>D151*E151</f>
        <v>0</v>
      </c>
      <c r="G151" s="1754"/>
      <c r="H151" s="1754"/>
    </row>
    <row r="152" spans="1:8" s="1706" customFormat="1">
      <c r="A152" s="1759" t="s">
        <v>271</v>
      </c>
      <c r="B152" s="1705" t="s">
        <v>3566</v>
      </c>
      <c r="C152" s="1661" t="s">
        <v>1066</v>
      </c>
      <c r="D152" s="1678">
        <v>125</v>
      </c>
      <c r="E152" s="2443"/>
      <c r="F152" s="1686">
        <f>D152*E152</f>
        <v>0</v>
      </c>
      <c r="G152" s="1754"/>
      <c r="H152" s="1754"/>
    </row>
    <row r="153" spans="1:8">
      <c r="A153" s="1763"/>
      <c r="B153" s="1764"/>
      <c r="C153" s="1765"/>
      <c r="D153" s="1748"/>
      <c r="E153" s="1753"/>
      <c r="F153" s="1753"/>
      <c r="G153" s="1733"/>
      <c r="H153" s="1733"/>
    </row>
    <row r="154" spans="1:8" s="1642" customFormat="1" ht="25.5">
      <c r="A154" s="1666" t="s">
        <v>2293</v>
      </c>
      <c r="B154" s="1677" t="s">
        <v>3567</v>
      </c>
      <c r="C154" s="1661"/>
      <c r="D154" s="1676"/>
      <c r="E154" s="1754"/>
      <c r="G154" s="1754"/>
    </row>
    <row r="155" spans="1:8" s="1642" customFormat="1">
      <c r="A155" s="1766"/>
      <c r="B155" s="1761" t="s">
        <v>3568</v>
      </c>
      <c r="C155" s="1760" t="s">
        <v>1066</v>
      </c>
      <c r="D155" s="1676">
        <v>168</v>
      </c>
      <c r="E155" s="2443"/>
      <c r="F155" s="1686">
        <f>D155*E155</f>
        <v>0</v>
      </c>
      <c r="G155" s="1754"/>
    </row>
    <row r="156" spans="1:8" s="1642" customFormat="1">
      <c r="A156" s="1766"/>
      <c r="B156" s="1761" t="s">
        <v>3569</v>
      </c>
      <c r="C156" s="1760" t="s">
        <v>1066</v>
      </c>
      <c r="D156" s="1676">
        <v>128</v>
      </c>
      <c r="E156" s="2443"/>
      <c r="F156" s="1686">
        <f>D156*E156</f>
        <v>0</v>
      </c>
      <c r="G156" s="1754"/>
    </row>
    <row r="157" spans="1:8" s="1733" customFormat="1">
      <c r="A157" s="1763"/>
      <c r="B157" s="1767"/>
      <c r="C157" s="1731"/>
      <c r="D157" s="1768"/>
      <c r="E157" s="1647"/>
      <c r="F157" s="1647"/>
    </row>
    <row r="158" spans="1:8" s="1706" customFormat="1" ht="38.25">
      <c r="A158" s="1666" t="s">
        <v>2371</v>
      </c>
      <c r="B158" s="1705" t="s">
        <v>3570</v>
      </c>
      <c r="C158" s="1661"/>
      <c r="D158" s="1676"/>
      <c r="E158" s="1642"/>
      <c r="F158" s="1642"/>
    </row>
    <row r="159" spans="1:8" s="1706" customFormat="1">
      <c r="A159" s="1759" t="s">
        <v>271</v>
      </c>
      <c r="B159" s="1705" t="s">
        <v>3571</v>
      </c>
      <c r="C159" s="1661" t="s">
        <v>1066</v>
      </c>
      <c r="D159" s="1678">
        <v>144</v>
      </c>
      <c r="E159" s="2443"/>
      <c r="F159" s="1686">
        <f t="shared" ref="F159:F177" si="1">D159*E159</f>
        <v>0</v>
      </c>
      <c r="G159" s="1754"/>
      <c r="H159" s="1754"/>
    </row>
    <row r="160" spans="1:8" s="1706" customFormat="1">
      <c r="A160" s="1759" t="s">
        <v>271</v>
      </c>
      <c r="B160" s="1705" t="s">
        <v>3572</v>
      </c>
      <c r="C160" s="1661" t="s">
        <v>1066</v>
      </c>
      <c r="D160" s="1678">
        <v>144</v>
      </c>
      <c r="E160" s="2443"/>
      <c r="F160" s="1686">
        <f t="shared" si="1"/>
        <v>0</v>
      </c>
      <c r="G160" s="1754"/>
      <c r="H160" s="1754"/>
    </row>
    <row r="161" spans="1:8" s="1741" customFormat="1" ht="14.25">
      <c r="A161" s="1769" t="s">
        <v>271</v>
      </c>
      <c r="B161" s="1735" t="s">
        <v>3573</v>
      </c>
      <c r="C161" s="1736" t="s">
        <v>1066</v>
      </c>
      <c r="D161" s="1770">
        <v>93</v>
      </c>
      <c r="E161" s="2443"/>
      <c r="F161" s="1738">
        <f t="shared" si="1"/>
        <v>0</v>
      </c>
      <c r="G161" s="1740"/>
      <c r="H161" s="1740"/>
    </row>
    <row r="162" spans="1:8" s="1741" customFormat="1" ht="14.25">
      <c r="A162" s="1769" t="s">
        <v>271</v>
      </c>
      <c r="B162" s="1735" t="s">
        <v>3574</v>
      </c>
      <c r="C162" s="1736" t="s">
        <v>1066</v>
      </c>
      <c r="D162" s="1770">
        <v>43</v>
      </c>
      <c r="E162" s="2443"/>
      <c r="F162" s="1738">
        <f t="shared" si="1"/>
        <v>0</v>
      </c>
      <c r="G162" s="1740"/>
      <c r="H162" s="1740"/>
    </row>
    <row r="163" spans="1:8" s="1741" customFormat="1" ht="14.25">
      <c r="A163" s="1769" t="s">
        <v>271</v>
      </c>
      <c r="B163" s="1735" t="s">
        <v>3575</v>
      </c>
      <c r="C163" s="1736" t="s">
        <v>1066</v>
      </c>
      <c r="D163" s="1770">
        <v>76</v>
      </c>
      <c r="E163" s="2443"/>
      <c r="F163" s="1738">
        <f t="shared" si="1"/>
        <v>0</v>
      </c>
      <c r="G163" s="1740"/>
      <c r="H163" s="1740"/>
    </row>
    <row r="164" spans="1:8" s="1741" customFormat="1" ht="14.25">
      <c r="A164" s="1769" t="s">
        <v>271</v>
      </c>
      <c r="B164" s="1735" t="s">
        <v>3576</v>
      </c>
      <c r="C164" s="1736" t="s">
        <v>1066</v>
      </c>
      <c r="D164" s="1770">
        <v>389</v>
      </c>
      <c r="E164" s="2443"/>
      <c r="F164" s="1738">
        <f t="shared" si="1"/>
        <v>0</v>
      </c>
      <c r="G164" s="1740"/>
      <c r="H164" s="1740"/>
    </row>
    <row r="165" spans="1:8" s="1741" customFormat="1" ht="14.25">
      <c r="A165" s="1769" t="s">
        <v>271</v>
      </c>
      <c r="B165" s="1735" t="s">
        <v>3577</v>
      </c>
      <c r="C165" s="1736" t="s">
        <v>1066</v>
      </c>
      <c r="D165" s="1770">
        <v>1380</v>
      </c>
      <c r="E165" s="2443"/>
      <c r="F165" s="1738">
        <f t="shared" si="1"/>
        <v>0</v>
      </c>
      <c r="G165" s="1740"/>
      <c r="H165" s="1740"/>
    </row>
    <row r="166" spans="1:8" s="1741" customFormat="1" ht="14.25">
      <c r="A166" s="1769" t="s">
        <v>271</v>
      </c>
      <c r="B166" s="1735" t="s">
        <v>3578</v>
      </c>
      <c r="C166" s="1736" t="s">
        <v>1066</v>
      </c>
      <c r="D166" s="1770">
        <v>460</v>
      </c>
      <c r="E166" s="2443"/>
      <c r="F166" s="1738">
        <f t="shared" si="1"/>
        <v>0</v>
      </c>
      <c r="G166" s="1740"/>
      <c r="H166" s="1740"/>
    </row>
    <row r="167" spans="1:8" s="1741" customFormat="1" ht="14.25">
      <c r="A167" s="1769" t="s">
        <v>271</v>
      </c>
      <c r="B167" s="1735" t="s">
        <v>3579</v>
      </c>
      <c r="C167" s="1736" t="s">
        <v>1066</v>
      </c>
      <c r="D167" s="1770">
        <v>720</v>
      </c>
      <c r="E167" s="2443"/>
      <c r="F167" s="1738">
        <f t="shared" si="1"/>
        <v>0</v>
      </c>
      <c r="G167" s="1740"/>
      <c r="H167" s="1740"/>
    </row>
    <row r="168" spans="1:8" s="1741" customFormat="1" ht="14.25">
      <c r="A168" s="1769" t="s">
        <v>271</v>
      </c>
      <c r="B168" s="1735" t="s">
        <v>3580</v>
      </c>
      <c r="C168" s="1736" t="s">
        <v>1066</v>
      </c>
      <c r="D168" s="1770">
        <v>680</v>
      </c>
      <c r="E168" s="2443"/>
      <c r="F168" s="1738">
        <f t="shared" si="1"/>
        <v>0</v>
      </c>
      <c r="G168" s="1740"/>
      <c r="H168" s="1740"/>
    </row>
    <row r="169" spans="1:8" s="1741" customFormat="1" ht="14.25">
      <c r="A169" s="1769" t="s">
        <v>271</v>
      </c>
      <c r="B169" s="1735" t="s">
        <v>3581</v>
      </c>
      <c r="C169" s="1736" t="s">
        <v>1066</v>
      </c>
      <c r="D169" s="1770">
        <v>68</v>
      </c>
      <c r="E169" s="2443"/>
      <c r="F169" s="1738">
        <f t="shared" si="1"/>
        <v>0</v>
      </c>
      <c r="G169" s="1740"/>
      <c r="H169" s="1740"/>
    </row>
    <row r="170" spans="1:8" s="1741" customFormat="1" ht="14.25">
      <c r="A170" s="1769" t="s">
        <v>271</v>
      </c>
      <c r="B170" s="1735" t="s">
        <v>3582</v>
      </c>
      <c r="C170" s="1736" t="s">
        <v>1066</v>
      </c>
      <c r="D170" s="1770">
        <v>79</v>
      </c>
      <c r="E170" s="2443"/>
      <c r="F170" s="1738">
        <f t="shared" si="1"/>
        <v>0</v>
      </c>
      <c r="G170" s="1740"/>
      <c r="H170" s="1740"/>
    </row>
    <row r="171" spans="1:8" s="1741" customFormat="1" ht="14.25">
      <c r="A171" s="1769" t="s">
        <v>271</v>
      </c>
      <c r="B171" s="1735" t="s">
        <v>3583</v>
      </c>
      <c r="C171" s="1736" t="s">
        <v>1066</v>
      </c>
      <c r="D171" s="1770">
        <v>124</v>
      </c>
      <c r="E171" s="2443"/>
      <c r="F171" s="1738">
        <f t="shared" si="1"/>
        <v>0</v>
      </c>
      <c r="G171" s="1740"/>
      <c r="H171" s="1740"/>
    </row>
    <row r="172" spans="1:8" s="1741" customFormat="1" ht="14.25">
      <c r="A172" s="1769" t="s">
        <v>271</v>
      </c>
      <c r="B172" s="1735" t="s">
        <v>3584</v>
      </c>
      <c r="C172" s="1736" t="s">
        <v>1066</v>
      </c>
      <c r="D172" s="1770">
        <v>98</v>
      </c>
      <c r="E172" s="2443"/>
      <c r="F172" s="1738">
        <f t="shared" si="1"/>
        <v>0</v>
      </c>
      <c r="G172" s="1740"/>
      <c r="H172" s="1740"/>
    </row>
    <row r="173" spans="1:8" s="1741" customFormat="1" ht="14.25">
      <c r="A173" s="1769" t="s">
        <v>271</v>
      </c>
      <c r="B173" s="1735" t="s">
        <v>3585</v>
      </c>
      <c r="C173" s="1736" t="s">
        <v>1066</v>
      </c>
      <c r="D173" s="1770">
        <v>112</v>
      </c>
      <c r="E173" s="2443"/>
      <c r="F173" s="1738">
        <f t="shared" si="1"/>
        <v>0</v>
      </c>
      <c r="G173" s="1740"/>
      <c r="H173" s="1740"/>
    </row>
    <row r="174" spans="1:8" s="1741" customFormat="1">
      <c r="A174" s="1769" t="s">
        <v>271</v>
      </c>
      <c r="B174" s="1735" t="s">
        <v>3586</v>
      </c>
      <c r="C174" s="1736" t="s">
        <v>1066</v>
      </c>
      <c r="D174" s="1770">
        <v>56</v>
      </c>
      <c r="E174" s="2443"/>
      <c r="F174" s="1738">
        <f t="shared" si="1"/>
        <v>0</v>
      </c>
      <c r="G174" s="1740"/>
      <c r="H174" s="1740"/>
    </row>
    <row r="175" spans="1:8" s="1741" customFormat="1">
      <c r="A175" s="1769" t="s">
        <v>271</v>
      </c>
      <c r="B175" s="1735" t="s">
        <v>3587</v>
      </c>
      <c r="C175" s="1736" t="s">
        <v>1066</v>
      </c>
      <c r="D175" s="1770">
        <v>120</v>
      </c>
      <c r="E175" s="2443"/>
      <c r="F175" s="1738">
        <f t="shared" si="1"/>
        <v>0</v>
      </c>
      <c r="G175" s="1740"/>
      <c r="H175" s="1740"/>
    </row>
    <row r="176" spans="1:8" s="1741" customFormat="1">
      <c r="A176" s="1769" t="s">
        <v>271</v>
      </c>
      <c r="B176" s="1735" t="s">
        <v>3588</v>
      </c>
      <c r="C176" s="1736" t="s">
        <v>1066</v>
      </c>
      <c r="D176" s="1770">
        <v>132</v>
      </c>
      <c r="E176" s="2443"/>
      <c r="F176" s="1738">
        <f t="shared" si="1"/>
        <v>0</v>
      </c>
      <c r="G176" s="1740"/>
      <c r="H176" s="1740"/>
    </row>
    <row r="177" spans="1:8" s="1741" customFormat="1">
      <c r="A177" s="1769" t="s">
        <v>271</v>
      </c>
      <c r="B177" s="1735" t="s">
        <v>3589</v>
      </c>
      <c r="C177" s="1736" t="s">
        <v>1066</v>
      </c>
      <c r="D177" s="1770">
        <v>110</v>
      </c>
      <c r="E177" s="2443"/>
      <c r="F177" s="1738">
        <f t="shared" si="1"/>
        <v>0</v>
      </c>
      <c r="G177" s="1740"/>
      <c r="H177" s="1740"/>
    </row>
    <row r="178" spans="1:8">
      <c r="A178" s="1748"/>
      <c r="B178" s="1756"/>
      <c r="C178" s="1731"/>
      <c r="D178" s="1771"/>
      <c r="E178" s="1753"/>
      <c r="F178" s="1753"/>
      <c r="G178" s="1753"/>
    </row>
    <row r="179" spans="1:8" s="1642" customFormat="1" ht="76.5">
      <c r="A179" s="1666" t="s">
        <v>2372</v>
      </c>
      <c r="B179" s="1705" t="s">
        <v>3590</v>
      </c>
      <c r="C179" s="1661"/>
      <c r="D179" s="1676"/>
      <c r="G179" s="1754"/>
    </row>
    <row r="180" spans="1:8" s="1642" customFormat="1" ht="14.25">
      <c r="A180" s="1759" t="s">
        <v>271</v>
      </c>
      <c r="B180" s="1705" t="s">
        <v>3591</v>
      </c>
      <c r="C180" s="1661" t="s">
        <v>1066</v>
      </c>
      <c r="D180" s="1678">
        <v>98</v>
      </c>
      <c r="E180" s="2443"/>
      <c r="F180" s="1686">
        <f>D180*E180</f>
        <v>0</v>
      </c>
      <c r="G180" s="1754"/>
    </row>
    <row r="181" spans="1:8" s="1642" customFormat="1" ht="14.25">
      <c r="A181" s="1759" t="s">
        <v>271</v>
      </c>
      <c r="B181" s="1705" t="s">
        <v>3592</v>
      </c>
      <c r="C181" s="1661" t="s">
        <v>1066</v>
      </c>
      <c r="D181" s="1678">
        <v>258</v>
      </c>
      <c r="E181" s="2443"/>
      <c r="F181" s="1686">
        <f>D181*E181</f>
        <v>0</v>
      </c>
      <c r="G181" s="1754"/>
    </row>
    <row r="182" spans="1:8" s="1642" customFormat="1" ht="14.25">
      <c r="A182" s="1759" t="s">
        <v>271</v>
      </c>
      <c r="B182" s="1705" t="s">
        <v>3593</v>
      </c>
      <c r="C182" s="1661" t="s">
        <v>1066</v>
      </c>
      <c r="D182" s="1678">
        <v>10</v>
      </c>
      <c r="E182" s="2443"/>
      <c r="F182" s="1686">
        <f>D182*E182</f>
        <v>0</v>
      </c>
      <c r="G182" s="1754"/>
    </row>
    <row r="183" spans="1:8" s="1642" customFormat="1" ht="14.25">
      <c r="A183" s="1759" t="s">
        <v>271</v>
      </c>
      <c r="B183" s="1705" t="s">
        <v>3594</v>
      </c>
      <c r="C183" s="1661" t="s">
        <v>1066</v>
      </c>
      <c r="D183" s="1678">
        <v>309</v>
      </c>
      <c r="E183" s="2443"/>
      <c r="F183" s="1686">
        <f>D183*E183</f>
        <v>0</v>
      </c>
    </row>
    <row r="184" spans="1:8" s="1733" customFormat="1">
      <c r="A184" s="1763"/>
      <c r="B184" s="1767"/>
      <c r="C184" s="1731"/>
      <c r="D184" s="1771"/>
      <c r="E184" s="1750"/>
      <c r="F184" s="1750"/>
      <c r="G184" s="1753"/>
      <c r="H184" s="1753"/>
    </row>
    <row r="185" spans="1:8" s="1642" customFormat="1" ht="25.5">
      <c r="A185" s="1666" t="s">
        <v>2374</v>
      </c>
      <c r="B185" s="1705" t="s">
        <v>3595</v>
      </c>
      <c r="C185" s="1772" t="s">
        <v>1044</v>
      </c>
      <c r="D185" s="1773">
        <v>46</v>
      </c>
      <c r="E185" s="2443"/>
      <c r="F185" s="1686">
        <f>D185*E185</f>
        <v>0</v>
      </c>
      <c r="G185" s="1706"/>
      <c r="H185" s="1706"/>
    </row>
    <row r="186" spans="1:8">
      <c r="A186" s="1763"/>
      <c r="B186" s="1764"/>
      <c r="C186" s="1731"/>
      <c r="D186" s="1732"/>
      <c r="E186" s="1647"/>
      <c r="G186" s="1733"/>
      <c r="H186" s="1733"/>
    </row>
    <row r="187" spans="1:8" s="1642" customFormat="1" ht="25.5">
      <c r="A187" s="1666" t="s">
        <v>2375</v>
      </c>
      <c r="B187" s="1705" t="s">
        <v>3596</v>
      </c>
      <c r="C187" s="1772"/>
      <c r="D187" s="1773"/>
      <c r="E187" s="1774"/>
      <c r="F187" s="1774"/>
      <c r="G187" s="1706"/>
      <c r="H187" s="1706"/>
    </row>
    <row r="188" spans="1:8" s="1642" customFormat="1">
      <c r="A188" s="1759" t="s">
        <v>271</v>
      </c>
      <c r="B188" s="1705" t="s">
        <v>3597</v>
      </c>
      <c r="C188" s="1772" t="s">
        <v>1044</v>
      </c>
      <c r="D188" s="1773">
        <v>49</v>
      </c>
      <c r="E188" s="2443"/>
      <c r="F188" s="1686">
        <f>D188*E188</f>
        <v>0</v>
      </c>
      <c r="G188" s="1706"/>
      <c r="H188" s="1706"/>
    </row>
    <row r="189" spans="1:8" s="1642" customFormat="1">
      <c r="A189" s="1759" t="s">
        <v>271</v>
      </c>
      <c r="B189" s="1705" t="s">
        <v>3598</v>
      </c>
      <c r="C189" s="1772" t="s">
        <v>1044</v>
      </c>
      <c r="D189" s="1773">
        <v>35</v>
      </c>
      <c r="E189" s="2443"/>
      <c r="F189" s="1686">
        <f>D189*E189</f>
        <v>0</v>
      </c>
      <c r="G189" s="1706"/>
      <c r="H189" s="1706"/>
    </row>
    <row r="190" spans="1:8" s="1779" customFormat="1" ht="15">
      <c r="A190" s="1775"/>
      <c r="B190" s="1776"/>
      <c r="C190" s="1777"/>
      <c r="D190" s="1778"/>
      <c r="G190" s="1780"/>
      <c r="H190" s="1780"/>
    </row>
    <row r="191" spans="1:8" s="1706" customFormat="1" ht="25.5">
      <c r="A191" s="1666" t="s">
        <v>2376</v>
      </c>
      <c r="B191" s="1705" t="s">
        <v>3599</v>
      </c>
      <c r="C191" s="1661" t="s">
        <v>1044</v>
      </c>
      <c r="D191" s="1676">
        <v>17</v>
      </c>
      <c r="E191" s="2443"/>
      <c r="F191" s="1686">
        <f>D191*E191</f>
        <v>0</v>
      </c>
    </row>
    <row r="192" spans="1:8" s="1706" customFormat="1">
      <c r="A192" s="1759"/>
      <c r="B192" s="1705"/>
      <c r="C192" s="1661"/>
      <c r="D192" s="1678"/>
      <c r="E192" s="1774"/>
      <c r="F192" s="1774"/>
      <c r="G192" s="1754"/>
      <c r="H192" s="1754"/>
    </row>
    <row r="193" spans="1:8" s="1642" customFormat="1">
      <c r="A193" s="1666" t="s">
        <v>2378</v>
      </c>
      <c r="B193" s="1705" t="s">
        <v>3600</v>
      </c>
      <c r="C193" s="1772" t="s">
        <v>1044</v>
      </c>
      <c r="D193" s="1773">
        <v>15</v>
      </c>
      <c r="E193" s="2443"/>
      <c r="F193" s="1686">
        <f>D193*E193</f>
        <v>0</v>
      </c>
      <c r="G193" s="1706"/>
      <c r="H193" s="1706"/>
    </row>
    <row r="194" spans="1:8" s="1706" customFormat="1">
      <c r="A194" s="1666"/>
      <c r="B194" s="1705"/>
      <c r="C194" s="1661"/>
      <c r="D194" s="1676"/>
      <c r="E194" s="1781"/>
      <c r="F194" s="1781"/>
    </row>
    <row r="195" spans="1:8" s="1642" customFormat="1" ht="38.25">
      <c r="A195" s="1666" t="s">
        <v>2380</v>
      </c>
      <c r="B195" s="1705" t="s">
        <v>3601</v>
      </c>
      <c r="C195" s="1757"/>
      <c r="D195" s="1758"/>
      <c r="E195" s="1754"/>
      <c r="F195" s="1754"/>
      <c r="G195" s="1706"/>
      <c r="H195" s="1706"/>
    </row>
    <row r="196" spans="1:8" s="1642" customFormat="1">
      <c r="A196" s="1759" t="s">
        <v>271</v>
      </c>
      <c r="B196" s="1705" t="s">
        <v>3602</v>
      </c>
      <c r="C196" s="1757" t="s">
        <v>1044</v>
      </c>
      <c r="D196" s="1758">
        <v>12</v>
      </c>
      <c r="E196" s="2443"/>
      <c r="F196" s="1686">
        <f>D196*E196</f>
        <v>0</v>
      </c>
      <c r="G196" s="1706"/>
      <c r="H196" s="1706"/>
    </row>
    <row r="197" spans="1:8" s="1642" customFormat="1">
      <c r="A197" s="1759" t="s">
        <v>271</v>
      </c>
      <c r="B197" s="1705" t="s">
        <v>3603</v>
      </c>
      <c r="C197" s="1757" t="s">
        <v>1044</v>
      </c>
      <c r="D197" s="1758">
        <v>8</v>
      </c>
      <c r="E197" s="2443"/>
      <c r="F197" s="1686">
        <f>D197*E197</f>
        <v>0</v>
      </c>
      <c r="G197" s="1706"/>
      <c r="H197" s="1706"/>
    </row>
    <row r="198" spans="1:8">
      <c r="A198" s="1782"/>
      <c r="B198" s="1783"/>
      <c r="C198" s="1784"/>
      <c r="D198" s="1784"/>
      <c r="E198" s="1785"/>
      <c r="F198" s="1753"/>
    </row>
    <row r="199" spans="1:8" s="1706" customFormat="1" ht="38.25">
      <c r="A199" s="1666" t="s">
        <v>2382</v>
      </c>
      <c r="B199" s="1705" t="s">
        <v>3604</v>
      </c>
      <c r="C199" s="1661" t="s">
        <v>1044</v>
      </c>
      <c r="D199" s="1676">
        <v>46</v>
      </c>
      <c r="E199" s="2443"/>
      <c r="F199" s="1686">
        <f>D199*E199</f>
        <v>0</v>
      </c>
      <c r="G199" s="1754"/>
      <c r="H199" s="1754"/>
    </row>
    <row r="200" spans="1:8">
      <c r="A200" s="1763"/>
      <c r="B200" s="1767"/>
      <c r="C200" s="1731"/>
      <c r="D200" s="1748"/>
      <c r="E200" s="1697"/>
      <c r="F200" s="1697"/>
      <c r="G200" s="1733"/>
      <c r="H200" s="1733"/>
    </row>
    <row r="201" spans="1:8" s="1706" customFormat="1" ht="25.5">
      <c r="A201" s="1666" t="s">
        <v>2384</v>
      </c>
      <c r="B201" s="1667" t="s">
        <v>3605</v>
      </c>
      <c r="C201" s="1661"/>
      <c r="D201" s="1676"/>
      <c r="E201" s="1754"/>
      <c r="F201" s="1786"/>
      <c r="G201" s="1754"/>
      <c r="H201" s="1754"/>
    </row>
    <row r="202" spans="1:8" s="1706" customFormat="1">
      <c r="A202" s="1759" t="s">
        <v>271</v>
      </c>
      <c r="B202" s="1705" t="s">
        <v>3606</v>
      </c>
      <c r="C202" s="1661" t="s">
        <v>1026</v>
      </c>
      <c r="D202" s="1666">
        <v>2</v>
      </c>
      <c r="E202" s="2443"/>
      <c r="F202" s="1686">
        <f>D202*E202</f>
        <v>0</v>
      </c>
    </row>
    <row r="203" spans="1:8" s="1642" customFormat="1" ht="25.5">
      <c r="A203" s="1759" t="s">
        <v>271</v>
      </c>
      <c r="B203" s="1705" t="s">
        <v>3607</v>
      </c>
      <c r="C203" s="1661" t="s">
        <v>1044</v>
      </c>
      <c r="D203" s="1666">
        <v>1</v>
      </c>
      <c r="E203" s="2443"/>
      <c r="F203" s="1686">
        <f>D203*E203</f>
        <v>0</v>
      </c>
      <c r="G203" s="1706"/>
      <c r="H203" s="1706"/>
    </row>
    <row r="204" spans="1:8" s="1642" customFormat="1" ht="25.5">
      <c r="A204" s="1759" t="s">
        <v>271</v>
      </c>
      <c r="B204" s="1705" t="s">
        <v>3608</v>
      </c>
      <c r="C204" s="1661" t="s">
        <v>1044</v>
      </c>
      <c r="D204" s="1666">
        <v>1</v>
      </c>
      <c r="E204" s="2443"/>
      <c r="F204" s="1686">
        <f>D204*E204</f>
        <v>0</v>
      </c>
      <c r="G204" s="1706"/>
      <c r="H204" s="1706"/>
    </row>
    <row r="205" spans="1:8" s="1792" customFormat="1">
      <c r="A205" s="1787"/>
      <c r="B205" s="1788"/>
      <c r="C205" s="1789"/>
      <c r="D205" s="1790"/>
      <c r="E205" s="1791"/>
      <c r="F205" s="1791"/>
    </row>
    <row r="206" spans="1:8" s="1706" customFormat="1" ht="25.5">
      <c r="A206" s="1666" t="s">
        <v>2385</v>
      </c>
      <c r="B206" s="1667" t="s">
        <v>3609</v>
      </c>
      <c r="C206" s="1661"/>
      <c r="D206" s="1676"/>
      <c r="E206" s="1754"/>
      <c r="F206" s="1786"/>
      <c r="G206" s="1754"/>
      <c r="H206" s="1754"/>
    </row>
    <row r="207" spans="1:8" s="1706" customFormat="1">
      <c r="A207" s="1759" t="s">
        <v>271</v>
      </c>
      <c r="B207" s="1705" t="s">
        <v>3606</v>
      </c>
      <c r="C207" s="1661" t="s">
        <v>1026</v>
      </c>
      <c r="D207" s="1666">
        <v>1</v>
      </c>
      <c r="E207" s="2443"/>
      <c r="F207" s="1686">
        <f>D207*E207</f>
        <v>0</v>
      </c>
    </row>
    <row r="208" spans="1:8" s="1642" customFormat="1">
      <c r="A208" s="1759" t="s">
        <v>271</v>
      </c>
      <c r="B208" s="1705" t="s">
        <v>3610</v>
      </c>
      <c r="C208" s="1661" t="s">
        <v>1044</v>
      </c>
      <c r="D208" s="1666">
        <v>2</v>
      </c>
      <c r="E208" s="2443"/>
      <c r="F208" s="1686">
        <f>D208*E208</f>
        <v>0</v>
      </c>
      <c r="G208" s="1706"/>
      <c r="H208" s="1706"/>
    </row>
    <row r="209" spans="1:100" s="1642" customFormat="1">
      <c r="A209" s="1759" t="s">
        <v>271</v>
      </c>
      <c r="B209" s="1705" t="s">
        <v>3611</v>
      </c>
      <c r="C209" s="1661" t="s">
        <v>1044</v>
      </c>
      <c r="D209" s="1666">
        <v>1</v>
      </c>
      <c r="E209" s="2443"/>
      <c r="F209" s="1686">
        <f>D209*E209</f>
        <v>0</v>
      </c>
      <c r="G209" s="1706"/>
      <c r="H209" s="1706"/>
    </row>
    <row r="210" spans="1:100" s="1733" customFormat="1">
      <c r="A210" s="1793"/>
      <c r="C210" s="1731"/>
      <c r="D210" s="1748"/>
      <c r="E210" s="1647"/>
      <c r="F210" s="1794"/>
      <c r="G210" s="1795"/>
      <c r="H210" s="1795"/>
      <c r="I210" s="1795"/>
      <c r="J210" s="1795"/>
      <c r="K210" s="1795"/>
      <c r="L210" s="1795"/>
      <c r="M210" s="1795"/>
      <c r="N210" s="1795"/>
      <c r="O210" s="1795"/>
      <c r="P210" s="1795"/>
      <c r="Q210" s="1795"/>
      <c r="R210" s="1795"/>
      <c r="S210" s="1795"/>
      <c r="T210" s="1795"/>
      <c r="U210" s="1795"/>
      <c r="V210" s="1795"/>
      <c r="W210" s="1795"/>
      <c r="X210" s="1795"/>
      <c r="Y210" s="1795"/>
      <c r="Z210" s="1795"/>
      <c r="AA210" s="1795"/>
      <c r="AB210" s="1795"/>
      <c r="AC210" s="1795"/>
      <c r="AD210" s="1795"/>
      <c r="AE210" s="1795"/>
      <c r="AF210" s="1795"/>
      <c r="AG210" s="1795"/>
      <c r="AH210" s="1795"/>
      <c r="AI210" s="1795"/>
      <c r="AJ210" s="1795"/>
      <c r="AK210" s="1795"/>
      <c r="AL210" s="1795"/>
      <c r="AM210" s="1795"/>
      <c r="AN210" s="1795"/>
      <c r="AO210" s="1795"/>
      <c r="AP210" s="1795"/>
      <c r="AQ210" s="1795"/>
      <c r="AR210" s="1795"/>
      <c r="AS210" s="1795"/>
      <c r="AT210" s="1795"/>
      <c r="AU210" s="1795"/>
      <c r="AV210" s="1795"/>
      <c r="AW210" s="1795"/>
      <c r="AX210" s="1795"/>
      <c r="AY210" s="1795"/>
      <c r="AZ210" s="1795"/>
      <c r="BA210" s="1795"/>
      <c r="BB210" s="1795"/>
      <c r="BC210" s="1795"/>
      <c r="BD210" s="1795"/>
      <c r="BE210" s="1795"/>
      <c r="BF210" s="1795"/>
      <c r="BG210" s="1795"/>
      <c r="BH210" s="1795"/>
      <c r="BI210" s="1795"/>
      <c r="BJ210" s="1795"/>
      <c r="BK210" s="1795"/>
      <c r="BL210" s="1795"/>
      <c r="BM210" s="1795"/>
      <c r="BN210" s="1795"/>
      <c r="BO210" s="1795"/>
      <c r="BP210" s="1795"/>
      <c r="BQ210" s="1795"/>
      <c r="BR210" s="1795"/>
      <c r="BS210" s="1795"/>
      <c r="BT210" s="1795"/>
      <c r="BU210" s="1795"/>
      <c r="BV210" s="1795"/>
      <c r="BW210" s="1795"/>
      <c r="BX210" s="1795"/>
      <c r="BY210" s="1795"/>
      <c r="BZ210" s="1795"/>
      <c r="CA210" s="1795"/>
      <c r="CB210" s="1795"/>
      <c r="CC210" s="1795"/>
      <c r="CD210" s="1795"/>
      <c r="CE210" s="1795"/>
      <c r="CF210" s="1795"/>
      <c r="CG210" s="1795"/>
      <c r="CH210" s="1795"/>
      <c r="CI210" s="1795"/>
      <c r="CJ210" s="1795"/>
      <c r="CK210" s="1795"/>
      <c r="CL210" s="1795"/>
      <c r="CM210" s="1795"/>
      <c r="CN210" s="1795"/>
      <c r="CO210" s="1795"/>
      <c r="CP210" s="1795"/>
      <c r="CQ210" s="1795"/>
      <c r="CR210" s="1795"/>
      <c r="CS210" s="1795"/>
      <c r="CT210" s="1795"/>
      <c r="CU210" s="1795"/>
      <c r="CV210" s="1795"/>
    </row>
    <row r="211" spans="1:100" s="1706" customFormat="1" ht="25.5">
      <c r="A211" s="1666" t="s">
        <v>2387</v>
      </c>
      <c r="B211" s="1705" t="s">
        <v>3612</v>
      </c>
      <c r="C211" s="1661" t="s">
        <v>1044</v>
      </c>
      <c r="D211" s="1676">
        <v>2350</v>
      </c>
      <c r="E211" s="2443"/>
      <c r="F211" s="1686">
        <f>D211*E211</f>
        <v>0</v>
      </c>
      <c r="G211" s="1796"/>
      <c r="H211" s="1796"/>
      <c r="I211" s="1796"/>
      <c r="J211" s="1796"/>
      <c r="K211" s="1796"/>
      <c r="L211" s="1796"/>
      <c r="M211" s="1796"/>
      <c r="N211" s="1796"/>
      <c r="O211" s="1796"/>
      <c r="P211" s="1796"/>
      <c r="Q211" s="1796"/>
      <c r="R211" s="1796"/>
      <c r="S211" s="1796"/>
      <c r="T211" s="1796"/>
      <c r="U211" s="1796"/>
      <c r="V211" s="1796"/>
      <c r="W211" s="1796"/>
      <c r="X211" s="1796"/>
      <c r="Y211" s="1796"/>
      <c r="Z211" s="1796"/>
      <c r="AA211" s="1796"/>
      <c r="AB211" s="1796"/>
      <c r="AC211" s="1796"/>
      <c r="AD211" s="1796"/>
      <c r="AE211" s="1796"/>
      <c r="AF211" s="1796"/>
      <c r="AG211" s="1796"/>
      <c r="AH211" s="1796"/>
      <c r="AI211" s="1796"/>
      <c r="AJ211" s="1796"/>
      <c r="AK211" s="1796"/>
      <c r="AL211" s="1796"/>
      <c r="AM211" s="1796"/>
      <c r="AN211" s="1796"/>
      <c r="AO211" s="1796"/>
      <c r="AP211" s="1796"/>
      <c r="AQ211" s="1796"/>
      <c r="AR211" s="1796"/>
      <c r="AS211" s="1796"/>
      <c r="AT211" s="1796"/>
      <c r="AU211" s="1796"/>
      <c r="AV211" s="1796"/>
      <c r="AW211" s="1796"/>
      <c r="AX211" s="1796"/>
      <c r="AY211" s="1796"/>
      <c r="AZ211" s="1796"/>
      <c r="BA211" s="1796"/>
      <c r="BB211" s="1796"/>
      <c r="BC211" s="1796"/>
      <c r="BD211" s="1796"/>
      <c r="BE211" s="1796"/>
      <c r="BF211" s="1796"/>
      <c r="BG211" s="1796"/>
      <c r="BH211" s="1796"/>
      <c r="BI211" s="1796"/>
      <c r="BJ211" s="1796"/>
      <c r="BK211" s="1796"/>
      <c r="BL211" s="1796"/>
      <c r="BM211" s="1796"/>
      <c r="BN211" s="1796"/>
      <c r="BO211" s="1796"/>
      <c r="BP211" s="1796"/>
      <c r="BQ211" s="1796"/>
      <c r="BR211" s="1796"/>
      <c r="BS211" s="1796"/>
      <c r="BT211" s="1796"/>
      <c r="BU211" s="1796"/>
      <c r="BV211" s="1796"/>
      <c r="BW211" s="1796"/>
      <c r="BX211" s="1796"/>
    </row>
    <row r="212" spans="1:100" s="1733" customFormat="1">
      <c r="A212" s="1763"/>
      <c r="B212" s="1767"/>
      <c r="C212" s="1731"/>
      <c r="D212" s="1771"/>
      <c r="E212" s="1750"/>
      <c r="F212" s="1750"/>
    </row>
    <row r="213" spans="1:100" s="1642" customFormat="1" ht="89.25">
      <c r="A213" s="1666" t="s">
        <v>2388</v>
      </c>
      <c r="B213" s="1705" t="s">
        <v>4281</v>
      </c>
      <c r="C213" s="1772" t="s">
        <v>1044</v>
      </c>
      <c r="D213" s="1773">
        <v>17</v>
      </c>
      <c r="E213" s="2443"/>
      <c r="F213" s="1686">
        <f>D213*E213</f>
        <v>0</v>
      </c>
    </row>
    <row r="214" spans="1:100" s="1733" customFormat="1">
      <c r="A214" s="1763"/>
      <c r="B214" s="1767"/>
      <c r="C214" s="1731"/>
      <c r="D214" s="1771"/>
      <c r="E214" s="1750"/>
      <c r="F214" s="1750"/>
    </row>
    <row r="215" spans="1:100" s="1642" customFormat="1" ht="25.5">
      <c r="A215" s="1666" t="s">
        <v>2390</v>
      </c>
      <c r="B215" s="1705" t="s">
        <v>3613</v>
      </c>
      <c r="C215" s="1772" t="s">
        <v>1044</v>
      </c>
      <c r="D215" s="1773">
        <v>6</v>
      </c>
      <c r="E215" s="2443"/>
      <c r="F215" s="1686">
        <f>D215*E215</f>
        <v>0</v>
      </c>
    </row>
    <row r="216" spans="1:100" s="1733" customFormat="1">
      <c r="A216" s="1763"/>
      <c r="B216" s="1767"/>
      <c r="C216" s="1731"/>
      <c r="D216" s="1771"/>
      <c r="E216" s="1750"/>
      <c r="F216" s="1750"/>
    </row>
    <row r="217" spans="1:100" s="1642" customFormat="1" ht="51">
      <c r="A217" s="1666" t="s">
        <v>3614</v>
      </c>
      <c r="B217" s="1705" t="s">
        <v>3615</v>
      </c>
      <c r="C217" s="1772" t="s">
        <v>1044</v>
      </c>
      <c r="D217" s="1773">
        <v>10</v>
      </c>
      <c r="E217" s="2443"/>
      <c r="F217" s="1686">
        <f>D217*E217</f>
        <v>0</v>
      </c>
    </row>
    <row r="218" spans="1:100" s="1800" customFormat="1">
      <c r="A218" s="1797"/>
      <c r="B218" s="1798"/>
      <c r="C218" s="1799"/>
      <c r="D218" s="1754"/>
      <c r="E218" s="1754"/>
      <c r="F218" s="1754"/>
    </row>
    <row r="219" spans="1:100" s="1800" customFormat="1" ht="51">
      <c r="A219" s="1666" t="s">
        <v>3616</v>
      </c>
      <c r="B219" s="1801" t="s">
        <v>3617</v>
      </c>
      <c r="C219" s="1390" t="s">
        <v>3618</v>
      </c>
      <c r="D219" s="1678">
        <v>5</v>
      </c>
      <c r="E219" s="2446"/>
      <c r="F219" s="1786">
        <f>D219*E219</f>
        <v>0</v>
      </c>
    </row>
    <row r="220" spans="1:100" s="1800" customFormat="1">
      <c r="A220" s="1797"/>
      <c r="B220" s="1798"/>
      <c r="C220" s="1799"/>
      <c r="D220" s="1754"/>
      <c r="E220" s="1754"/>
      <c r="F220" s="1754"/>
    </row>
    <row r="221" spans="1:100" s="1800" customFormat="1" ht="76.5">
      <c r="A221" s="1666" t="s">
        <v>3619</v>
      </c>
      <c r="B221" s="1801" t="s">
        <v>3620</v>
      </c>
      <c r="C221" s="1390" t="s">
        <v>1026</v>
      </c>
      <c r="D221" s="1678">
        <v>1</v>
      </c>
      <c r="E221" s="2446"/>
      <c r="F221" s="1786">
        <f>D221*E221</f>
        <v>0</v>
      </c>
    </row>
    <row r="222" spans="1:100" s="1413" customFormat="1">
      <c r="A222" s="1694"/>
      <c r="B222" s="1694"/>
      <c r="C222" s="1802"/>
      <c r="D222" s="1802"/>
      <c r="E222" s="1803"/>
      <c r="F222" s="1804"/>
    </row>
    <row r="223" spans="1:100" s="1711" customFormat="1" ht="16.149999999999999" customHeight="1">
      <c r="A223" s="1805" t="s">
        <v>1027</v>
      </c>
      <c r="B223" s="1708" t="s">
        <v>3621</v>
      </c>
      <c r="C223" s="1709"/>
      <c r="D223" s="1709"/>
      <c r="E223" s="1709"/>
      <c r="F223" s="1592">
        <f>SUM(F118:F222)</f>
        <v>0</v>
      </c>
    </row>
    <row r="224" spans="1:100" s="1810" customFormat="1">
      <c r="A224" s="1806"/>
      <c r="B224" s="1807"/>
      <c r="C224" s="1808"/>
      <c r="D224" s="1808"/>
      <c r="E224" s="1808"/>
      <c r="F224" s="1809"/>
    </row>
    <row r="225" spans="1:6" s="1810" customFormat="1">
      <c r="A225" s="1806"/>
      <c r="B225" s="1807"/>
      <c r="C225" s="1808"/>
      <c r="D225" s="1808"/>
      <c r="E225" s="1808"/>
      <c r="F225" s="1809"/>
    </row>
    <row r="226" spans="1:6" s="1413" customFormat="1">
      <c r="A226" s="1811"/>
      <c r="B226" s="1812"/>
      <c r="C226" s="1813"/>
      <c r="D226" s="1813"/>
      <c r="E226" s="1813"/>
      <c r="F226" s="1814"/>
    </row>
    <row r="227" spans="1:6" s="1711" customFormat="1" ht="16.149999999999999" customHeight="1">
      <c r="A227" s="1723" t="s">
        <v>1030</v>
      </c>
      <c r="B227" s="1724" t="s">
        <v>3622</v>
      </c>
      <c r="C227" s="1725"/>
      <c r="D227" s="1726"/>
      <c r="E227" s="1727"/>
      <c r="F227" s="1815"/>
    </row>
    <row r="228" spans="1:6" s="1263" customFormat="1">
      <c r="A228" s="1816"/>
      <c r="B228" s="1364"/>
      <c r="C228" s="1390"/>
      <c r="D228" s="1390"/>
      <c r="E228" s="1390"/>
      <c r="F228" s="1817"/>
    </row>
    <row r="229" spans="1:6" s="1263" customFormat="1">
      <c r="A229" s="1816"/>
      <c r="B229" s="1507" t="s">
        <v>1033</v>
      </c>
      <c r="C229" s="1390"/>
      <c r="D229" s="1390"/>
      <c r="E229" s="1390"/>
      <c r="F229" s="1817"/>
    </row>
    <row r="230" spans="1:6" s="1263" customFormat="1" ht="51">
      <c r="A230" s="1816"/>
      <c r="B230" s="1801" t="s">
        <v>4276</v>
      </c>
      <c r="C230" s="1390"/>
      <c r="D230" s="1390"/>
      <c r="E230" s="1390"/>
      <c r="F230" s="1817"/>
    </row>
    <row r="231" spans="1:6" s="1263" customFormat="1" ht="76.5">
      <c r="A231" s="1816"/>
      <c r="B231" s="1818" t="s">
        <v>4277</v>
      </c>
      <c r="C231" s="1390"/>
      <c r="D231" s="1390"/>
      <c r="E231" s="1390"/>
      <c r="F231" s="1817"/>
    </row>
    <row r="232" spans="1:6" s="1263" customFormat="1">
      <c r="A232" s="1816"/>
      <c r="B232" s="1364"/>
      <c r="C232" s="1390"/>
      <c r="D232" s="1390"/>
      <c r="E232" s="1390"/>
      <c r="F232" s="1817"/>
    </row>
    <row r="233" spans="1:6" s="1263" customFormat="1">
      <c r="A233" s="1816"/>
      <c r="B233" s="1364" t="s">
        <v>3623</v>
      </c>
      <c r="C233" s="1390"/>
      <c r="D233" s="1390"/>
      <c r="E233" s="1390"/>
      <c r="F233" s="1817"/>
    </row>
    <row r="234" spans="1:6" s="1642" customFormat="1" ht="30" customHeight="1">
      <c r="A234" s="1659" t="s">
        <v>987</v>
      </c>
      <c r="B234" s="1801" t="s">
        <v>3624</v>
      </c>
      <c r="C234" s="1661"/>
      <c r="D234" s="1819"/>
      <c r="E234" s="1820"/>
      <c r="F234" s="1820"/>
    </row>
    <row r="235" spans="1:6" s="1642" customFormat="1" ht="204" customHeight="1">
      <c r="A235" s="1659" t="s">
        <v>1124</v>
      </c>
      <c r="B235" s="1821" t="s">
        <v>3625</v>
      </c>
      <c r="C235" s="1661" t="s">
        <v>1044</v>
      </c>
      <c r="D235" s="1819">
        <v>48</v>
      </c>
      <c r="E235" s="2447"/>
      <c r="F235" s="1822">
        <f>D235*E235</f>
        <v>0</v>
      </c>
    </row>
    <row r="236" spans="1:6" s="1642" customFormat="1" ht="15.75" customHeight="1">
      <c r="A236" s="1659"/>
      <c r="B236" s="1821"/>
      <c r="C236" s="1661"/>
      <c r="D236" s="1819"/>
      <c r="E236" s="1820"/>
      <c r="F236" s="1822"/>
    </row>
    <row r="237" spans="1:6" s="1642" customFormat="1" ht="25.5">
      <c r="A237" s="1659" t="s">
        <v>1027</v>
      </c>
      <c r="B237" s="1801" t="s">
        <v>3626</v>
      </c>
      <c r="C237" s="1823"/>
      <c r="D237" s="1823"/>
      <c r="E237" s="1820"/>
      <c r="F237" s="1822"/>
    </row>
    <row r="238" spans="1:6" s="1642" customFormat="1" ht="166.15" customHeight="1">
      <c r="A238" s="1659" t="s">
        <v>1127</v>
      </c>
      <c r="B238" s="1821" t="s">
        <v>3627</v>
      </c>
      <c r="C238" s="1661" t="s">
        <v>1044</v>
      </c>
      <c r="D238" s="1819">
        <v>63</v>
      </c>
      <c r="E238" s="2447"/>
      <c r="F238" s="1822">
        <f>D238*E238</f>
        <v>0</v>
      </c>
    </row>
    <row r="239" spans="1:6" s="1642" customFormat="1">
      <c r="A239" s="1659"/>
      <c r="B239" s="1821"/>
      <c r="C239" s="1661"/>
      <c r="D239" s="1819"/>
      <c r="E239" s="1820"/>
      <c r="F239" s="1822"/>
    </row>
    <row r="240" spans="1:6" s="1642" customFormat="1" ht="25.5">
      <c r="A240" s="1659">
        <v>3</v>
      </c>
      <c r="B240" s="1801" t="s">
        <v>3628</v>
      </c>
      <c r="C240" s="1661"/>
      <c r="D240" s="1819"/>
      <c r="E240" s="1820"/>
      <c r="F240" s="1822"/>
    </row>
    <row r="241" spans="1:6" s="1642" customFormat="1" ht="82.15" customHeight="1">
      <c r="A241" s="1659" t="s">
        <v>1069</v>
      </c>
      <c r="B241" s="1677" t="s">
        <v>3629</v>
      </c>
      <c r="C241" s="1661" t="s">
        <v>1044</v>
      </c>
      <c r="D241" s="1819">
        <v>63</v>
      </c>
      <c r="E241" s="2447"/>
      <c r="F241" s="1822">
        <f>D241*E241</f>
        <v>0</v>
      </c>
    </row>
    <row r="242" spans="1:6" s="1642" customFormat="1">
      <c r="A242" s="1659"/>
      <c r="B242" s="1821"/>
      <c r="C242" s="1661"/>
      <c r="D242" s="1819"/>
      <c r="E242" s="1820"/>
      <c r="F242" s="1822"/>
    </row>
    <row r="243" spans="1:6" s="1642" customFormat="1" ht="25.5">
      <c r="A243" s="1659" t="s">
        <v>1034</v>
      </c>
      <c r="B243" s="1801" t="s">
        <v>3630</v>
      </c>
      <c r="C243" s="1823"/>
      <c r="D243" s="1823"/>
      <c r="E243" s="1820"/>
      <c r="F243" s="1822"/>
    </row>
    <row r="244" spans="1:6" s="1642" customFormat="1" ht="162" customHeight="1">
      <c r="A244" s="1659" t="s">
        <v>1085</v>
      </c>
      <c r="B244" s="1821" t="s">
        <v>3631</v>
      </c>
      <c r="C244" s="1661" t="s">
        <v>1044</v>
      </c>
      <c r="D244" s="1819">
        <v>5</v>
      </c>
      <c r="E244" s="2447"/>
      <c r="F244" s="1822">
        <f>D244*E244</f>
        <v>0</v>
      </c>
    </row>
    <row r="245" spans="1:6" s="1642" customFormat="1">
      <c r="A245" s="1659"/>
      <c r="B245" s="1821"/>
      <c r="C245" s="1661"/>
      <c r="D245" s="1819"/>
      <c r="E245" s="1820"/>
      <c r="F245" s="1822"/>
    </row>
    <row r="246" spans="1:6" s="1642" customFormat="1" ht="38.25">
      <c r="A246" s="1659" t="s">
        <v>1035</v>
      </c>
      <c r="B246" s="1801" t="s">
        <v>3632</v>
      </c>
      <c r="F246" s="1822"/>
    </row>
    <row r="247" spans="1:6" s="1642" customFormat="1" ht="166.15" customHeight="1">
      <c r="A247" s="1659" t="s">
        <v>3633</v>
      </c>
      <c r="B247" s="1821" t="s">
        <v>3634</v>
      </c>
      <c r="C247" s="1661" t="s">
        <v>1044</v>
      </c>
      <c r="D247" s="1819">
        <v>6</v>
      </c>
      <c r="E247" s="2447"/>
      <c r="F247" s="1822">
        <f>D247*E247</f>
        <v>0</v>
      </c>
    </row>
    <row r="248" spans="1:6" s="1642" customFormat="1" ht="13.15" customHeight="1">
      <c r="A248" s="1659"/>
      <c r="B248" s="1821"/>
      <c r="C248" s="1661"/>
      <c r="D248" s="1819"/>
      <c r="E248" s="1820"/>
      <c r="F248" s="1822"/>
    </row>
    <row r="249" spans="1:6" s="1642" customFormat="1" ht="38.25">
      <c r="A249" s="1659" t="s">
        <v>1036</v>
      </c>
      <c r="B249" s="1801" t="s">
        <v>3635</v>
      </c>
      <c r="F249" s="1822"/>
    </row>
    <row r="250" spans="1:6" s="1642" customFormat="1" ht="163.15" customHeight="1">
      <c r="A250" s="1659" t="s">
        <v>3636</v>
      </c>
      <c r="B250" s="1821" t="s">
        <v>3637</v>
      </c>
      <c r="C250" s="1661" t="s">
        <v>1044</v>
      </c>
      <c r="D250" s="1819">
        <v>52</v>
      </c>
      <c r="E250" s="2447"/>
      <c r="F250" s="1822">
        <f>D250*E250</f>
        <v>0</v>
      </c>
    </row>
    <row r="251" spans="1:6" s="1642" customFormat="1">
      <c r="F251" s="1822"/>
    </row>
    <row r="252" spans="1:6" s="1642" customFormat="1" ht="25.5">
      <c r="A252" s="1659" t="s">
        <v>1037</v>
      </c>
      <c r="B252" s="1801" t="s">
        <v>3638</v>
      </c>
      <c r="F252" s="1822"/>
    </row>
    <row r="253" spans="1:6" s="1642" customFormat="1" ht="233.45" customHeight="1">
      <c r="A253" s="1659" t="s">
        <v>3639</v>
      </c>
      <c r="B253" s="1821" t="s">
        <v>3640</v>
      </c>
      <c r="C253" s="1661" t="s">
        <v>1044</v>
      </c>
      <c r="D253" s="1819">
        <v>38</v>
      </c>
      <c r="E253" s="2447"/>
      <c r="F253" s="1822">
        <f>D253*E253</f>
        <v>0</v>
      </c>
    </row>
    <row r="254" spans="1:6" s="1642" customFormat="1">
      <c r="F254" s="1822"/>
    </row>
    <row r="255" spans="1:6" s="1642" customFormat="1" ht="25.5">
      <c r="A255" s="1659" t="s">
        <v>1038</v>
      </c>
      <c r="B255" s="1801" t="s">
        <v>3641</v>
      </c>
      <c r="F255" s="1822"/>
    </row>
    <row r="256" spans="1:6" s="1642" customFormat="1" ht="231" customHeight="1">
      <c r="A256" s="1659" t="s">
        <v>3642</v>
      </c>
      <c r="B256" s="1821" t="s">
        <v>3643</v>
      </c>
      <c r="C256" s="1661" t="s">
        <v>1044</v>
      </c>
      <c r="D256" s="1819">
        <v>38</v>
      </c>
      <c r="E256" s="2447"/>
      <c r="F256" s="1822">
        <f>D256*E256</f>
        <v>0</v>
      </c>
    </row>
    <row r="257" spans="1:6" s="1642" customFormat="1">
      <c r="F257" s="1822"/>
    </row>
    <row r="258" spans="1:6" s="1642" customFormat="1" ht="25.5">
      <c r="A258" s="1659" t="s">
        <v>1039</v>
      </c>
      <c r="B258" s="1801" t="s">
        <v>3644</v>
      </c>
      <c r="F258" s="1822"/>
    </row>
    <row r="259" spans="1:6" s="1642" customFormat="1" ht="234" customHeight="1">
      <c r="A259" s="1659" t="s">
        <v>3645</v>
      </c>
      <c r="B259" s="1821" t="s">
        <v>3646</v>
      </c>
      <c r="C259" s="1661" t="s">
        <v>1044</v>
      </c>
      <c r="D259" s="1819">
        <v>38</v>
      </c>
      <c r="E259" s="2447"/>
      <c r="F259" s="1822">
        <f>D259*E259</f>
        <v>0</v>
      </c>
    </row>
    <row r="260" spans="1:6" s="1642" customFormat="1">
      <c r="F260" s="1822"/>
    </row>
    <row r="261" spans="1:6" s="1642" customFormat="1" ht="25.5">
      <c r="A261" s="1659">
        <v>10</v>
      </c>
      <c r="B261" s="1801" t="s">
        <v>3647</v>
      </c>
      <c r="F261" s="1822"/>
    </row>
    <row r="262" spans="1:6" s="1642" customFormat="1" ht="167.45" customHeight="1">
      <c r="A262" s="1659" t="s">
        <v>3648</v>
      </c>
      <c r="B262" s="1821" t="s">
        <v>3649</v>
      </c>
      <c r="C262" s="1661" t="s">
        <v>1044</v>
      </c>
      <c r="D262" s="1819">
        <v>36</v>
      </c>
      <c r="E262" s="2447"/>
      <c r="F262" s="1822">
        <f>D262*E262</f>
        <v>0</v>
      </c>
    </row>
    <row r="263" spans="1:6" s="1642" customFormat="1">
      <c r="F263" s="1822"/>
    </row>
    <row r="264" spans="1:6" s="1642" customFormat="1" ht="28.15" customHeight="1">
      <c r="A264" s="1659" t="s">
        <v>1041</v>
      </c>
      <c r="B264" s="1801" t="s">
        <v>3650</v>
      </c>
      <c r="C264" s="1661"/>
      <c r="D264" s="1819"/>
      <c r="E264" s="1820"/>
      <c r="F264" s="1822"/>
    </row>
    <row r="265" spans="1:6" s="1642" customFormat="1" ht="84" customHeight="1">
      <c r="A265" s="1659" t="s">
        <v>3651</v>
      </c>
      <c r="B265" s="1677" t="s">
        <v>3652</v>
      </c>
      <c r="C265" s="1661" t="s">
        <v>1044</v>
      </c>
      <c r="D265" s="1819">
        <v>36</v>
      </c>
      <c r="E265" s="2447"/>
      <c r="F265" s="1822">
        <f>D265*E265</f>
        <v>0</v>
      </c>
    </row>
    <row r="266" spans="1:6" s="1642" customFormat="1">
      <c r="F266" s="1822"/>
    </row>
    <row r="267" spans="1:6" s="1642" customFormat="1" ht="38.25">
      <c r="A267" s="1659">
        <v>12</v>
      </c>
      <c r="B267" s="1801" t="s">
        <v>3653</v>
      </c>
      <c r="F267" s="1822"/>
    </row>
    <row r="268" spans="1:6" s="1642" customFormat="1" ht="165.75">
      <c r="A268" s="1659" t="s">
        <v>3654</v>
      </c>
      <c r="B268" s="1821" t="s">
        <v>3655</v>
      </c>
      <c r="C268" s="1661" t="s">
        <v>1066</v>
      </c>
      <c r="D268" s="1819">
        <v>572</v>
      </c>
      <c r="E268" s="2447"/>
      <c r="F268" s="1822">
        <f>D268*E268</f>
        <v>0</v>
      </c>
    </row>
    <row r="269" spans="1:6" s="1642" customFormat="1">
      <c r="F269" s="1822"/>
    </row>
    <row r="270" spans="1:6" s="1642" customFormat="1" ht="38.25">
      <c r="A270" s="1659">
        <v>12</v>
      </c>
      <c r="B270" s="1801" t="s">
        <v>3653</v>
      </c>
      <c r="F270" s="1822"/>
    </row>
    <row r="271" spans="1:6" s="1642" customFormat="1" ht="165.75">
      <c r="A271" s="1659" t="s">
        <v>3654</v>
      </c>
      <c r="B271" s="1821" t="s">
        <v>3656</v>
      </c>
      <c r="C271" s="1661" t="s">
        <v>1044</v>
      </c>
      <c r="D271" s="1819">
        <v>8</v>
      </c>
      <c r="E271" s="2447"/>
      <c r="F271" s="1822">
        <f>D271*E271</f>
        <v>0</v>
      </c>
    </row>
    <row r="272" spans="1:6" s="1642" customFormat="1">
      <c r="F272" s="1822"/>
    </row>
    <row r="273" spans="1:6" s="1642" customFormat="1" ht="25.5">
      <c r="A273" s="1659" t="s">
        <v>2293</v>
      </c>
      <c r="B273" s="1801" t="s">
        <v>3657</v>
      </c>
      <c r="C273" s="1661"/>
      <c r="D273" s="1819"/>
      <c r="E273" s="1820"/>
      <c r="F273" s="1822"/>
    </row>
    <row r="274" spans="1:6" s="1642" customFormat="1" ht="76.5">
      <c r="A274" s="1659" t="s">
        <v>3658</v>
      </c>
      <c r="B274" s="1824" t="s">
        <v>3659</v>
      </c>
      <c r="C274" s="1661" t="s">
        <v>1044</v>
      </c>
      <c r="D274" s="1819">
        <v>99</v>
      </c>
      <c r="E274" s="2447"/>
      <c r="F274" s="1822">
        <f>D274*E274</f>
        <v>0</v>
      </c>
    </row>
    <row r="275" spans="1:6" s="1642" customFormat="1">
      <c r="F275" s="1822"/>
    </row>
    <row r="276" spans="1:6" s="1642" customFormat="1" ht="25.5">
      <c r="A276" s="1659" t="s">
        <v>2371</v>
      </c>
      <c r="B276" s="1801" t="s">
        <v>3660</v>
      </c>
      <c r="F276" s="1822"/>
    </row>
    <row r="277" spans="1:6" s="1642" customFormat="1" ht="204">
      <c r="A277" s="1659" t="s">
        <v>3661</v>
      </c>
      <c r="B277" s="1821" t="s">
        <v>3662</v>
      </c>
      <c r="C277" s="1661" t="s">
        <v>1044</v>
      </c>
      <c r="D277" s="1819">
        <v>118</v>
      </c>
      <c r="E277" s="2447"/>
      <c r="F277" s="1822">
        <f>D277*E277</f>
        <v>0</v>
      </c>
    </row>
    <row r="278" spans="1:6" s="1642" customFormat="1">
      <c r="F278" s="1822"/>
    </row>
    <row r="279" spans="1:6" s="1642" customFormat="1" ht="25.5">
      <c r="A279" s="1659" t="s">
        <v>2372</v>
      </c>
      <c r="B279" s="1801" t="s">
        <v>3663</v>
      </c>
      <c r="F279" s="1822"/>
    </row>
    <row r="280" spans="1:6" s="1642" customFormat="1" ht="229.9" customHeight="1">
      <c r="A280" s="1659" t="s">
        <v>3664</v>
      </c>
      <c r="B280" s="1821" t="s">
        <v>3665</v>
      </c>
      <c r="C280" s="1661" t="s">
        <v>1044</v>
      </c>
      <c r="D280" s="1819">
        <v>60</v>
      </c>
      <c r="E280" s="2447"/>
      <c r="F280" s="1822">
        <f>D280*E280</f>
        <v>0</v>
      </c>
    </row>
    <row r="281" spans="1:6" s="1642" customFormat="1">
      <c r="F281" s="1822"/>
    </row>
    <row r="282" spans="1:6" s="1642" customFormat="1" ht="25.5">
      <c r="A282" s="1659" t="s">
        <v>2374</v>
      </c>
      <c r="B282" s="1801" t="s">
        <v>3666</v>
      </c>
      <c r="F282" s="1822"/>
    </row>
    <row r="283" spans="1:6" s="1642" customFormat="1" ht="140.44999999999999" customHeight="1">
      <c r="A283" s="1659" t="s">
        <v>3667</v>
      </c>
      <c r="B283" s="1821" t="s">
        <v>4280</v>
      </c>
      <c r="C283" s="1661" t="s">
        <v>1044</v>
      </c>
      <c r="D283" s="1819">
        <v>10</v>
      </c>
      <c r="E283" s="2447"/>
      <c r="F283" s="1822">
        <f>D283*E283</f>
        <v>0</v>
      </c>
    </row>
    <row r="284" spans="1:6" s="1642" customFormat="1">
      <c r="A284" s="1825" t="s">
        <v>3668</v>
      </c>
      <c r="B284" s="1642" t="s">
        <v>3669</v>
      </c>
      <c r="C284" s="1661" t="s">
        <v>1044</v>
      </c>
      <c r="D284" s="1819">
        <v>10</v>
      </c>
      <c r="E284" s="2447"/>
      <c r="F284" s="1822">
        <f>D284*E284</f>
        <v>0</v>
      </c>
    </row>
    <row r="285" spans="1:6" s="1642" customFormat="1">
      <c r="F285" s="1822"/>
    </row>
    <row r="286" spans="1:6" s="1642" customFormat="1" ht="25.5">
      <c r="A286" s="1659" t="s">
        <v>2375</v>
      </c>
      <c r="B286" s="1801" t="s">
        <v>3670</v>
      </c>
      <c r="F286" s="1822"/>
    </row>
    <row r="287" spans="1:6" s="1642" customFormat="1" ht="136.15" customHeight="1">
      <c r="A287" s="1659" t="s">
        <v>3671</v>
      </c>
      <c r="B287" s="1821" t="s">
        <v>4279</v>
      </c>
      <c r="C287" s="1661" t="s">
        <v>1044</v>
      </c>
      <c r="D287" s="1819">
        <v>19</v>
      </c>
      <c r="E287" s="2447"/>
      <c r="F287" s="1822">
        <f>D287*E287</f>
        <v>0</v>
      </c>
    </row>
    <row r="288" spans="1:6" s="1642" customFormat="1">
      <c r="A288" s="1826" t="s">
        <v>3672</v>
      </c>
      <c r="B288" s="1642" t="s">
        <v>3669</v>
      </c>
      <c r="C288" s="1661" t="s">
        <v>1044</v>
      </c>
      <c r="D288" s="1819">
        <v>19</v>
      </c>
      <c r="E288" s="2447"/>
      <c r="F288" s="1822">
        <f>D288*E288</f>
        <v>0</v>
      </c>
    </row>
    <row r="289" spans="1:6" s="1642" customFormat="1">
      <c r="F289" s="1822"/>
    </row>
    <row r="290" spans="1:6" s="1642" customFormat="1" ht="25.5">
      <c r="A290" s="1659" t="s">
        <v>2376</v>
      </c>
      <c r="B290" s="1801" t="s">
        <v>3673</v>
      </c>
      <c r="F290" s="1822"/>
    </row>
    <row r="291" spans="1:6" s="1642" customFormat="1" ht="148.15" customHeight="1">
      <c r="A291" s="1659" t="s">
        <v>3674</v>
      </c>
      <c r="B291" s="1821" t="s">
        <v>3675</v>
      </c>
      <c r="C291" s="1661" t="s">
        <v>1044</v>
      </c>
      <c r="D291" s="1819">
        <v>36</v>
      </c>
      <c r="E291" s="2447"/>
      <c r="F291" s="1822">
        <f>D291*E291</f>
        <v>0</v>
      </c>
    </row>
    <row r="292" spans="1:6" s="1642" customFormat="1">
      <c r="A292" s="1659" t="s">
        <v>3676</v>
      </c>
      <c r="B292" s="1642" t="s">
        <v>3677</v>
      </c>
      <c r="C292" s="1661" t="s">
        <v>1044</v>
      </c>
      <c r="D292" s="1819">
        <v>36</v>
      </c>
      <c r="E292" s="2447"/>
      <c r="F292" s="1822">
        <f>D292*E292</f>
        <v>0</v>
      </c>
    </row>
    <row r="293" spans="1:6" s="1642" customFormat="1">
      <c r="F293" s="1822"/>
    </row>
    <row r="294" spans="1:6" s="1642" customFormat="1" ht="38.25">
      <c r="A294" s="1659" t="s">
        <v>2378</v>
      </c>
      <c r="B294" s="1801" t="s">
        <v>3678</v>
      </c>
      <c r="F294" s="1822"/>
    </row>
    <row r="295" spans="1:6" s="1642" customFormat="1" ht="153.6" customHeight="1">
      <c r="A295" s="1659" t="s">
        <v>3679</v>
      </c>
      <c r="B295" s="1821" t="s">
        <v>3680</v>
      </c>
      <c r="C295" s="1661" t="s">
        <v>1044</v>
      </c>
      <c r="D295" s="1819">
        <v>10</v>
      </c>
      <c r="E295" s="2447"/>
      <c r="F295" s="1822">
        <f>D295*E295</f>
        <v>0</v>
      </c>
    </row>
    <row r="296" spans="1:6" s="1642" customFormat="1">
      <c r="A296" s="1659" t="s">
        <v>3681</v>
      </c>
      <c r="B296" s="1642" t="s">
        <v>3677</v>
      </c>
      <c r="C296" s="1661" t="s">
        <v>1044</v>
      </c>
      <c r="D296" s="1819">
        <v>10</v>
      </c>
      <c r="E296" s="2447"/>
      <c r="F296" s="1822">
        <f>D296*E296</f>
        <v>0</v>
      </c>
    </row>
    <row r="297" spans="1:6" s="1642" customFormat="1">
      <c r="F297" s="1822"/>
    </row>
    <row r="298" spans="1:6" s="1642" customFormat="1" ht="25.5">
      <c r="A298" s="1659" t="s">
        <v>2380</v>
      </c>
      <c r="B298" s="1801" t="s">
        <v>3682</v>
      </c>
      <c r="F298" s="1822"/>
    </row>
    <row r="299" spans="1:6" s="1642" customFormat="1" ht="150.6" customHeight="1">
      <c r="A299" s="1659" t="s">
        <v>3683</v>
      </c>
      <c r="B299" s="1821" t="s">
        <v>3684</v>
      </c>
      <c r="C299" s="1661" t="s">
        <v>1044</v>
      </c>
      <c r="D299" s="1819">
        <v>38</v>
      </c>
      <c r="E299" s="2447"/>
      <c r="F299" s="1822">
        <f>D299*E299</f>
        <v>0</v>
      </c>
    </row>
    <row r="300" spans="1:6" s="1642" customFormat="1">
      <c r="A300" s="1659" t="s">
        <v>3685</v>
      </c>
      <c r="B300" s="1642" t="s">
        <v>3677</v>
      </c>
      <c r="C300" s="1661" t="s">
        <v>1044</v>
      </c>
      <c r="D300" s="1819">
        <v>76</v>
      </c>
      <c r="E300" s="2447"/>
      <c r="F300" s="1822">
        <f>D300*E300</f>
        <v>0</v>
      </c>
    </row>
    <row r="301" spans="1:6" s="1642" customFormat="1">
      <c r="F301" s="1822"/>
    </row>
    <row r="302" spans="1:6" s="1642" customFormat="1" ht="38.25">
      <c r="A302" s="1659" t="s">
        <v>2382</v>
      </c>
      <c r="B302" s="1801" t="s">
        <v>3686</v>
      </c>
      <c r="F302" s="1822"/>
    </row>
    <row r="303" spans="1:6" s="1642" customFormat="1" ht="151.15" customHeight="1">
      <c r="A303" s="1659" t="s">
        <v>3687</v>
      </c>
      <c r="B303" s="1821" t="s">
        <v>3688</v>
      </c>
      <c r="C303" s="1661" t="s">
        <v>1044</v>
      </c>
      <c r="D303" s="1819">
        <v>10</v>
      </c>
      <c r="E303" s="2447"/>
      <c r="F303" s="1822">
        <f>D303*E303</f>
        <v>0</v>
      </c>
    </row>
    <row r="304" spans="1:6" s="1642" customFormat="1">
      <c r="A304" s="1659" t="s">
        <v>3689</v>
      </c>
      <c r="B304" s="1642" t="s">
        <v>3677</v>
      </c>
      <c r="C304" s="1661" t="s">
        <v>1044</v>
      </c>
      <c r="D304" s="1819">
        <v>20</v>
      </c>
      <c r="E304" s="2447"/>
      <c r="F304" s="1822">
        <f>D304*E304</f>
        <v>0</v>
      </c>
    </row>
    <row r="305" spans="1:6" s="1642" customFormat="1">
      <c r="F305" s="1822"/>
    </row>
    <row r="306" spans="1:6" s="1642" customFormat="1" ht="25.5">
      <c r="A306" s="1659" t="s">
        <v>2384</v>
      </c>
      <c r="B306" s="1801" t="s">
        <v>3690</v>
      </c>
      <c r="F306" s="1822"/>
    </row>
    <row r="307" spans="1:6" s="1642" customFormat="1" ht="151.15" customHeight="1">
      <c r="A307" s="1659" t="s">
        <v>3691</v>
      </c>
      <c r="B307" s="1821" t="s">
        <v>3692</v>
      </c>
      <c r="C307" s="1661" t="s">
        <v>1044</v>
      </c>
      <c r="D307" s="1819">
        <v>76</v>
      </c>
      <c r="E307" s="2447"/>
      <c r="F307" s="1822">
        <f>D307*E307</f>
        <v>0</v>
      </c>
    </row>
    <row r="308" spans="1:6" s="1642" customFormat="1">
      <c r="A308" s="1659" t="s">
        <v>3693</v>
      </c>
      <c r="B308" s="1642" t="s">
        <v>3677</v>
      </c>
      <c r="C308" s="1661" t="s">
        <v>1044</v>
      </c>
      <c r="D308" s="1819">
        <v>76</v>
      </c>
      <c r="E308" s="2447"/>
      <c r="F308" s="1822">
        <f>D308*E308</f>
        <v>0</v>
      </c>
    </row>
    <row r="309" spans="1:6" s="1642" customFormat="1">
      <c r="F309" s="1822"/>
    </row>
    <row r="310" spans="1:6" s="1642" customFormat="1" ht="25.5">
      <c r="A310" s="1659" t="s">
        <v>2385</v>
      </c>
      <c r="B310" s="1801" t="s">
        <v>3694</v>
      </c>
      <c r="F310" s="1822"/>
    </row>
    <row r="311" spans="1:6" s="1642" customFormat="1" ht="151.15" customHeight="1">
      <c r="A311" s="1659" t="s">
        <v>3695</v>
      </c>
      <c r="B311" s="1821" t="s">
        <v>3696</v>
      </c>
      <c r="C311" s="1661" t="s">
        <v>1044</v>
      </c>
      <c r="D311" s="1819">
        <v>16</v>
      </c>
      <c r="E311" s="2447"/>
      <c r="F311" s="1822">
        <f>D311*E311</f>
        <v>0</v>
      </c>
    </row>
    <row r="312" spans="1:6" s="1642" customFormat="1">
      <c r="A312" s="1659" t="s">
        <v>3697</v>
      </c>
      <c r="B312" s="1642" t="s">
        <v>3677</v>
      </c>
      <c r="C312" s="1661" t="s">
        <v>1044</v>
      </c>
      <c r="D312" s="1819">
        <v>16</v>
      </c>
      <c r="E312" s="2447"/>
      <c r="F312" s="1822">
        <f>D312*E312</f>
        <v>0</v>
      </c>
    </row>
    <row r="313" spans="1:6" s="1642" customFormat="1">
      <c r="F313" s="1822"/>
    </row>
    <row r="314" spans="1:6" s="1642" customFormat="1" ht="25.5">
      <c r="A314" s="1659" t="s">
        <v>2387</v>
      </c>
      <c r="B314" s="1801" t="s">
        <v>3698</v>
      </c>
      <c r="F314" s="1822"/>
    </row>
    <row r="315" spans="1:6" s="1642" customFormat="1" ht="259.14999999999998" customHeight="1">
      <c r="A315" s="1659" t="s">
        <v>3699</v>
      </c>
      <c r="B315" s="1821" t="s">
        <v>3700</v>
      </c>
      <c r="C315" s="1661" t="s">
        <v>1044</v>
      </c>
      <c r="D315" s="1819">
        <v>29</v>
      </c>
      <c r="E315" s="2447"/>
      <c r="F315" s="1822">
        <f>D315*E315</f>
        <v>0</v>
      </c>
    </row>
    <row r="316" spans="1:6" s="1827" customFormat="1" ht="25.5">
      <c r="A316" s="1659" t="s">
        <v>3701</v>
      </c>
      <c r="B316" s="1821" t="s">
        <v>4278</v>
      </c>
      <c r="C316" s="1661" t="s">
        <v>1044</v>
      </c>
      <c r="D316" s="1819">
        <v>29</v>
      </c>
      <c r="E316" s="2447"/>
      <c r="F316" s="1822">
        <f>D316*E316</f>
        <v>0</v>
      </c>
    </row>
    <row r="317" spans="1:6" s="1642" customFormat="1" ht="15.6" customHeight="1">
      <c r="A317" s="1659"/>
      <c r="B317" s="1821"/>
      <c r="C317" s="1661"/>
      <c r="D317" s="1819"/>
      <c r="E317" s="1820"/>
      <c r="F317" s="1820"/>
    </row>
    <row r="318" spans="1:6" s="1642" customFormat="1" ht="29.45" customHeight="1">
      <c r="A318" s="1659" t="s">
        <v>2388</v>
      </c>
      <c r="B318" s="1801" t="s">
        <v>3702</v>
      </c>
      <c r="C318" s="1661"/>
      <c r="D318" s="1819"/>
      <c r="E318" s="1820"/>
      <c r="F318" s="1820"/>
    </row>
    <row r="319" spans="1:6" s="1642" customFormat="1" ht="204" customHeight="1">
      <c r="A319" s="1828" t="s">
        <v>3703</v>
      </c>
      <c r="B319" s="1829" t="s">
        <v>3704</v>
      </c>
      <c r="C319" s="1830" t="s">
        <v>1044</v>
      </c>
      <c r="D319" s="1831">
        <v>92</v>
      </c>
      <c r="E319" s="2448"/>
      <c r="F319" s="1832">
        <f>D319*E319</f>
        <v>0</v>
      </c>
    </row>
    <row r="320" spans="1:6" s="1791" customFormat="1">
      <c r="A320" s="1833"/>
      <c r="B320" s="1834"/>
      <c r="C320" s="1835"/>
      <c r="D320" s="1836"/>
      <c r="E320" s="1837"/>
      <c r="F320" s="1837"/>
    </row>
    <row r="321" spans="1:6" s="1642" customFormat="1">
      <c r="A321" s="1659"/>
      <c r="B321" s="1838" t="s">
        <v>3705</v>
      </c>
      <c r="C321" s="1661"/>
      <c r="D321" s="1662"/>
      <c r="E321" s="1686"/>
      <c r="F321" s="1686"/>
    </row>
    <row r="322" spans="1:6" s="1839" customFormat="1" ht="25.5">
      <c r="A322" s="1659">
        <v>1</v>
      </c>
      <c r="B322" s="1801" t="s">
        <v>3706</v>
      </c>
      <c r="C322" s="1661"/>
      <c r="D322" s="1819"/>
      <c r="E322" s="1820"/>
      <c r="F322" s="1820"/>
    </row>
    <row r="323" spans="1:6" s="1839" customFormat="1" ht="176.25" customHeight="1">
      <c r="A323" s="1659" t="s">
        <v>1124</v>
      </c>
      <c r="B323" s="1821" t="s">
        <v>3707</v>
      </c>
      <c r="C323" s="1661" t="s">
        <v>1044</v>
      </c>
      <c r="D323" s="1819">
        <v>12</v>
      </c>
      <c r="E323" s="2447"/>
      <c r="F323" s="1840">
        <f>D323*E323</f>
        <v>0</v>
      </c>
    </row>
    <row r="324" spans="1:6" s="1839" customFormat="1" ht="55.9" customHeight="1">
      <c r="A324" s="1659" t="s">
        <v>1125</v>
      </c>
      <c r="B324" s="1821" t="s">
        <v>3708</v>
      </c>
      <c r="C324" s="1661" t="s">
        <v>1044</v>
      </c>
      <c r="D324" s="1819">
        <v>12</v>
      </c>
      <c r="E324" s="2447"/>
      <c r="F324" s="1840">
        <f>D324*E324</f>
        <v>0</v>
      </c>
    </row>
    <row r="325" spans="1:6" s="1839" customFormat="1" ht="17.25" customHeight="1">
      <c r="A325" s="1659"/>
      <c r="B325" s="1821"/>
      <c r="C325" s="1661"/>
      <c r="D325" s="1819"/>
      <c r="E325" s="1820"/>
      <c r="F325" s="1820"/>
    </row>
    <row r="326" spans="1:6" s="1839" customFormat="1" ht="29.25" customHeight="1">
      <c r="A326" s="1659">
        <v>2</v>
      </c>
      <c r="B326" s="1801" t="s">
        <v>3628</v>
      </c>
      <c r="C326" s="1661"/>
      <c r="D326" s="1819"/>
      <c r="E326" s="1820"/>
      <c r="F326" s="1820"/>
    </row>
    <row r="327" spans="1:6" s="1839" customFormat="1" ht="63.75">
      <c r="A327" s="1828" t="s">
        <v>1127</v>
      </c>
      <c r="B327" s="1841" t="s">
        <v>3709</v>
      </c>
      <c r="C327" s="1830" t="s">
        <v>1044</v>
      </c>
      <c r="D327" s="1831">
        <v>6</v>
      </c>
      <c r="E327" s="2448"/>
      <c r="F327" s="1832">
        <f>D327*E327</f>
        <v>0</v>
      </c>
    </row>
    <row r="328" spans="1:6" s="1839" customFormat="1">
      <c r="A328" s="1664"/>
      <c r="B328" s="1842"/>
      <c r="C328" s="1843"/>
      <c r="D328" s="1844"/>
      <c r="E328" s="1845"/>
      <c r="F328" s="1840"/>
    </row>
    <row r="329" spans="1:6" s="1839" customFormat="1">
      <c r="A329" s="1664"/>
      <c r="B329" s="1842"/>
      <c r="C329" s="1843"/>
      <c r="D329" s="1844"/>
      <c r="E329" s="1845"/>
      <c r="F329" s="1845"/>
    </row>
    <row r="330" spans="1:6" s="1642" customFormat="1">
      <c r="A330" s="1659"/>
      <c r="B330" s="1838" t="s">
        <v>3710</v>
      </c>
      <c r="C330" s="1661"/>
      <c r="D330" s="1662"/>
      <c r="E330" s="1686"/>
      <c r="F330" s="1686"/>
    </row>
    <row r="331" spans="1:6" s="1846" customFormat="1">
      <c r="B331" s="1847"/>
      <c r="E331" s="1848"/>
      <c r="F331" s="1848"/>
    </row>
    <row r="332" spans="1:6" s="1846" customFormat="1" ht="63.75">
      <c r="A332" s="1659">
        <v>1</v>
      </c>
      <c r="B332" s="1849" t="s">
        <v>3711</v>
      </c>
      <c r="D332" s="1641"/>
      <c r="E332" s="1848"/>
      <c r="F332" s="1848"/>
    </row>
    <row r="333" spans="1:6" s="1846" customFormat="1">
      <c r="A333" s="1641"/>
      <c r="B333" s="1850"/>
      <c r="D333" s="1641"/>
      <c r="E333" s="1848"/>
      <c r="F333" s="1848"/>
    </row>
    <row r="334" spans="1:6" s="1846" customFormat="1">
      <c r="A334" s="1641"/>
      <c r="B334" s="1849" t="s">
        <v>3712</v>
      </c>
      <c r="D334" s="1641"/>
      <c r="E334" s="1848"/>
      <c r="F334" s="1848"/>
    </row>
    <row r="335" spans="1:6" s="1846" customFormat="1">
      <c r="A335" s="1641"/>
      <c r="B335" s="1849" t="s">
        <v>3713</v>
      </c>
      <c r="D335" s="1641"/>
      <c r="E335" s="1848"/>
      <c r="F335" s="1848"/>
    </row>
    <row r="336" spans="1:6" s="1846" customFormat="1">
      <c r="A336" s="1641"/>
      <c r="B336" s="1851" t="s">
        <v>3714</v>
      </c>
      <c r="D336" s="1641"/>
      <c r="E336" s="1848"/>
      <c r="F336" s="1848"/>
    </row>
    <row r="337" spans="1:6" s="1846" customFormat="1">
      <c r="A337" s="1641"/>
      <c r="B337" s="1849" t="s">
        <v>3715</v>
      </c>
      <c r="D337" s="1641"/>
      <c r="E337" s="1848"/>
      <c r="F337" s="1848"/>
    </row>
    <row r="338" spans="1:6" s="1846" customFormat="1">
      <c r="A338" s="1641"/>
      <c r="B338" s="1849" t="s">
        <v>3716</v>
      </c>
      <c r="D338" s="1641"/>
      <c r="E338" s="1848"/>
      <c r="F338" s="1848"/>
    </row>
    <row r="339" spans="1:6" s="1846" customFormat="1">
      <c r="A339" s="1641"/>
      <c r="B339" s="1849" t="s">
        <v>3717</v>
      </c>
      <c r="D339" s="1641"/>
      <c r="E339" s="1848"/>
      <c r="F339" s="1848"/>
    </row>
    <row r="340" spans="1:6" s="1846" customFormat="1">
      <c r="A340" s="1641"/>
      <c r="B340" s="1849" t="s">
        <v>3718</v>
      </c>
      <c r="D340" s="1641"/>
      <c r="E340" s="1848"/>
      <c r="F340" s="1848"/>
    </row>
    <row r="341" spans="1:6" s="1846" customFormat="1" ht="25.5">
      <c r="A341" s="1641"/>
      <c r="B341" s="1851" t="s">
        <v>3719</v>
      </c>
      <c r="C341" s="1852"/>
      <c r="E341" s="1848"/>
      <c r="F341" s="1848"/>
    </row>
    <row r="342" spans="1:6" s="1846" customFormat="1" ht="25.5">
      <c r="A342" s="1641"/>
      <c r="B342" s="1849" t="s">
        <v>3720</v>
      </c>
      <c r="D342" s="1641"/>
      <c r="E342" s="1848"/>
      <c r="F342" s="1848"/>
    </row>
    <row r="343" spans="1:6" s="1846" customFormat="1">
      <c r="A343" s="1853"/>
      <c r="B343" s="1849" t="s">
        <v>3721</v>
      </c>
      <c r="C343" s="1854"/>
      <c r="E343" s="1848"/>
      <c r="F343" s="1848"/>
    </row>
    <row r="344" spans="1:6" s="1846" customFormat="1">
      <c r="B344" s="1855" t="s">
        <v>3722</v>
      </c>
      <c r="C344" s="1854"/>
      <c r="E344" s="1848"/>
      <c r="F344" s="1848"/>
    </row>
    <row r="345" spans="1:6" s="1846" customFormat="1">
      <c r="A345" s="1853"/>
      <c r="B345" s="1849" t="s">
        <v>3723</v>
      </c>
      <c r="C345" s="1854"/>
      <c r="E345" s="1848"/>
      <c r="F345" s="1848"/>
    </row>
    <row r="346" spans="1:6" s="1846" customFormat="1">
      <c r="A346" s="1853"/>
      <c r="B346" s="1849" t="s">
        <v>3724</v>
      </c>
      <c r="C346" s="1854"/>
      <c r="E346" s="1848"/>
      <c r="F346" s="1848"/>
    </row>
    <row r="347" spans="1:6" s="1846" customFormat="1">
      <c r="A347" s="1641"/>
      <c r="B347" s="1849" t="s">
        <v>3725</v>
      </c>
      <c r="D347" s="1641"/>
      <c r="E347" s="1848"/>
      <c r="F347" s="1848"/>
    </row>
    <row r="348" spans="1:6" s="1846" customFormat="1">
      <c r="A348" s="1641"/>
      <c r="B348" s="1849"/>
      <c r="D348" s="1641"/>
      <c r="E348" s="1848"/>
      <c r="F348" s="1848"/>
    </row>
    <row r="349" spans="1:6" s="1846" customFormat="1">
      <c r="A349" s="1641"/>
      <c r="B349" s="1850" t="s">
        <v>3726</v>
      </c>
      <c r="C349" s="1846" t="s">
        <v>1044</v>
      </c>
      <c r="D349" s="1641">
        <v>3</v>
      </c>
      <c r="E349" s="2449"/>
      <c r="F349" s="1856">
        <f>D349*E349</f>
        <v>0</v>
      </c>
    </row>
    <row r="350" spans="1:6" s="1846" customFormat="1">
      <c r="A350" s="1641"/>
      <c r="B350" s="1857"/>
      <c r="C350" s="1641"/>
      <c r="D350" s="1641"/>
      <c r="E350" s="1848"/>
      <c r="F350" s="1856"/>
    </row>
    <row r="351" spans="1:6" s="1846" customFormat="1" ht="38.25">
      <c r="A351" s="1641"/>
      <c r="B351" s="1801" t="s">
        <v>3727</v>
      </c>
      <c r="D351" s="1641"/>
      <c r="E351" s="1848"/>
      <c r="F351" s="1856"/>
    </row>
    <row r="352" spans="1:6" s="1846" customFormat="1">
      <c r="A352" s="1641"/>
      <c r="B352" s="1801"/>
      <c r="D352" s="1641"/>
      <c r="E352" s="1848"/>
      <c r="F352" s="1856"/>
    </row>
    <row r="353" spans="1:6" s="1846" customFormat="1">
      <c r="A353" s="1641"/>
      <c r="B353" s="1847" t="s">
        <v>3728</v>
      </c>
      <c r="C353" s="1846" t="s">
        <v>1044</v>
      </c>
      <c r="D353" s="1641">
        <v>3</v>
      </c>
      <c r="E353" s="2449"/>
      <c r="F353" s="1856">
        <f>D353*E353</f>
        <v>0</v>
      </c>
    </row>
    <row r="354" spans="1:6" s="1846" customFormat="1">
      <c r="B354" s="1858" t="s">
        <v>3729</v>
      </c>
      <c r="C354" s="1859"/>
      <c r="D354" s="1859"/>
      <c r="E354" s="1848"/>
      <c r="F354" s="1856"/>
    </row>
    <row r="355" spans="1:6" s="1846" customFormat="1">
      <c r="F355" s="1856"/>
    </row>
    <row r="356" spans="1:6" s="1846" customFormat="1" ht="63.75">
      <c r="A356" s="1659" t="s">
        <v>1027</v>
      </c>
      <c r="B356" s="1849" t="s">
        <v>3730</v>
      </c>
      <c r="D356" s="1641"/>
      <c r="E356" s="1848"/>
      <c r="F356" s="1856"/>
    </row>
    <row r="357" spans="1:6" s="1846" customFormat="1">
      <c r="A357" s="1641"/>
      <c r="B357" s="1850"/>
      <c r="D357" s="1641"/>
      <c r="E357" s="1848"/>
      <c r="F357" s="1856"/>
    </row>
    <row r="358" spans="1:6" s="1846" customFormat="1">
      <c r="A358" s="1641"/>
      <c r="B358" s="1849" t="s">
        <v>3712</v>
      </c>
      <c r="D358" s="1641"/>
      <c r="E358" s="1848"/>
      <c r="F358" s="1856"/>
    </row>
    <row r="359" spans="1:6" s="1846" customFormat="1">
      <c r="A359" s="1641"/>
      <c r="B359" s="1849" t="s">
        <v>3713</v>
      </c>
      <c r="D359" s="1641"/>
      <c r="E359" s="1848"/>
      <c r="F359" s="1856"/>
    </row>
    <row r="360" spans="1:6" s="1846" customFormat="1">
      <c r="A360" s="1641"/>
      <c r="B360" s="1851" t="s">
        <v>3714</v>
      </c>
      <c r="D360" s="1641"/>
      <c r="E360" s="1848"/>
      <c r="F360" s="1856"/>
    </row>
    <row r="361" spans="1:6" s="1846" customFormat="1">
      <c r="A361" s="1641"/>
      <c r="B361" s="1849" t="s">
        <v>3715</v>
      </c>
      <c r="D361" s="1641"/>
      <c r="E361" s="1848"/>
      <c r="F361" s="1856"/>
    </row>
    <row r="362" spans="1:6" s="1846" customFormat="1">
      <c r="A362" s="1641"/>
      <c r="B362" s="1849" t="s">
        <v>3716</v>
      </c>
      <c r="D362" s="1641"/>
      <c r="E362" s="1848"/>
      <c r="F362" s="1856"/>
    </row>
    <row r="363" spans="1:6" s="1846" customFormat="1">
      <c r="A363" s="1641"/>
      <c r="B363" s="1849" t="s">
        <v>3717</v>
      </c>
      <c r="D363" s="1641"/>
      <c r="E363" s="1848"/>
      <c r="F363" s="1856"/>
    </row>
    <row r="364" spans="1:6" s="1846" customFormat="1">
      <c r="A364" s="1641"/>
      <c r="B364" s="1849" t="s">
        <v>3731</v>
      </c>
      <c r="D364" s="1641"/>
      <c r="E364" s="1848"/>
      <c r="F364" s="1856"/>
    </row>
    <row r="365" spans="1:6" s="1846" customFormat="1" ht="25.5">
      <c r="A365" s="1641"/>
      <c r="B365" s="1851" t="s">
        <v>3732</v>
      </c>
      <c r="C365" s="1852"/>
      <c r="E365" s="1848"/>
      <c r="F365" s="1856"/>
    </row>
    <row r="366" spans="1:6" s="1846" customFormat="1" ht="25.5">
      <c r="A366" s="1641"/>
      <c r="B366" s="1849" t="s">
        <v>3720</v>
      </c>
      <c r="D366" s="1641"/>
      <c r="E366" s="1848"/>
      <c r="F366" s="1856"/>
    </row>
    <row r="367" spans="1:6" s="1846" customFormat="1">
      <c r="A367" s="1853"/>
      <c r="B367" s="1849" t="s">
        <v>3721</v>
      </c>
      <c r="C367" s="1854"/>
      <c r="E367" s="1848"/>
      <c r="F367" s="1856"/>
    </row>
    <row r="368" spans="1:6" s="1846" customFormat="1">
      <c r="A368" s="1853"/>
      <c r="B368" s="1855" t="s">
        <v>3722</v>
      </c>
      <c r="C368" s="1854"/>
      <c r="E368" s="1848"/>
      <c r="F368" s="1856"/>
    </row>
    <row r="369" spans="1:6" s="1846" customFormat="1">
      <c r="A369" s="1853"/>
      <c r="B369" s="1849" t="s">
        <v>3723</v>
      </c>
      <c r="C369" s="1854"/>
      <c r="E369" s="1848"/>
      <c r="F369" s="1856"/>
    </row>
    <row r="370" spans="1:6" s="1846" customFormat="1">
      <c r="A370" s="1641"/>
      <c r="B370" s="1849" t="s">
        <v>3724</v>
      </c>
      <c r="C370" s="1854"/>
      <c r="E370" s="1848"/>
      <c r="F370" s="1856"/>
    </row>
    <row r="371" spans="1:6" s="1846" customFormat="1">
      <c r="A371" s="1641"/>
      <c r="B371" s="1849" t="s">
        <v>3725</v>
      </c>
      <c r="D371" s="1641"/>
      <c r="E371" s="1848"/>
      <c r="F371" s="1856"/>
    </row>
    <row r="372" spans="1:6" s="1846" customFormat="1">
      <c r="A372" s="1641"/>
      <c r="B372" s="1849"/>
      <c r="D372" s="1641"/>
      <c r="E372" s="1848"/>
      <c r="F372" s="1856"/>
    </row>
    <row r="373" spans="1:6" s="1846" customFormat="1">
      <c r="A373" s="1641"/>
      <c r="B373" s="1850" t="s">
        <v>3726</v>
      </c>
      <c r="C373" s="1846" t="s">
        <v>1044</v>
      </c>
      <c r="D373" s="1641">
        <v>12</v>
      </c>
      <c r="E373" s="2449"/>
      <c r="F373" s="1856">
        <f>D373*E373</f>
        <v>0</v>
      </c>
    </row>
    <row r="374" spans="1:6" s="1846" customFormat="1">
      <c r="A374" s="1641"/>
      <c r="B374" s="1857"/>
      <c r="C374" s="1641"/>
      <c r="D374" s="1641"/>
      <c r="E374" s="1848"/>
      <c r="F374" s="1856"/>
    </row>
    <row r="375" spans="1:6" s="1846" customFormat="1" ht="38.25">
      <c r="A375" s="1641"/>
      <c r="B375" s="1801" t="s">
        <v>3733</v>
      </c>
      <c r="D375" s="1641"/>
      <c r="E375" s="1848"/>
      <c r="F375" s="1856"/>
    </row>
    <row r="376" spans="1:6" s="1846" customFormat="1">
      <c r="A376" s="1641"/>
      <c r="B376" s="1801"/>
      <c r="D376" s="1641"/>
      <c r="E376" s="1848"/>
      <c r="F376" s="1856"/>
    </row>
    <row r="377" spans="1:6" s="1846" customFormat="1">
      <c r="B377" s="1847" t="s">
        <v>3728</v>
      </c>
      <c r="C377" s="1846" t="s">
        <v>1044</v>
      </c>
      <c r="D377" s="1641">
        <v>12</v>
      </c>
      <c r="E377" s="2449"/>
      <c r="F377" s="1856">
        <f>D377*E377</f>
        <v>0</v>
      </c>
    </row>
    <row r="378" spans="1:6" s="1846" customFormat="1">
      <c r="B378" s="1858" t="s">
        <v>3729</v>
      </c>
      <c r="C378" s="1859"/>
      <c r="D378" s="1859"/>
      <c r="E378" s="1848"/>
      <c r="F378" s="1856"/>
    </row>
    <row r="379" spans="1:6" s="1846" customFormat="1">
      <c r="B379" s="1847"/>
      <c r="E379" s="1848"/>
      <c r="F379" s="1856"/>
    </row>
    <row r="380" spans="1:6" s="1846" customFormat="1" ht="63.75">
      <c r="A380" s="1760" t="s">
        <v>1030</v>
      </c>
      <c r="B380" s="1849" t="s">
        <v>3734</v>
      </c>
      <c r="D380" s="1641"/>
      <c r="E380" s="1848"/>
      <c r="F380" s="1856"/>
    </row>
    <row r="381" spans="1:6" s="1846" customFormat="1">
      <c r="A381" s="1641"/>
      <c r="B381" s="1850"/>
      <c r="D381" s="1641"/>
      <c r="E381" s="1848"/>
      <c r="F381" s="1856"/>
    </row>
    <row r="382" spans="1:6" s="1846" customFormat="1">
      <c r="A382" s="1641"/>
      <c r="B382" s="1849" t="s">
        <v>3712</v>
      </c>
      <c r="D382" s="1641"/>
      <c r="E382" s="1848"/>
      <c r="F382" s="1856"/>
    </row>
    <row r="383" spans="1:6" s="1846" customFormat="1">
      <c r="A383" s="1641"/>
      <c r="B383" s="1849" t="s">
        <v>3713</v>
      </c>
      <c r="D383" s="1641"/>
      <c r="E383" s="1848"/>
      <c r="F383" s="1856"/>
    </row>
    <row r="384" spans="1:6" s="1846" customFormat="1">
      <c r="A384" s="1641"/>
      <c r="B384" s="1851" t="s">
        <v>3714</v>
      </c>
      <c r="D384" s="1641"/>
      <c r="E384" s="1848"/>
      <c r="F384" s="1856"/>
    </row>
    <row r="385" spans="1:6" s="1846" customFormat="1">
      <c r="A385" s="1641"/>
      <c r="B385" s="1849" t="s">
        <v>3715</v>
      </c>
      <c r="D385" s="1641"/>
      <c r="E385" s="1848"/>
      <c r="F385" s="1856"/>
    </row>
    <row r="386" spans="1:6" s="1846" customFormat="1">
      <c r="A386" s="1641"/>
      <c r="B386" s="1849" t="s">
        <v>3716</v>
      </c>
      <c r="D386" s="1641"/>
      <c r="E386" s="1848"/>
      <c r="F386" s="1856"/>
    </row>
    <row r="387" spans="1:6" s="1846" customFormat="1">
      <c r="A387" s="1641"/>
      <c r="B387" s="1849" t="s">
        <v>3735</v>
      </c>
      <c r="D387" s="1641"/>
      <c r="E387" s="1848"/>
      <c r="F387" s="1856"/>
    </row>
    <row r="388" spans="1:6" s="1846" customFormat="1">
      <c r="A388" s="1641"/>
      <c r="B388" s="1849" t="s">
        <v>3736</v>
      </c>
      <c r="D388" s="1641"/>
      <c r="E388" s="1848"/>
      <c r="F388" s="1856"/>
    </row>
    <row r="389" spans="1:6" s="1846" customFormat="1" ht="25.5">
      <c r="A389" s="1641"/>
      <c r="B389" s="1849" t="s">
        <v>3737</v>
      </c>
      <c r="C389" s="1852"/>
      <c r="E389" s="1848"/>
      <c r="F389" s="1856"/>
    </row>
    <row r="390" spans="1:6" s="1846" customFormat="1" ht="25.5">
      <c r="A390" s="1641"/>
      <c r="B390" s="1849" t="s">
        <v>3720</v>
      </c>
      <c r="D390" s="1641"/>
      <c r="E390" s="1848"/>
      <c r="F390" s="1856"/>
    </row>
    <row r="391" spans="1:6" s="1846" customFormat="1">
      <c r="A391" s="1853"/>
      <c r="B391" s="1849" t="s">
        <v>3721</v>
      </c>
      <c r="C391" s="1854"/>
      <c r="E391" s="1848"/>
      <c r="F391" s="1856"/>
    </row>
    <row r="392" spans="1:6" s="1846" customFormat="1">
      <c r="A392" s="1853"/>
      <c r="B392" s="1855" t="s">
        <v>3722</v>
      </c>
      <c r="C392" s="1854"/>
      <c r="E392" s="1848"/>
      <c r="F392" s="1856"/>
    </row>
    <row r="393" spans="1:6" s="1846" customFormat="1">
      <c r="A393" s="1853"/>
      <c r="B393" s="1849" t="s">
        <v>3723</v>
      </c>
      <c r="C393" s="1854"/>
      <c r="E393" s="1848"/>
      <c r="F393" s="1856"/>
    </row>
    <row r="394" spans="1:6" s="1846" customFormat="1">
      <c r="A394" s="1641"/>
      <c r="B394" s="1849" t="s">
        <v>3724</v>
      </c>
      <c r="C394" s="1854"/>
      <c r="E394" s="1848"/>
      <c r="F394" s="1856"/>
    </row>
    <row r="395" spans="1:6" s="1846" customFormat="1">
      <c r="A395" s="1641"/>
      <c r="B395" s="1849" t="s">
        <v>3725</v>
      </c>
      <c r="D395" s="1641"/>
      <c r="E395" s="1848"/>
      <c r="F395" s="1856"/>
    </row>
    <row r="396" spans="1:6" s="1846" customFormat="1">
      <c r="A396" s="1641"/>
      <c r="B396" s="1849"/>
      <c r="D396" s="1641"/>
      <c r="E396" s="1848"/>
      <c r="F396" s="1856"/>
    </row>
    <row r="397" spans="1:6" s="1846" customFormat="1">
      <c r="A397" s="1641"/>
      <c r="B397" s="1850" t="s">
        <v>3726</v>
      </c>
      <c r="C397" s="1846" t="s">
        <v>1044</v>
      </c>
      <c r="D397" s="1641">
        <v>3</v>
      </c>
      <c r="E397" s="2449"/>
      <c r="F397" s="1856">
        <f>D397*E397</f>
        <v>0</v>
      </c>
    </row>
    <row r="398" spans="1:6" s="1846" customFormat="1">
      <c r="A398" s="1641"/>
      <c r="B398" s="1857"/>
      <c r="C398" s="1641"/>
      <c r="D398" s="1641"/>
      <c r="E398" s="1848"/>
      <c r="F398" s="1856"/>
    </row>
    <row r="399" spans="1:6" s="1846" customFormat="1" ht="38.25">
      <c r="A399" s="1641"/>
      <c r="B399" s="1801" t="s">
        <v>3738</v>
      </c>
      <c r="D399" s="1641"/>
      <c r="E399" s="1848"/>
      <c r="F399" s="1856"/>
    </row>
    <row r="400" spans="1:6" s="1846" customFormat="1">
      <c r="A400" s="1641"/>
      <c r="B400" s="1801"/>
      <c r="D400" s="1641"/>
      <c r="E400" s="1848"/>
      <c r="F400" s="1856"/>
    </row>
    <row r="401" spans="1:6" s="1846" customFormat="1">
      <c r="B401" s="1847" t="s">
        <v>3728</v>
      </c>
      <c r="C401" s="1846" t="s">
        <v>1044</v>
      </c>
      <c r="D401" s="1641">
        <v>3</v>
      </c>
      <c r="E401" s="2449"/>
      <c r="F401" s="1856">
        <f>D401*E401</f>
        <v>0</v>
      </c>
    </row>
    <row r="402" spans="1:6" s="1846" customFormat="1">
      <c r="B402" s="1858" t="s">
        <v>3729</v>
      </c>
      <c r="C402" s="1859"/>
      <c r="D402" s="1859"/>
      <c r="E402" s="1848"/>
      <c r="F402" s="1856"/>
    </row>
    <row r="403" spans="1:6" s="1846" customFormat="1">
      <c r="B403" s="1847"/>
      <c r="E403" s="1848"/>
      <c r="F403" s="1856"/>
    </row>
    <row r="404" spans="1:6" s="1846" customFormat="1" ht="63.75">
      <c r="A404" s="1760" t="s">
        <v>1034</v>
      </c>
      <c r="B404" s="1849" t="s">
        <v>3739</v>
      </c>
      <c r="D404" s="1641"/>
      <c r="E404" s="1848"/>
      <c r="F404" s="1856"/>
    </row>
    <row r="405" spans="1:6" s="1846" customFormat="1">
      <c r="A405" s="1641"/>
      <c r="B405" s="1850"/>
      <c r="D405" s="1641"/>
      <c r="E405" s="1848"/>
      <c r="F405" s="1856"/>
    </row>
    <row r="406" spans="1:6" s="1846" customFormat="1">
      <c r="A406" s="1641"/>
      <c r="B406" s="1849" t="s">
        <v>3712</v>
      </c>
      <c r="D406" s="1641"/>
      <c r="E406" s="1848"/>
      <c r="F406" s="1856"/>
    </row>
    <row r="407" spans="1:6" s="1846" customFormat="1">
      <c r="A407" s="1641"/>
      <c r="B407" s="1849" t="s">
        <v>3713</v>
      </c>
      <c r="D407" s="1641"/>
      <c r="E407" s="1848"/>
      <c r="F407" s="1856"/>
    </row>
    <row r="408" spans="1:6" s="1846" customFormat="1">
      <c r="A408" s="1641"/>
      <c r="B408" s="1851" t="s">
        <v>3714</v>
      </c>
      <c r="D408" s="1641"/>
      <c r="E408" s="1848"/>
      <c r="F408" s="1856"/>
    </row>
    <row r="409" spans="1:6" s="1846" customFormat="1">
      <c r="A409" s="1641"/>
      <c r="B409" s="1849" t="s">
        <v>3715</v>
      </c>
      <c r="D409" s="1641"/>
      <c r="E409" s="1848"/>
      <c r="F409" s="1856"/>
    </row>
    <row r="410" spans="1:6" s="1846" customFormat="1">
      <c r="A410" s="1641"/>
      <c r="B410" s="1849" t="s">
        <v>3716</v>
      </c>
      <c r="D410" s="1641"/>
      <c r="E410" s="1848"/>
      <c r="F410" s="1856"/>
    </row>
    <row r="411" spans="1:6" s="1846" customFormat="1">
      <c r="A411" s="1641"/>
      <c r="B411" s="1849" t="s">
        <v>3717</v>
      </c>
      <c r="D411" s="1641"/>
      <c r="E411" s="1848"/>
      <c r="F411" s="1856"/>
    </row>
    <row r="412" spans="1:6" s="1846" customFormat="1">
      <c r="A412" s="1641"/>
      <c r="B412" s="1849" t="s">
        <v>3731</v>
      </c>
      <c r="D412" s="1641"/>
      <c r="E412" s="1848"/>
      <c r="F412" s="1856"/>
    </row>
    <row r="413" spans="1:6" s="1846" customFormat="1" ht="25.5">
      <c r="A413" s="1641"/>
      <c r="B413" s="1851" t="s">
        <v>3732</v>
      </c>
      <c r="C413" s="1852"/>
      <c r="E413" s="1848"/>
      <c r="F413" s="1856"/>
    </row>
    <row r="414" spans="1:6" s="1846" customFormat="1" ht="25.5">
      <c r="A414" s="1641"/>
      <c r="B414" s="1849" t="s">
        <v>3720</v>
      </c>
      <c r="D414" s="1641"/>
      <c r="E414" s="1848"/>
      <c r="F414" s="1856"/>
    </row>
    <row r="415" spans="1:6" s="1846" customFormat="1">
      <c r="A415" s="1853"/>
      <c r="B415" s="1849" t="s">
        <v>3721</v>
      </c>
      <c r="C415" s="1854"/>
      <c r="E415" s="1848"/>
      <c r="F415" s="1856"/>
    </row>
    <row r="416" spans="1:6" s="1846" customFormat="1">
      <c r="A416" s="1853"/>
      <c r="B416" s="1855" t="s">
        <v>3722</v>
      </c>
      <c r="C416" s="1854"/>
      <c r="E416" s="1848"/>
      <c r="F416" s="1856"/>
    </row>
    <row r="417" spans="1:6" s="1846" customFormat="1">
      <c r="A417" s="1853"/>
      <c r="B417" s="1849" t="s">
        <v>3723</v>
      </c>
      <c r="C417" s="1854"/>
      <c r="E417" s="1848"/>
      <c r="F417" s="1856"/>
    </row>
    <row r="418" spans="1:6" s="1846" customFormat="1">
      <c r="A418" s="1641"/>
      <c r="B418" s="1849" t="s">
        <v>3724</v>
      </c>
      <c r="D418" s="1641"/>
      <c r="E418" s="1848"/>
      <c r="F418" s="1856"/>
    </row>
    <row r="419" spans="1:6" s="1846" customFormat="1">
      <c r="A419" s="1641"/>
      <c r="B419" s="1849" t="s">
        <v>3725</v>
      </c>
      <c r="D419" s="1641"/>
      <c r="E419" s="1848"/>
      <c r="F419" s="1856"/>
    </row>
    <row r="420" spans="1:6" s="1846" customFormat="1">
      <c r="A420" s="1641"/>
      <c r="B420" s="1849"/>
      <c r="D420" s="1641"/>
      <c r="E420" s="1848"/>
      <c r="F420" s="1856"/>
    </row>
    <row r="421" spans="1:6" s="1846" customFormat="1">
      <c r="A421" s="1641"/>
      <c r="B421" s="1850" t="s">
        <v>3726</v>
      </c>
      <c r="C421" s="1846" t="s">
        <v>1044</v>
      </c>
      <c r="D421" s="1641">
        <v>4</v>
      </c>
      <c r="E421" s="2449"/>
      <c r="F421" s="1856">
        <f>D421*E421</f>
        <v>0</v>
      </c>
    </row>
    <row r="422" spans="1:6" s="1846" customFormat="1">
      <c r="A422" s="1641"/>
      <c r="B422" s="1857"/>
      <c r="C422" s="1641"/>
      <c r="D422" s="1641"/>
      <c r="E422" s="1848"/>
      <c r="F422" s="1856"/>
    </row>
    <row r="423" spans="1:6" s="1846" customFormat="1" ht="38.25">
      <c r="A423" s="1641"/>
      <c r="B423" s="1801" t="s">
        <v>3740</v>
      </c>
      <c r="D423" s="1641"/>
      <c r="E423" s="1848"/>
      <c r="F423" s="1856"/>
    </row>
    <row r="424" spans="1:6" s="1846" customFormat="1">
      <c r="A424" s="1641"/>
      <c r="B424" s="1801"/>
      <c r="D424" s="1641"/>
      <c r="E424" s="1848"/>
      <c r="F424" s="1856"/>
    </row>
    <row r="425" spans="1:6" s="1846" customFormat="1">
      <c r="A425" s="1641"/>
      <c r="B425" s="1847" t="s">
        <v>3741</v>
      </c>
      <c r="C425" s="1846" t="s">
        <v>1044</v>
      </c>
      <c r="D425" s="1641">
        <v>4</v>
      </c>
      <c r="E425" s="2449"/>
      <c r="F425" s="1856">
        <f>D425*E425</f>
        <v>0</v>
      </c>
    </row>
    <row r="426" spans="1:6" s="1846" customFormat="1">
      <c r="A426" s="1641"/>
      <c r="B426" s="1847" t="s">
        <v>3742</v>
      </c>
      <c r="C426" s="1846" t="s">
        <v>1044</v>
      </c>
      <c r="D426" s="1641">
        <v>4</v>
      </c>
      <c r="E426" s="2449"/>
      <c r="F426" s="1856">
        <f>D426*E426</f>
        <v>0</v>
      </c>
    </row>
    <row r="427" spans="1:6" s="1846" customFormat="1">
      <c r="B427" s="1858" t="s">
        <v>3729</v>
      </c>
      <c r="C427" s="1859"/>
      <c r="D427" s="1859"/>
      <c r="E427" s="1848"/>
      <c r="F427" s="1856"/>
    </row>
    <row r="428" spans="1:6" s="1846" customFormat="1">
      <c r="B428" s="1847"/>
      <c r="E428" s="1848"/>
      <c r="F428" s="1856"/>
    </row>
    <row r="429" spans="1:6" s="1846" customFormat="1" ht="63.75">
      <c r="A429" s="1760" t="s">
        <v>1035</v>
      </c>
      <c r="B429" s="1849" t="s">
        <v>3743</v>
      </c>
      <c r="D429" s="1641"/>
      <c r="E429" s="1848"/>
      <c r="F429" s="1856"/>
    </row>
    <row r="430" spans="1:6" s="1846" customFormat="1">
      <c r="A430" s="1641"/>
      <c r="B430" s="1850"/>
      <c r="D430" s="1641"/>
      <c r="E430" s="1848"/>
      <c r="F430" s="1856"/>
    </row>
    <row r="431" spans="1:6" s="1846" customFormat="1">
      <c r="A431" s="1641"/>
      <c r="B431" s="1849" t="s">
        <v>3712</v>
      </c>
      <c r="D431" s="1641"/>
      <c r="E431" s="1848"/>
      <c r="F431" s="1856"/>
    </row>
    <row r="432" spans="1:6" s="1846" customFormat="1">
      <c r="A432" s="1641"/>
      <c r="B432" s="1849" t="s">
        <v>3713</v>
      </c>
      <c r="D432" s="1641"/>
      <c r="E432" s="1848"/>
      <c r="F432" s="1856"/>
    </row>
    <row r="433" spans="1:6" s="1846" customFormat="1">
      <c r="A433" s="1641"/>
      <c r="B433" s="1851" t="s">
        <v>3714</v>
      </c>
      <c r="D433" s="1641"/>
      <c r="E433" s="1848"/>
      <c r="F433" s="1856"/>
    </row>
    <row r="434" spans="1:6" s="1846" customFormat="1">
      <c r="A434" s="1641"/>
      <c r="B434" s="1849" t="s">
        <v>3715</v>
      </c>
      <c r="D434" s="1641"/>
      <c r="E434" s="1848"/>
      <c r="F434" s="1856"/>
    </row>
    <row r="435" spans="1:6" s="1846" customFormat="1">
      <c r="A435" s="1641"/>
      <c r="B435" s="1849" t="s">
        <v>3716</v>
      </c>
      <c r="D435" s="1641"/>
      <c r="E435" s="1848"/>
      <c r="F435" s="1856"/>
    </row>
    <row r="436" spans="1:6" s="1846" customFormat="1">
      <c r="A436" s="1641"/>
      <c r="B436" s="1849" t="s">
        <v>3717</v>
      </c>
      <c r="D436" s="1641"/>
      <c r="E436" s="1848"/>
      <c r="F436" s="1856"/>
    </row>
    <row r="437" spans="1:6" s="1846" customFormat="1">
      <c r="A437" s="1641"/>
      <c r="B437" s="1849" t="s">
        <v>3744</v>
      </c>
      <c r="D437" s="1641"/>
      <c r="E437" s="1848"/>
      <c r="F437" s="1856"/>
    </row>
    <row r="438" spans="1:6" s="1846" customFormat="1" ht="25.5">
      <c r="A438" s="1641"/>
      <c r="B438" s="1851" t="s">
        <v>3719</v>
      </c>
      <c r="C438" s="1852"/>
      <c r="E438" s="1848"/>
      <c r="F438" s="1856"/>
    </row>
    <row r="439" spans="1:6" s="1846" customFormat="1" ht="25.5">
      <c r="A439" s="1641"/>
      <c r="B439" s="1849" t="s">
        <v>3720</v>
      </c>
      <c r="D439" s="1641"/>
      <c r="E439" s="1848"/>
      <c r="F439" s="1856"/>
    </row>
    <row r="440" spans="1:6" s="1846" customFormat="1">
      <c r="A440" s="1853"/>
      <c r="B440" s="1849" t="s">
        <v>3721</v>
      </c>
      <c r="C440" s="1854"/>
      <c r="E440" s="1848"/>
      <c r="F440" s="1856"/>
    </row>
    <row r="441" spans="1:6" s="1846" customFormat="1">
      <c r="A441" s="1853"/>
      <c r="B441" s="1855" t="s">
        <v>3722</v>
      </c>
      <c r="C441" s="1854"/>
      <c r="E441" s="1848"/>
      <c r="F441" s="1856"/>
    </row>
    <row r="442" spans="1:6" s="1846" customFormat="1">
      <c r="A442" s="1853"/>
      <c r="B442" s="1849" t="s">
        <v>3723</v>
      </c>
      <c r="C442" s="1854"/>
      <c r="E442" s="1848"/>
      <c r="F442" s="1856"/>
    </row>
    <row r="443" spans="1:6" s="1846" customFormat="1">
      <c r="A443" s="1853"/>
      <c r="B443" s="1849" t="s">
        <v>3724</v>
      </c>
      <c r="C443" s="1854"/>
      <c r="E443" s="1848"/>
      <c r="F443" s="1856"/>
    </row>
    <row r="444" spans="1:6" s="1846" customFormat="1">
      <c r="A444" s="1641"/>
      <c r="B444" s="1849" t="s">
        <v>3725</v>
      </c>
      <c r="D444" s="1641"/>
      <c r="E444" s="1848"/>
      <c r="F444" s="1856"/>
    </row>
    <row r="445" spans="1:6" s="1846" customFormat="1">
      <c r="A445" s="1641"/>
      <c r="B445" s="1849"/>
      <c r="D445" s="1641"/>
      <c r="E445" s="1848"/>
      <c r="F445" s="1856"/>
    </row>
    <row r="446" spans="1:6" s="1846" customFormat="1">
      <c r="A446" s="1641"/>
      <c r="B446" s="1850" t="s">
        <v>3726</v>
      </c>
      <c r="C446" s="1846" t="s">
        <v>1044</v>
      </c>
      <c r="D446" s="1641">
        <v>7</v>
      </c>
      <c r="E446" s="2449"/>
      <c r="F446" s="1856">
        <f>D446*E446</f>
        <v>0</v>
      </c>
    </row>
    <row r="447" spans="1:6" s="1846" customFormat="1">
      <c r="A447" s="1641"/>
      <c r="B447" s="1857"/>
      <c r="C447" s="1641"/>
      <c r="D447" s="1641"/>
      <c r="E447" s="1848"/>
      <c r="F447" s="1856"/>
    </row>
    <row r="448" spans="1:6" s="1846" customFormat="1" ht="38.25">
      <c r="A448" s="1641"/>
      <c r="B448" s="1801" t="s">
        <v>3745</v>
      </c>
      <c r="D448" s="1641"/>
      <c r="E448" s="1848"/>
      <c r="F448" s="1856"/>
    </row>
    <row r="449" spans="1:6" s="1846" customFormat="1">
      <c r="A449" s="1641"/>
      <c r="B449" s="1801"/>
      <c r="D449" s="1641"/>
      <c r="E449" s="1848"/>
      <c r="F449" s="1856"/>
    </row>
    <row r="450" spans="1:6" s="1846" customFormat="1">
      <c r="A450" s="1641"/>
      <c r="B450" s="1847" t="s">
        <v>3746</v>
      </c>
      <c r="C450" s="1846" t="s">
        <v>1044</v>
      </c>
      <c r="D450" s="1641">
        <v>7</v>
      </c>
      <c r="E450" s="2449"/>
      <c r="F450" s="1856">
        <f>D450*E450</f>
        <v>0</v>
      </c>
    </row>
    <row r="451" spans="1:6" s="1846" customFormat="1">
      <c r="A451" s="1641"/>
      <c r="B451" s="1847" t="s">
        <v>3741</v>
      </c>
      <c r="C451" s="1846" t="s">
        <v>1044</v>
      </c>
      <c r="D451" s="1641">
        <v>7</v>
      </c>
      <c r="E451" s="2449"/>
      <c r="F451" s="1856">
        <f>D451*E451</f>
        <v>0</v>
      </c>
    </row>
    <row r="452" spans="1:6" s="1846" customFormat="1">
      <c r="A452" s="1641"/>
      <c r="B452" s="1847" t="s">
        <v>3742</v>
      </c>
      <c r="C452" s="1846" t="s">
        <v>1044</v>
      </c>
      <c r="D452" s="1641">
        <v>7</v>
      </c>
      <c r="E452" s="2449"/>
      <c r="F452" s="1856">
        <f>D452*E452</f>
        <v>0</v>
      </c>
    </row>
    <row r="453" spans="1:6" s="1846" customFormat="1">
      <c r="B453" s="1858" t="s">
        <v>3729</v>
      </c>
      <c r="C453" s="1859"/>
      <c r="D453" s="1859"/>
      <c r="E453" s="1848"/>
      <c r="F453" s="1856"/>
    </row>
    <row r="454" spans="1:6" s="1846" customFormat="1">
      <c r="B454" s="1847"/>
      <c r="E454" s="1848"/>
      <c r="F454" s="1856"/>
    </row>
    <row r="455" spans="1:6" s="1846" customFormat="1" ht="63.75">
      <c r="A455" s="1860" t="s">
        <v>1036</v>
      </c>
      <c r="B455" s="1849" t="s">
        <v>3747</v>
      </c>
      <c r="C455" s="1854"/>
      <c r="E455" s="1848"/>
      <c r="F455" s="1856"/>
    </row>
    <row r="456" spans="1:6" s="1846" customFormat="1">
      <c r="A456" s="1853"/>
      <c r="C456" s="1854"/>
      <c r="E456" s="1848"/>
      <c r="F456" s="1856"/>
    </row>
    <row r="457" spans="1:6" s="1846" customFormat="1">
      <c r="A457" s="1853"/>
      <c r="B457" s="1849" t="s">
        <v>3712</v>
      </c>
      <c r="C457" s="1854"/>
      <c r="E457" s="1848"/>
      <c r="F457" s="1856"/>
    </row>
    <row r="458" spans="1:6" s="1846" customFormat="1">
      <c r="A458" s="1853"/>
      <c r="B458" s="1849" t="s">
        <v>3713</v>
      </c>
      <c r="C458" s="1854"/>
      <c r="E458" s="1848"/>
      <c r="F458" s="1856"/>
    </row>
    <row r="459" spans="1:6" s="1846" customFormat="1">
      <c r="A459" s="1853"/>
      <c r="B459" s="1851" t="s">
        <v>3748</v>
      </c>
      <c r="C459" s="1854"/>
      <c r="E459" s="1848"/>
      <c r="F459" s="1856"/>
    </row>
    <row r="460" spans="1:6" s="1846" customFormat="1">
      <c r="A460" s="1853"/>
      <c r="B460" s="1849" t="s">
        <v>3749</v>
      </c>
      <c r="C460" s="1854"/>
      <c r="E460" s="1848"/>
      <c r="F460" s="1856"/>
    </row>
    <row r="461" spans="1:6" s="1846" customFormat="1">
      <c r="A461" s="1853"/>
      <c r="B461" s="1849" t="s">
        <v>3750</v>
      </c>
      <c r="C461" s="1854"/>
      <c r="E461" s="1848"/>
      <c r="F461" s="1856"/>
    </row>
    <row r="462" spans="1:6" s="1846" customFormat="1">
      <c r="A462" s="1853"/>
      <c r="B462" s="1849" t="s">
        <v>3716</v>
      </c>
      <c r="C462" s="1854"/>
      <c r="E462" s="1848"/>
      <c r="F462" s="1856"/>
    </row>
    <row r="463" spans="1:6" s="1846" customFormat="1">
      <c r="A463" s="1853"/>
      <c r="B463" s="1849" t="s">
        <v>3735</v>
      </c>
      <c r="C463" s="1854"/>
      <c r="E463" s="1848"/>
      <c r="F463" s="1856"/>
    </row>
    <row r="464" spans="1:6" s="1846" customFormat="1">
      <c r="A464" s="1853"/>
      <c r="B464" s="1849" t="s">
        <v>3751</v>
      </c>
      <c r="C464" s="1854"/>
      <c r="E464" s="1848"/>
      <c r="F464" s="1856"/>
    </row>
    <row r="465" spans="1:6" s="1846" customFormat="1" ht="25.5">
      <c r="A465" s="1853"/>
      <c r="B465" s="1849" t="s">
        <v>3737</v>
      </c>
      <c r="C465" s="1854"/>
      <c r="E465" s="1848"/>
      <c r="F465" s="1856"/>
    </row>
    <row r="466" spans="1:6" s="1846" customFormat="1">
      <c r="A466" s="1853"/>
      <c r="B466" s="1849" t="s">
        <v>3721</v>
      </c>
      <c r="C466" s="1854"/>
      <c r="E466" s="1848"/>
      <c r="F466" s="1856"/>
    </row>
    <row r="467" spans="1:6" s="1846" customFormat="1">
      <c r="A467" s="1853"/>
      <c r="B467" s="1849" t="s">
        <v>3752</v>
      </c>
      <c r="C467" s="1854"/>
      <c r="E467" s="1848"/>
      <c r="F467" s="1856"/>
    </row>
    <row r="468" spans="1:6" s="1846" customFormat="1">
      <c r="A468" s="1853"/>
      <c r="B468" s="1855" t="s">
        <v>3722</v>
      </c>
      <c r="C468" s="1854"/>
      <c r="E468" s="1848"/>
      <c r="F468" s="1856"/>
    </row>
    <row r="469" spans="1:6" s="1846" customFormat="1">
      <c r="A469" s="1853"/>
      <c r="B469" s="1849" t="s">
        <v>3723</v>
      </c>
      <c r="C469" s="1854"/>
      <c r="E469" s="1848"/>
      <c r="F469" s="1856"/>
    </row>
    <row r="470" spans="1:6" s="1846" customFormat="1">
      <c r="A470" s="1853"/>
      <c r="B470" s="1849" t="s">
        <v>3724</v>
      </c>
      <c r="C470" s="1854"/>
      <c r="E470" s="1848"/>
      <c r="F470" s="1856"/>
    </row>
    <row r="471" spans="1:6" s="1846" customFormat="1">
      <c r="A471" s="1641"/>
      <c r="B471" s="1849" t="s">
        <v>3725</v>
      </c>
      <c r="D471" s="1641"/>
      <c r="E471" s="1848"/>
      <c r="F471" s="1856"/>
    </row>
    <row r="472" spans="1:6" s="1846" customFormat="1">
      <c r="A472" s="1853"/>
      <c r="B472" s="1849"/>
      <c r="C472" s="1861"/>
      <c r="E472" s="1848"/>
      <c r="F472" s="1856"/>
    </row>
    <row r="473" spans="1:6" s="1846" customFormat="1">
      <c r="A473" s="1853"/>
      <c r="B473" s="1862" t="s">
        <v>3726</v>
      </c>
      <c r="C473" s="1861" t="s">
        <v>1044</v>
      </c>
      <c r="D473" s="1641">
        <v>6</v>
      </c>
      <c r="E473" s="2449"/>
      <c r="F473" s="1856">
        <f>D473*E473</f>
        <v>0</v>
      </c>
    </row>
    <row r="474" spans="1:6" s="1846" customFormat="1">
      <c r="B474" s="1858" t="s">
        <v>3729</v>
      </c>
      <c r="C474" s="1859"/>
      <c r="D474" s="1859"/>
      <c r="E474" s="1848"/>
      <c r="F474" s="1856"/>
    </row>
    <row r="475" spans="1:6" s="1846" customFormat="1">
      <c r="B475" s="1847"/>
      <c r="E475" s="1848"/>
      <c r="F475" s="1856"/>
    </row>
    <row r="476" spans="1:6" s="1846" customFormat="1" ht="63.75">
      <c r="A476" s="1860" t="s">
        <v>1037</v>
      </c>
      <c r="B476" s="1849" t="s">
        <v>3753</v>
      </c>
      <c r="E476" s="1848"/>
      <c r="F476" s="1856"/>
    </row>
    <row r="477" spans="1:6" s="1846" customFormat="1">
      <c r="E477" s="1848"/>
      <c r="F477" s="1856"/>
    </row>
    <row r="478" spans="1:6" s="1846" customFormat="1">
      <c r="B478" s="1849" t="s">
        <v>3712</v>
      </c>
      <c r="C478" s="1854"/>
      <c r="E478" s="1848"/>
      <c r="F478" s="1856"/>
    </row>
    <row r="479" spans="1:6" s="1846" customFormat="1">
      <c r="B479" s="1849" t="s">
        <v>3713</v>
      </c>
      <c r="C479" s="1854"/>
      <c r="E479" s="1848"/>
      <c r="F479" s="1856"/>
    </row>
    <row r="480" spans="1:6" s="1846" customFormat="1">
      <c r="B480" s="1851" t="s">
        <v>3748</v>
      </c>
      <c r="C480" s="1854"/>
      <c r="E480" s="1848"/>
      <c r="F480" s="1856"/>
    </row>
    <row r="481" spans="1:6" s="1846" customFormat="1">
      <c r="B481" s="1849" t="s">
        <v>3754</v>
      </c>
      <c r="C481" s="1854"/>
      <c r="E481" s="1848"/>
      <c r="F481" s="1856"/>
    </row>
    <row r="482" spans="1:6" s="1846" customFormat="1">
      <c r="B482" s="1849" t="s">
        <v>3755</v>
      </c>
      <c r="C482" s="1854"/>
      <c r="E482" s="1848"/>
      <c r="F482" s="1856"/>
    </row>
    <row r="483" spans="1:6" s="1846" customFormat="1">
      <c r="B483" s="1849" t="s">
        <v>3716</v>
      </c>
      <c r="C483" s="1854"/>
      <c r="E483" s="1848"/>
      <c r="F483" s="1856"/>
    </row>
    <row r="484" spans="1:6" s="1846" customFormat="1">
      <c r="B484" s="1849" t="s">
        <v>3756</v>
      </c>
      <c r="C484" s="1854"/>
      <c r="E484" s="1848"/>
      <c r="F484" s="1856"/>
    </row>
    <row r="485" spans="1:6" s="1846" customFormat="1">
      <c r="B485" s="1849" t="s">
        <v>3736</v>
      </c>
      <c r="C485" s="1854"/>
      <c r="E485" s="1848"/>
      <c r="F485" s="1856"/>
    </row>
    <row r="486" spans="1:6" s="1846" customFormat="1" ht="25.5">
      <c r="B486" s="1849" t="s">
        <v>3757</v>
      </c>
      <c r="C486" s="1854"/>
      <c r="E486" s="1848"/>
      <c r="F486" s="1856"/>
    </row>
    <row r="487" spans="1:6" s="1846" customFormat="1">
      <c r="B487" s="1849" t="s">
        <v>3758</v>
      </c>
      <c r="C487" s="1854"/>
      <c r="E487" s="1848"/>
      <c r="F487" s="1856"/>
    </row>
    <row r="488" spans="1:6" s="1846" customFormat="1">
      <c r="B488" s="1849" t="s">
        <v>3752</v>
      </c>
      <c r="C488" s="1854"/>
      <c r="E488" s="1848"/>
      <c r="F488" s="1856"/>
    </row>
    <row r="489" spans="1:6" s="1846" customFormat="1">
      <c r="A489" s="1853"/>
      <c r="B489" s="1855" t="s">
        <v>3722</v>
      </c>
      <c r="C489" s="1854"/>
      <c r="E489" s="1848"/>
      <c r="F489" s="1856"/>
    </row>
    <row r="490" spans="1:6" s="1846" customFormat="1">
      <c r="B490" s="1849" t="s">
        <v>3723</v>
      </c>
      <c r="C490" s="1854"/>
      <c r="E490" s="1848"/>
      <c r="F490" s="1856"/>
    </row>
    <row r="491" spans="1:6" s="1846" customFormat="1">
      <c r="B491" s="1849" t="s">
        <v>3759</v>
      </c>
      <c r="C491" s="1854"/>
      <c r="E491" s="1848"/>
      <c r="F491" s="1856"/>
    </row>
    <row r="492" spans="1:6" s="1846" customFormat="1">
      <c r="B492" s="1849" t="s">
        <v>3760</v>
      </c>
      <c r="C492" s="1854"/>
      <c r="E492" s="1848"/>
      <c r="F492" s="1856"/>
    </row>
    <row r="493" spans="1:6" s="1846" customFormat="1">
      <c r="B493" s="1849" t="s">
        <v>3725</v>
      </c>
      <c r="D493" s="1641"/>
      <c r="E493" s="1848"/>
      <c r="F493" s="1856"/>
    </row>
    <row r="494" spans="1:6" s="1846" customFormat="1">
      <c r="B494" s="1849"/>
      <c r="C494" s="1861"/>
      <c r="E494" s="1848"/>
      <c r="F494" s="1856"/>
    </row>
    <row r="495" spans="1:6" s="1846" customFormat="1">
      <c r="B495" s="1862" t="s">
        <v>3726</v>
      </c>
      <c r="C495" s="1861" t="s">
        <v>1044</v>
      </c>
      <c r="D495" s="1641">
        <v>3</v>
      </c>
      <c r="E495" s="2449"/>
      <c r="F495" s="1856">
        <f>D495*E495</f>
        <v>0</v>
      </c>
    </row>
    <row r="496" spans="1:6" s="1846" customFormat="1">
      <c r="B496" s="1857"/>
      <c r="C496" s="1641"/>
      <c r="D496" s="1641"/>
      <c r="E496" s="1848"/>
      <c r="F496" s="1856"/>
    </row>
    <row r="497" spans="1:6" s="1846" customFormat="1" ht="38.25">
      <c r="B497" s="1801" t="s">
        <v>3761</v>
      </c>
      <c r="D497" s="1641"/>
      <c r="E497" s="1848"/>
      <c r="F497" s="1856"/>
    </row>
    <row r="498" spans="1:6" s="1846" customFormat="1">
      <c r="B498" s="1801"/>
      <c r="D498" s="1641"/>
      <c r="E498" s="1848"/>
      <c r="F498" s="1856"/>
    </row>
    <row r="499" spans="1:6" s="1846" customFormat="1">
      <c r="B499" s="1847" t="s">
        <v>3762</v>
      </c>
      <c r="C499" s="1846" t="s">
        <v>1044</v>
      </c>
      <c r="D499" s="1641">
        <v>3</v>
      </c>
      <c r="E499" s="2449"/>
      <c r="F499" s="1856">
        <f>D499*E499</f>
        <v>0</v>
      </c>
    </row>
    <row r="500" spans="1:6" s="1846" customFormat="1">
      <c r="B500" s="1858" t="s">
        <v>3729</v>
      </c>
      <c r="C500" s="1859"/>
      <c r="D500" s="1859"/>
      <c r="E500" s="1848"/>
      <c r="F500" s="1856"/>
    </row>
    <row r="501" spans="1:6" s="1846" customFormat="1">
      <c r="B501" s="1847"/>
      <c r="E501" s="1848"/>
      <c r="F501" s="1856"/>
    </row>
    <row r="502" spans="1:6" s="1846" customFormat="1" ht="63.75">
      <c r="A502" s="1860" t="s">
        <v>1038</v>
      </c>
      <c r="B502" s="1849" t="s">
        <v>3763</v>
      </c>
      <c r="E502" s="1848"/>
      <c r="F502" s="1856"/>
    </row>
    <row r="503" spans="1:6" s="1846" customFormat="1">
      <c r="B503" s="1862"/>
      <c r="E503" s="1848"/>
      <c r="F503" s="1856"/>
    </row>
    <row r="504" spans="1:6" s="1846" customFormat="1">
      <c r="B504" s="1849" t="s">
        <v>3712</v>
      </c>
      <c r="E504" s="1848"/>
      <c r="F504" s="1856"/>
    </row>
    <row r="505" spans="1:6" s="1846" customFormat="1">
      <c r="B505" s="1849" t="s">
        <v>3713</v>
      </c>
      <c r="E505" s="1848"/>
      <c r="F505" s="1856"/>
    </row>
    <row r="506" spans="1:6" s="1846" customFormat="1">
      <c r="B506" s="1851" t="s">
        <v>3748</v>
      </c>
      <c r="E506" s="1848"/>
      <c r="F506" s="1856"/>
    </row>
    <row r="507" spans="1:6" s="1846" customFormat="1">
      <c r="B507" s="1849" t="s">
        <v>3749</v>
      </c>
      <c r="E507" s="1848"/>
      <c r="F507" s="1856"/>
    </row>
    <row r="508" spans="1:6" s="1846" customFormat="1">
      <c r="B508" s="1849" t="s">
        <v>3764</v>
      </c>
      <c r="E508" s="1848"/>
      <c r="F508" s="1856"/>
    </row>
    <row r="509" spans="1:6" s="1846" customFormat="1">
      <c r="B509" s="1849" t="s">
        <v>3716</v>
      </c>
      <c r="E509" s="1848"/>
      <c r="F509" s="1856"/>
    </row>
    <row r="510" spans="1:6" s="1846" customFormat="1">
      <c r="B510" s="1849" t="s">
        <v>3765</v>
      </c>
      <c r="E510" s="1848"/>
      <c r="F510" s="1856"/>
    </row>
    <row r="511" spans="1:6" s="1846" customFormat="1">
      <c r="B511" s="1849" t="s">
        <v>3731</v>
      </c>
      <c r="E511" s="1848"/>
      <c r="F511" s="1856"/>
    </row>
    <row r="512" spans="1:6" s="1846" customFormat="1">
      <c r="B512" s="1849" t="s">
        <v>3760</v>
      </c>
      <c r="E512" s="1848"/>
      <c r="F512" s="1856"/>
    </row>
    <row r="513" spans="1:6" s="1846" customFormat="1">
      <c r="B513" s="1849" t="s">
        <v>3766</v>
      </c>
      <c r="C513" s="1854"/>
      <c r="E513" s="1848"/>
      <c r="F513" s="1856"/>
    </row>
    <row r="514" spans="1:6" s="1846" customFormat="1">
      <c r="B514" s="1849" t="s">
        <v>3721</v>
      </c>
      <c r="C514" s="1854"/>
      <c r="E514" s="1848"/>
      <c r="F514" s="1856"/>
    </row>
    <row r="515" spans="1:6" s="1846" customFormat="1">
      <c r="B515" s="1849" t="s">
        <v>3752</v>
      </c>
      <c r="C515" s="1854"/>
      <c r="E515" s="1848"/>
      <c r="F515" s="1856"/>
    </row>
    <row r="516" spans="1:6" s="1846" customFormat="1">
      <c r="A516" s="1853"/>
      <c r="B516" s="1855" t="s">
        <v>3722</v>
      </c>
      <c r="C516" s="1854"/>
      <c r="E516" s="1848"/>
      <c r="F516" s="1856"/>
    </row>
    <row r="517" spans="1:6" s="1846" customFormat="1">
      <c r="B517" s="1849" t="s">
        <v>3767</v>
      </c>
      <c r="C517" s="1854"/>
      <c r="E517" s="1848"/>
      <c r="F517" s="1856"/>
    </row>
    <row r="518" spans="1:6" s="1846" customFormat="1">
      <c r="B518" s="1849" t="s">
        <v>3768</v>
      </c>
      <c r="C518" s="1854"/>
      <c r="E518" s="1848"/>
      <c r="F518" s="1856"/>
    </row>
    <row r="519" spans="1:6" s="1846" customFormat="1">
      <c r="B519" s="1849" t="s">
        <v>3725</v>
      </c>
      <c r="E519" s="1848"/>
      <c r="F519" s="1856"/>
    </row>
    <row r="520" spans="1:6" s="1846" customFormat="1">
      <c r="B520" s="1849"/>
      <c r="E520" s="1848"/>
      <c r="F520" s="1856"/>
    </row>
    <row r="521" spans="1:6" s="1846" customFormat="1">
      <c r="B521" s="1862" t="s">
        <v>3726</v>
      </c>
      <c r="C521" s="1846" t="s">
        <v>1044</v>
      </c>
      <c r="D521" s="1641">
        <v>7</v>
      </c>
      <c r="E521" s="2449"/>
      <c r="F521" s="1856">
        <f>D521*E521</f>
        <v>0</v>
      </c>
    </row>
    <row r="522" spans="1:6" s="1846" customFormat="1">
      <c r="B522" s="1858" t="s">
        <v>3729</v>
      </c>
      <c r="C522" s="1859"/>
      <c r="D522" s="1859"/>
      <c r="E522" s="1848"/>
      <c r="F522" s="1848"/>
    </row>
    <row r="523" spans="1:6" s="1846" customFormat="1">
      <c r="B523" s="1847"/>
      <c r="E523" s="1848"/>
      <c r="F523" s="1848"/>
    </row>
    <row r="524" spans="1:6" s="1846" customFormat="1" ht="63.75">
      <c r="A524" s="1860" t="s">
        <v>1039</v>
      </c>
      <c r="B524" s="1849" t="s">
        <v>3769</v>
      </c>
      <c r="E524" s="1848"/>
      <c r="F524" s="1848"/>
    </row>
    <row r="525" spans="1:6" s="1846" customFormat="1">
      <c r="B525" s="1862"/>
      <c r="E525" s="1848"/>
      <c r="F525" s="1848"/>
    </row>
    <row r="526" spans="1:6" s="1846" customFormat="1">
      <c r="B526" s="1849" t="s">
        <v>3712</v>
      </c>
      <c r="E526" s="1848"/>
      <c r="F526" s="1848"/>
    </row>
    <row r="527" spans="1:6" s="1846" customFormat="1">
      <c r="B527" s="1849" t="s">
        <v>3713</v>
      </c>
      <c r="E527" s="1848"/>
      <c r="F527" s="1848"/>
    </row>
    <row r="528" spans="1:6" s="1846" customFormat="1">
      <c r="B528" s="1851" t="s">
        <v>3748</v>
      </c>
      <c r="E528" s="1848"/>
      <c r="F528" s="1848"/>
    </row>
    <row r="529" spans="1:6" s="1846" customFormat="1">
      <c r="B529" s="1849" t="s">
        <v>3749</v>
      </c>
      <c r="E529" s="1848"/>
      <c r="F529" s="1848"/>
    </row>
    <row r="530" spans="1:6" s="1846" customFormat="1">
      <c r="B530" s="1849" t="s">
        <v>3764</v>
      </c>
      <c r="E530" s="1848"/>
      <c r="F530" s="1848"/>
    </row>
    <row r="531" spans="1:6" s="1846" customFormat="1">
      <c r="B531" s="1849" t="s">
        <v>3716</v>
      </c>
      <c r="E531" s="1848"/>
      <c r="F531" s="1848"/>
    </row>
    <row r="532" spans="1:6" s="1846" customFormat="1">
      <c r="B532" s="1849" t="s">
        <v>3765</v>
      </c>
      <c r="E532" s="1848"/>
      <c r="F532" s="1848"/>
    </row>
    <row r="533" spans="1:6" s="1846" customFormat="1">
      <c r="B533" s="1849" t="s">
        <v>3751</v>
      </c>
      <c r="E533" s="1848"/>
      <c r="F533" s="1848"/>
    </row>
    <row r="534" spans="1:6" s="1846" customFormat="1">
      <c r="B534" s="1849" t="s">
        <v>3760</v>
      </c>
      <c r="E534" s="1848"/>
      <c r="F534" s="1848"/>
    </row>
    <row r="535" spans="1:6" s="1846" customFormat="1" ht="25.5">
      <c r="B535" s="1849" t="s">
        <v>3770</v>
      </c>
      <c r="C535" s="1854"/>
      <c r="E535" s="1848"/>
      <c r="F535" s="1848"/>
    </row>
    <row r="536" spans="1:6" s="1846" customFormat="1">
      <c r="B536" s="1849" t="s">
        <v>3721</v>
      </c>
      <c r="C536" s="1854"/>
      <c r="E536" s="1848"/>
      <c r="F536" s="1848"/>
    </row>
    <row r="537" spans="1:6" s="1846" customFormat="1">
      <c r="B537" s="1849" t="s">
        <v>3752</v>
      </c>
      <c r="C537" s="1854"/>
      <c r="E537" s="1848"/>
      <c r="F537" s="1848"/>
    </row>
    <row r="538" spans="1:6" s="1846" customFormat="1">
      <c r="A538" s="1853"/>
      <c r="B538" s="1855" t="s">
        <v>3722</v>
      </c>
      <c r="C538" s="1854"/>
      <c r="E538" s="1848"/>
      <c r="F538" s="1848"/>
    </row>
    <row r="539" spans="1:6" s="1846" customFormat="1">
      <c r="B539" s="1849" t="s">
        <v>3767</v>
      </c>
      <c r="C539" s="1854"/>
      <c r="E539" s="1848"/>
      <c r="F539" s="1848"/>
    </row>
    <row r="540" spans="1:6" s="1846" customFormat="1">
      <c r="B540" s="1849" t="s">
        <v>3771</v>
      </c>
      <c r="C540" s="1854"/>
      <c r="E540" s="1848"/>
      <c r="F540" s="1848"/>
    </row>
    <row r="541" spans="1:6" s="1846" customFormat="1">
      <c r="B541" s="1849" t="s">
        <v>3725</v>
      </c>
      <c r="E541" s="1848"/>
      <c r="F541" s="1848"/>
    </row>
    <row r="542" spans="1:6" s="1846" customFormat="1">
      <c r="B542" s="1849"/>
      <c r="E542" s="1848"/>
      <c r="F542" s="1848"/>
    </row>
    <row r="543" spans="1:6" s="1846" customFormat="1">
      <c r="B543" s="1862" t="s">
        <v>3726</v>
      </c>
      <c r="C543" s="1846" t="s">
        <v>1044</v>
      </c>
      <c r="D543" s="1641">
        <v>11</v>
      </c>
      <c r="E543" s="2449"/>
      <c r="F543" s="1856">
        <f>D543*E543</f>
        <v>0</v>
      </c>
    </row>
    <row r="544" spans="1:6" s="1846" customFormat="1">
      <c r="B544" s="1858" t="s">
        <v>3729</v>
      </c>
      <c r="C544" s="1859"/>
      <c r="D544" s="1859"/>
      <c r="E544" s="1848"/>
      <c r="F544" s="1848"/>
    </row>
    <row r="545" spans="1:6" s="1846" customFormat="1">
      <c r="B545" s="1847"/>
      <c r="E545" s="1848"/>
      <c r="F545" s="1848"/>
    </row>
    <row r="546" spans="1:6" s="1846" customFormat="1" ht="63.75">
      <c r="A546" s="1860" t="s">
        <v>1040</v>
      </c>
      <c r="B546" s="1849" t="s">
        <v>3772</v>
      </c>
      <c r="E546" s="1848"/>
      <c r="F546" s="1848"/>
    </row>
    <row r="547" spans="1:6" s="1846" customFormat="1">
      <c r="B547" s="1862"/>
      <c r="E547" s="1848"/>
      <c r="F547" s="1848"/>
    </row>
    <row r="548" spans="1:6" s="1846" customFormat="1">
      <c r="B548" s="1849" t="s">
        <v>3712</v>
      </c>
      <c r="E548" s="1848"/>
      <c r="F548" s="1848"/>
    </row>
    <row r="549" spans="1:6" s="1846" customFormat="1">
      <c r="B549" s="1849" t="s">
        <v>3713</v>
      </c>
      <c r="E549" s="1848"/>
      <c r="F549" s="1848"/>
    </row>
    <row r="550" spans="1:6" s="1846" customFormat="1">
      <c r="B550" s="1851" t="s">
        <v>3748</v>
      </c>
      <c r="E550" s="1848"/>
      <c r="F550" s="1848"/>
    </row>
    <row r="551" spans="1:6" s="1846" customFormat="1">
      <c r="B551" s="1849" t="s">
        <v>3749</v>
      </c>
      <c r="E551" s="1848"/>
      <c r="F551" s="1848"/>
    </row>
    <row r="552" spans="1:6" s="1846" customFormat="1">
      <c r="B552" s="1849" t="s">
        <v>3764</v>
      </c>
      <c r="E552" s="1848"/>
      <c r="F552" s="1848"/>
    </row>
    <row r="553" spans="1:6" s="1846" customFormat="1">
      <c r="B553" s="1849" t="s">
        <v>3716</v>
      </c>
      <c r="E553" s="1848"/>
      <c r="F553" s="1848"/>
    </row>
    <row r="554" spans="1:6" s="1846" customFormat="1">
      <c r="B554" s="1849" t="s">
        <v>3765</v>
      </c>
      <c r="E554" s="1848"/>
      <c r="F554" s="1848"/>
    </row>
    <row r="555" spans="1:6" s="1846" customFormat="1">
      <c r="B555" s="1849" t="s">
        <v>3731</v>
      </c>
      <c r="E555" s="1848"/>
      <c r="F555" s="1848"/>
    </row>
    <row r="556" spans="1:6" s="1846" customFormat="1">
      <c r="B556" s="1849" t="s">
        <v>3773</v>
      </c>
      <c r="E556" s="1848"/>
      <c r="F556" s="1848"/>
    </row>
    <row r="557" spans="1:6" s="1846" customFormat="1">
      <c r="B557" s="1849" t="s">
        <v>3766</v>
      </c>
      <c r="C557" s="1854"/>
      <c r="E557" s="1848"/>
      <c r="F557" s="1848"/>
    </row>
    <row r="558" spans="1:6" s="1846" customFormat="1">
      <c r="B558" s="1849" t="s">
        <v>3721</v>
      </c>
      <c r="C558" s="1854"/>
      <c r="E558" s="1848"/>
      <c r="F558" s="1848"/>
    </row>
    <row r="559" spans="1:6" s="1846" customFormat="1">
      <c r="B559" s="1849" t="s">
        <v>3752</v>
      </c>
      <c r="C559" s="1854"/>
      <c r="E559" s="1848"/>
      <c r="F559" s="1848"/>
    </row>
    <row r="560" spans="1:6" s="1846" customFormat="1">
      <c r="A560" s="1853"/>
      <c r="B560" s="1855" t="s">
        <v>3722</v>
      </c>
      <c r="C560" s="1854"/>
      <c r="E560" s="1848"/>
      <c r="F560" s="1856"/>
    </row>
    <row r="561" spans="1:6" s="1846" customFormat="1">
      <c r="B561" s="1849" t="s">
        <v>3767</v>
      </c>
      <c r="C561" s="1854"/>
      <c r="E561" s="1848"/>
      <c r="F561" s="1856"/>
    </row>
    <row r="562" spans="1:6" s="1846" customFormat="1">
      <c r="B562" s="1849" t="s">
        <v>3768</v>
      </c>
      <c r="C562" s="1854"/>
      <c r="E562" s="1848"/>
      <c r="F562" s="1856"/>
    </row>
    <row r="563" spans="1:6" s="1846" customFormat="1">
      <c r="B563" s="1849" t="s">
        <v>3725</v>
      </c>
      <c r="E563" s="1848"/>
      <c r="F563" s="1856"/>
    </row>
    <row r="564" spans="1:6" s="1846" customFormat="1">
      <c r="B564" s="1849"/>
      <c r="E564" s="1848"/>
      <c r="F564" s="1856"/>
    </row>
    <row r="565" spans="1:6" s="1846" customFormat="1">
      <c r="B565" s="1862" t="s">
        <v>3726</v>
      </c>
      <c r="C565" s="1846" t="s">
        <v>1044</v>
      </c>
      <c r="D565" s="1641">
        <v>22</v>
      </c>
      <c r="E565" s="2449"/>
      <c r="F565" s="1856">
        <f>D565*E565</f>
        <v>0</v>
      </c>
    </row>
    <row r="566" spans="1:6" s="1846" customFormat="1">
      <c r="B566" s="1858" t="s">
        <v>3729</v>
      </c>
      <c r="C566" s="1859"/>
      <c r="D566" s="1859"/>
      <c r="E566" s="1848"/>
      <c r="F566" s="1848"/>
    </row>
    <row r="567" spans="1:6" s="1846" customFormat="1">
      <c r="B567" s="1847"/>
      <c r="E567" s="1848"/>
      <c r="F567" s="1848"/>
    </row>
    <row r="568" spans="1:6" s="1846" customFormat="1" ht="63.75">
      <c r="A568" s="1860" t="s">
        <v>1041</v>
      </c>
      <c r="B568" s="1849" t="s">
        <v>3774</v>
      </c>
      <c r="E568" s="1848"/>
      <c r="F568" s="1848"/>
    </row>
    <row r="569" spans="1:6" s="1846" customFormat="1">
      <c r="B569" s="1862"/>
      <c r="E569" s="1848"/>
      <c r="F569" s="1848"/>
    </row>
    <row r="570" spans="1:6" s="1846" customFormat="1">
      <c r="B570" s="1849" t="s">
        <v>3712</v>
      </c>
      <c r="E570" s="1848"/>
      <c r="F570" s="1848"/>
    </row>
    <row r="571" spans="1:6" s="1846" customFormat="1">
      <c r="B571" s="1849" t="s">
        <v>3713</v>
      </c>
      <c r="E571" s="1848"/>
      <c r="F571" s="1848"/>
    </row>
    <row r="572" spans="1:6" s="1846" customFormat="1">
      <c r="B572" s="1851" t="s">
        <v>3748</v>
      </c>
      <c r="E572" s="1848"/>
      <c r="F572" s="1848"/>
    </row>
    <row r="573" spans="1:6" s="1846" customFormat="1">
      <c r="B573" s="1849" t="s">
        <v>3749</v>
      </c>
      <c r="E573" s="1848"/>
      <c r="F573" s="1848"/>
    </row>
    <row r="574" spans="1:6" s="1846" customFormat="1">
      <c r="B574" s="1849" t="s">
        <v>3764</v>
      </c>
      <c r="E574" s="1848"/>
      <c r="F574" s="1848"/>
    </row>
    <row r="575" spans="1:6" s="1846" customFormat="1">
      <c r="B575" s="1849" t="s">
        <v>3716</v>
      </c>
      <c r="E575" s="1848"/>
      <c r="F575" s="1848"/>
    </row>
    <row r="576" spans="1:6" s="1846" customFormat="1">
      <c r="B576" s="1849" t="s">
        <v>3765</v>
      </c>
      <c r="E576" s="1848"/>
      <c r="F576" s="1848"/>
    </row>
    <row r="577" spans="1:6" s="1846" customFormat="1">
      <c r="B577" s="1849" t="s">
        <v>3751</v>
      </c>
      <c r="E577" s="1848"/>
      <c r="F577" s="1848"/>
    </row>
    <row r="578" spans="1:6" s="1846" customFormat="1">
      <c r="B578" s="1849" t="s">
        <v>3773</v>
      </c>
      <c r="E578" s="1848"/>
      <c r="F578" s="1848"/>
    </row>
    <row r="579" spans="1:6" s="1846" customFormat="1" ht="25.5">
      <c r="B579" s="1849" t="s">
        <v>3770</v>
      </c>
      <c r="C579" s="1854"/>
      <c r="E579" s="1848"/>
      <c r="F579" s="1848"/>
    </row>
    <row r="580" spans="1:6" s="1846" customFormat="1">
      <c r="B580" s="1849" t="s">
        <v>3721</v>
      </c>
      <c r="C580" s="1854"/>
      <c r="E580" s="1848"/>
      <c r="F580" s="1848"/>
    </row>
    <row r="581" spans="1:6" s="1846" customFormat="1">
      <c r="B581" s="1849" t="s">
        <v>3752</v>
      </c>
      <c r="C581" s="1854"/>
      <c r="E581" s="1848"/>
      <c r="F581" s="1848"/>
    </row>
    <row r="582" spans="1:6" s="1846" customFormat="1">
      <c r="A582" s="1853"/>
      <c r="B582" s="1855" t="s">
        <v>3722</v>
      </c>
      <c r="C582" s="1854"/>
      <c r="E582" s="1848"/>
      <c r="F582" s="1848"/>
    </row>
    <row r="583" spans="1:6" s="1846" customFormat="1">
      <c r="B583" s="1849" t="s">
        <v>3767</v>
      </c>
      <c r="C583" s="1854"/>
      <c r="E583" s="1848"/>
      <c r="F583" s="1848"/>
    </row>
    <row r="584" spans="1:6" s="1846" customFormat="1">
      <c r="B584" s="1849" t="s">
        <v>3771</v>
      </c>
      <c r="C584" s="1854"/>
      <c r="E584" s="1848"/>
      <c r="F584" s="1848"/>
    </row>
    <row r="585" spans="1:6" s="1846" customFormat="1">
      <c r="B585" s="1849" t="s">
        <v>3725</v>
      </c>
      <c r="E585" s="1848"/>
      <c r="F585" s="1848"/>
    </row>
    <row r="586" spans="1:6" s="1846" customFormat="1">
      <c r="B586" s="1849"/>
      <c r="E586" s="1848"/>
      <c r="F586" s="1848"/>
    </row>
    <row r="587" spans="1:6" s="1846" customFormat="1">
      <c r="B587" s="1862" t="s">
        <v>3726</v>
      </c>
      <c r="C587" s="1846" t="s">
        <v>1044</v>
      </c>
      <c r="D587" s="1641">
        <v>8</v>
      </c>
      <c r="E587" s="2449"/>
      <c r="F587" s="1856">
        <f>D587*E587</f>
        <v>0</v>
      </c>
    </row>
    <row r="588" spans="1:6" s="1846" customFormat="1">
      <c r="B588" s="1858" t="s">
        <v>3729</v>
      </c>
      <c r="C588" s="1859"/>
      <c r="D588" s="1859"/>
      <c r="E588" s="1848"/>
      <c r="F588" s="1848"/>
    </row>
    <row r="589" spans="1:6" s="1413" customFormat="1">
      <c r="A589" s="1694"/>
      <c r="B589" s="1694"/>
      <c r="C589" s="1802"/>
      <c r="D589" s="1802"/>
      <c r="E589" s="1803"/>
      <c r="F589" s="1804"/>
    </row>
    <row r="590" spans="1:6" s="1711" customFormat="1" ht="16.149999999999999" customHeight="1">
      <c r="A590" s="1805" t="s">
        <v>1030</v>
      </c>
      <c r="B590" s="1708" t="s">
        <v>3775</v>
      </c>
      <c r="C590" s="1709"/>
      <c r="D590" s="1709"/>
      <c r="E590" s="1709"/>
      <c r="F590" s="1710">
        <f>SUM(F231:F589)</f>
        <v>0</v>
      </c>
    </row>
    <row r="591" spans="1:6" s="1810" customFormat="1" ht="13.15" customHeight="1">
      <c r="A591" s="1806"/>
      <c r="B591" s="1807"/>
      <c r="C591" s="1808"/>
      <c r="D591" s="1808"/>
      <c r="E591" s="1808"/>
      <c r="F591" s="1863"/>
    </row>
    <row r="592" spans="1:6" s="1810" customFormat="1" ht="13.15" customHeight="1">
      <c r="A592" s="1806"/>
      <c r="B592" s="1807"/>
      <c r="C592" s="1808"/>
      <c r="D592" s="1808"/>
      <c r="E592" s="1808"/>
      <c r="F592" s="1863"/>
    </row>
    <row r="593" spans="1:6" s="1722" customFormat="1" ht="13.15" customHeight="1">
      <c r="A593" s="1864"/>
      <c r="B593" s="1865"/>
      <c r="C593" s="1866"/>
      <c r="D593" s="1866"/>
      <c r="E593" s="1866"/>
      <c r="F593" s="1867"/>
    </row>
    <row r="594" spans="1:6" s="1711" customFormat="1" ht="16.149999999999999" customHeight="1">
      <c r="A594" s="1723" t="s">
        <v>1034</v>
      </c>
      <c r="B594" s="1724" t="s">
        <v>3776</v>
      </c>
      <c r="C594" s="1725"/>
      <c r="D594" s="1726"/>
      <c r="E594" s="1727"/>
      <c r="F594" s="1728"/>
    </row>
    <row r="595" spans="1:6" s="1263" customFormat="1">
      <c r="A595" s="1868"/>
      <c r="B595" s="1315"/>
      <c r="C595" s="1390"/>
      <c r="D595" s="1869"/>
      <c r="E595" s="1870"/>
      <c r="F595" s="1871"/>
    </row>
    <row r="596" spans="1:6" s="1263" customFormat="1">
      <c r="A596" s="1868"/>
      <c r="B596" s="1315" t="s">
        <v>1033</v>
      </c>
      <c r="C596" s="1390"/>
      <c r="D596" s="1869"/>
      <c r="E596" s="1870"/>
      <c r="F596" s="1871"/>
    </row>
    <row r="597" spans="1:6" s="1263" customFormat="1" ht="114.75">
      <c r="A597" s="1868"/>
      <c r="B597" s="1382" t="s">
        <v>4283</v>
      </c>
      <c r="C597" s="1390"/>
      <c r="D597" s="1869"/>
      <c r="E597" s="1870"/>
      <c r="F597" s="1871"/>
    </row>
    <row r="598" spans="1:6" s="1263" customFormat="1">
      <c r="A598" s="1868"/>
      <c r="B598" s="1315"/>
      <c r="C598" s="1390"/>
      <c r="D598" s="1869"/>
      <c r="E598" s="1870"/>
      <c r="F598" s="1871"/>
    </row>
    <row r="599" spans="1:6" s="1263" customFormat="1">
      <c r="A599" s="1868"/>
      <c r="B599" s="1315"/>
      <c r="C599" s="1390"/>
      <c r="D599" s="1869"/>
      <c r="E599" s="1870"/>
      <c r="F599" s="1871"/>
    </row>
    <row r="600" spans="1:6" s="1642" customFormat="1" ht="108.6" customHeight="1">
      <c r="A600" s="1666" t="s">
        <v>987</v>
      </c>
      <c r="B600" s="1701" t="s">
        <v>3777</v>
      </c>
      <c r="C600" s="1872"/>
      <c r="D600" s="1873"/>
      <c r="E600" s="1774"/>
      <c r="F600" s="1774"/>
    </row>
    <row r="601" spans="1:6" s="1642" customFormat="1">
      <c r="A601" s="1759" t="s">
        <v>271</v>
      </c>
      <c r="B601" s="1701" t="s">
        <v>3778</v>
      </c>
      <c r="C601" s="1872" t="s">
        <v>1044</v>
      </c>
      <c r="D601" s="1873">
        <v>14</v>
      </c>
      <c r="E601" s="2450"/>
      <c r="F601" s="1874">
        <f t="shared" ref="F601:F607" si="2">D601*E601</f>
        <v>0</v>
      </c>
    </row>
    <row r="602" spans="1:6" s="1642" customFormat="1">
      <c r="A602" s="1759" t="s">
        <v>271</v>
      </c>
      <c r="B602" s="1701" t="s">
        <v>3779</v>
      </c>
      <c r="C602" s="1872" t="s">
        <v>1044</v>
      </c>
      <c r="D602" s="1873">
        <v>3</v>
      </c>
      <c r="E602" s="2450"/>
      <c r="F602" s="1874">
        <f t="shared" si="2"/>
        <v>0</v>
      </c>
    </row>
    <row r="603" spans="1:6" s="1642" customFormat="1">
      <c r="A603" s="1759" t="s">
        <v>271</v>
      </c>
      <c r="B603" s="1701" t="s">
        <v>3780</v>
      </c>
      <c r="C603" s="1872" t="s">
        <v>1044</v>
      </c>
      <c r="D603" s="1873">
        <v>23</v>
      </c>
      <c r="E603" s="2450"/>
      <c r="F603" s="1874">
        <f t="shared" si="2"/>
        <v>0</v>
      </c>
    </row>
    <row r="604" spans="1:6" s="1642" customFormat="1">
      <c r="A604" s="1759" t="s">
        <v>271</v>
      </c>
      <c r="B604" s="1701" t="s">
        <v>3781</v>
      </c>
      <c r="C604" s="1872" t="s">
        <v>1044</v>
      </c>
      <c r="D604" s="1873">
        <v>10</v>
      </c>
      <c r="E604" s="2450"/>
      <c r="F604" s="1874">
        <f t="shared" si="2"/>
        <v>0</v>
      </c>
    </row>
    <row r="605" spans="1:6" s="1642" customFormat="1" ht="25.5">
      <c r="A605" s="1759" t="s">
        <v>271</v>
      </c>
      <c r="B605" s="1701" t="s">
        <v>3782</v>
      </c>
      <c r="C605" s="1872" t="s">
        <v>1044</v>
      </c>
      <c r="D605" s="1873">
        <v>3</v>
      </c>
      <c r="E605" s="2450"/>
      <c r="F605" s="1874">
        <f t="shared" si="2"/>
        <v>0</v>
      </c>
    </row>
    <row r="606" spans="1:6" s="1642" customFormat="1">
      <c r="A606" s="1759" t="s">
        <v>271</v>
      </c>
      <c r="B606" s="1701" t="s">
        <v>3783</v>
      </c>
      <c r="C606" s="1872" t="s">
        <v>1044</v>
      </c>
      <c r="D606" s="1873">
        <v>3</v>
      </c>
      <c r="E606" s="2450"/>
      <c r="F606" s="1874">
        <f t="shared" si="2"/>
        <v>0</v>
      </c>
    </row>
    <row r="607" spans="1:6" s="1642" customFormat="1" ht="18" customHeight="1">
      <c r="A607" s="1759" t="s">
        <v>271</v>
      </c>
      <c r="B607" s="1701" t="s">
        <v>3784</v>
      </c>
      <c r="C607" s="1872" t="s">
        <v>1044</v>
      </c>
      <c r="D607" s="1873">
        <v>2</v>
      </c>
      <c r="E607" s="2450"/>
      <c r="F607" s="1874">
        <f t="shared" si="2"/>
        <v>0</v>
      </c>
    </row>
    <row r="608" spans="1:6" s="1879" customFormat="1" ht="15">
      <c r="A608" s="1775"/>
      <c r="B608" s="1875"/>
      <c r="C608" s="1876"/>
      <c r="D608" s="1877"/>
      <c r="E608" s="1878"/>
      <c r="F608" s="1878"/>
    </row>
    <row r="609" spans="1:8" s="1642" customFormat="1" ht="76.5">
      <c r="A609" s="1666" t="s">
        <v>1027</v>
      </c>
      <c r="B609" s="1701" t="s">
        <v>3785</v>
      </c>
      <c r="C609" s="1872"/>
      <c r="D609" s="1873"/>
      <c r="E609" s="1786"/>
      <c r="F609" s="1786"/>
    </row>
    <row r="610" spans="1:8" s="1642" customFormat="1" ht="12.6" customHeight="1">
      <c r="A610" s="1759" t="s">
        <v>271</v>
      </c>
      <c r="B610" s="1701" t="s">
        <v>3778</v>
      </c>
      <c r="C610" s="1872" t="s">
        <v>1044</v>
      </c>
      <c r="D610" s="1873">
        <v>2</v>
      </c>
      <c r="E610" s="2450"/>
      <c r="F610" s="1874">
        <f t="shared" ref="F610:F616" si="3">D610*E610</f>
        <v>0</v>
      </c>
    </row>
    <row r="611" spans="1:8" s="1642" customFormat="1">
      <c r="A611" s="1759" t="s">
        <v>271</v>
      </c>
      <c r="B611" s="1701" t="s">
        <v>3779</v>
      </c>
      <c r="C611" s="1872" t="s">
        <v>1044</v>
      </c>
      <c r="D611" s="1873">
        <v>4</v>
      </c>
      <c r="E611" s="2450"/>
      <c r="F611" s="1874">
        <f t="shared" si="3"/>
        <v>0</v>
      </c>
    </row>
    <row r="612" spans="1:8" s="1642" customFormat="1">
      <c r="A612" s="1759" t="s">
        <v>271</v>
      </c>
      <c r="B612" s="1701" t="s">
        <v>3786</v>
      </c>
      <c r="C612" s="1872" t="s">
        <v>1044</v>
      </c>
      <c r="D612" s="1873">
        <v>4</v>
      </c>
      <c r="E612" s="2450"/>
      <c r="F612" s="1874">
        <f t="shared" si="3"/>
        <v>0</v>
      </c>
    </row>
    <row r="613" spans="1:8" s="1642" customFormat="1">
      <c r="A613" s="1759" t="s">
        <v>271</v>
      </c>
      <c r="B613" s="1701" t="s">
        <v>3787</v>
      </c>
      <c r="C613" s="1872" t="s">
        <v>1044</v>
      </c>
      <c r="D613" s="1873">
        <v>8</v>
      </c>
      <c r="E613" s="2450"/>
      <c r="F613" s="1874">
        <f t="shared" si="3"/>
        <v>0</v>
      </c>
    </row>
    <row r="614" spans="1:8" s="1642" customFormat="1">
      <c r="A614" s="1759" t="s">
        <v>271</v>
      </c>
      <c r="B614" s="1701" t="s">
        <v>3788</v>
      </c>
      <c r="C614" s="1872" t="s">
        <v>1044</v>
      </c>
      <c r="D614" s="1873">
        <v>10</v>
      </c>
      <c r="E614" s="2450"/>
      <c r="F614" s="1874">
        <f t="shared" si="3"/>
        <v>0</v>
      </c>
    </row>
    <row r="615" spans="1:8" s="1642" customFormat="1">
      <c r="A615" s="1759" t="s">
        <v>271</v>
      </c>
      <c r="B615" s="1701" t="s">
        <v>3789</v>
      </c>
      <c r="C615" s="1872" t="s">
        <v>1044</v>
      </c>
      <c r="D615" s="1873">
        <v>2</v>
      </c>
      <c r="E615" s="2450"/>
      <c r="F615" s="1874">
        <f t="shared" si="3"/>
        <v>0</v>
      </c>
    </row>
    <row r="616" spans="1:8" s="1642" customFormat="1">
      <c r="A616" s="1759" t="s">
        <v>271</v>
      </c>
      <c r="B616" s="1701" t="s">
        <v>3790</v>
      </c>
      <c r="C616" s="1872" t="s">
        <v>1044</v>
      </c>
      <c r="D616" s="1873">
        <v>2</v>
      </c>
      <c r="E616" s="2450"/>
      <c r="F616" s="1874">
        <f t="shared" si="3"/>
        <v>0</v>
      </c>
    </row>
    <row r="617" spans="1:8" s="1884" customFormat="1">
      <c r="A617" s="1880"/>
      <c r="B617" s="1881"/>
      <c r="C617" s="1813"/>
      <c r="D617" s="1882"/>
      <c r="E617" s="1753"/>
      <c r="F617" s="1883"/>
    </row>
    <row r="618" spans="1:8" s="1642" customFormat="1" ht="55.9" customHeight="1">
      <c r="A618" s="1666" t="s">
        <v>1030</v>
      </c>
      <c r="B618" s="1667" t="s">
        <v>3791</v>
      </c>
      <c r="C618" s="1772" t="s">
        <v>1044</v>
      </c>
      <c r="D618" s="1773">
        <v>38</v>
      </c>
      <c r="E618" s="2450"/>
      <c r="F618" s="1874">
        <f t="shared" ref="F618" si="4">D618*E618</f>
        <v>0</v>
      </c>
      <c r="G618" s="1706"/>
      <c r="H618" s="1706"/>
    </row>
    <row r="619" spans="1:8" s="1888" customFormat="1">
      <c r="A619" s="1885"/>
      <c r="B619" s="1801"/>
      <c r="C619" s="1390"/>
      <c r="D619" s="1886"/>
      <c r="E619" s="1754"/>
      <c r="F619" s="1887"/>
    </row>
    <row r="620" spans="1:8" s="1642" customFormat="1" ht="63.75">
      <c r="A620" s="1666" t="s">
        <v>1034</v>
      </c>
      <c r="B620" s="1667" t="s">
        <v>3792</v>
      </c>
      <c r="C620" s="1772" t="s">
        <v>1044</v>
      </c>
      <c r="D620" s="1773">
        <v>2</v>
      </c>
      <c r="E620" s="2450"/>
      <c r="F620" s="1874">
        <f t="shared" ref="F620" si="5">D620*E620</f>
        <v>0</v>
      </c>
      <c r="G620" s="1706"/>
      <c r="H620" s="1706"/>
    </row>
    <row r="621" spans="1:8" s="1642" customFormat="1">
      <c r="A621" s="1759"/>
      <c r="B621" s="1701"/>
      <c r="C621" s="1872"/>
      <c r="D621" s="1873"/>
      <c r="E621" s="1786"/>
      <c r="F621" s="1786"/>
    </row>
    <row r="622" spans="1:8" s="1642" customFormat="1" ht="51">
      <c r="A622" s="1666" t="s">
        <v>1035</v>
      </c>
      <c r="B622" s="1667" t="s">
        <v>3793</v>
      </c>
      <c r="C622" s="1772" t="s">
        <v>1044</v>
      </c>
      <c r="D622" s="1773">
        <v>5</v>
      </c>
      <c r="E622" s="2450"/>
      <c r="F622" s="1874">
        <f t="shared" ref="F622" si="6">D622*E622</f>
        <v>0</v>
      </c>
      <c r="G622" s="1706"/>
      <c r="H622" s="1706"/>
    </row>
    <row r="623" spans="1:8" s="1642" customFormat="1">
      <c r="A623" s="1889"/>
      <c r="B623" s="1761"/>
      <c r="C623" s="1757"/>
      <c r="D623" s="1758"/>
      <c r="E623" s="1754"/>
      <c r="F623" s="1754"/>
      <c r="G623" s="1706"/>
      <c r="H623" s="1706"/>
    </row>
    <row r="624" spans="1:8" s="1642" customFormat="1" ht="38.25">
      <c r="A624" s="1666" t="s">
        <v>1036</v>
      </c>
      <c r="B624" s="1705" t="s">
        <v>3794</v>
      </c>
      <c r="C624" s="1772" t="s">
        <v>1044</v>
      </c>
      <c r="D624" s="1773">
        <v>2</v>
      </c>
      <c r="E624" s="2450"/>
      <c r="F624" s="1874">
        <f t="shared" ref="F624" si="7">D624*E624</f>
        <v>0</v>
      </c>
      <c r="G624" s="1706"/>
      <c r="H624" s="1706"/>
    </row>
    <row r="625" spans="1:12" s="1263" customFormat="1">
      <c r="A625" s="1702"/>
      <c r="B625" s="1702"/>
      <c r="C625" s="1890"/>
      <c r="D625" s="1890"/>
      <c r="E625" s="1891"/>
      <c r="F625" s="1892"/>
    </row>
    <row r="626" spans="1:12" s="1711" customFormat="1" ht="16.149999999999999" customHeight="1">
      <c r="A626" s="1805" t="s">
        <v>1034</v>
      </c>
      <c r="B626" s="1708" t="s">
        <v>3795</v>
      </c>
      <c r="C626" s="1709"/>
      <c r="D626" s="1709"/>
      <c r="E626" s="1709"/>
      <c r="F626" s="1710">
        <f>SUM(F600:F625)</f>
        <v>0</v>
      </c>
    </row>
    <row r="627" spans="1:12" s="1810" customFormat="1">
      <c r="A627" s="1806"/>
      <c r="B627" s="1807"/>
      <c r="C627" s="1808"/>
      <c r="D627" s="1808"/>
      <c r="E627" s="1808"/>
      <c r="F627" s="1863"/>
    </row>
    <row r="628" spans="1:12" s="1810" customFormat="1">
      <c r="A628" s="1806"/>
      <c r="B628" s="1807"/>
      <c r="C628" s="1808"/>
      <c r="D628" s="1808"/>
      <c r="E628" s="1808"/>
      <c r="F628" s="1863"/>
    </row>
    <row r="629" spans="1:12" s="1413" customFormat="1">
      <c r="A629" s="1811"/>
      <c r="B629" s="1812"/>
      <c r="C629" s="1813"/>
      <c r="D629" s="1813"/>
      <c r="E629" s="1813"/>
      <c r="F629" s="1814"/>
    </row>
    <row r="630" spans="1:12" s="1899" customFormat="1" ht="16.149999999999999" customHeight="1">
      <c r="A630" s="1893" t="s">
        <v>1035</v>
      </c>
      <c r="B630" s="1894" t="s">
        <v>3796</v>
      </c>
      <c r="C630" s="1895"/>
      <c r="D630" s="1896"/>
      <c r="E630" s="1897"/>
      <c r="F630" s="1898"/>
    </row>
    <row r="631" spans="1:12" s="1906" customFormat="1" ht="16.149999999999999" customHeight="1">
      <c r="A631" s="1900"/>
      <c r="B631" s="1901"/>
      <c r="C631" s="1902"/>
      <c r="D631" s="1903"/>
      <c r="E631" s="1904"/>
      <c r="F631" s="1905"/>
    </row>
    <row r="632" spans="1:12" s="1906" customFormat="1" ht="16.149999999999999" customHeight="1">
      <c r="A632" s="1900"/>
      <c r="B632" s="1315" t="s">
        <v>1033</v>
      </c>
      <c r="C632" s="1902"/>
      <c r="D632" s="1903"/>
      <c r="E632" s="1904"/>
      <c r="F632" s="1905"/>
    </row>
    <row r="633" spans="1:12" s="1906" customFormat="1" ht="114.75">
      <c r="A633" s="1900"/>
      <c r="B633" s="1382" t="s">
        <v>4282</v>
      </c>
      <c r="C633" s="1902"/>
      <c r="D633" s="1903"/>
      <c r="E633" s="1904"/>
      <c r="F633" s="1905"/>
    </row>
    <row r="634" spans="1:12" s="1800" customFormat="1">
      <c r="A634" s="1797"/>
      <c r="B634" s="1907"/>
      <c r="C634" s="1908"/>
      <c r="D634" s="1909"/>
      <c r="E634" s="1910"/>
      <c r="F634" s="1911"/>
    </row>
    <row r="635" spans="1:12" s="1917" customFormat="1" ht="14.25">
      <c r="A635" s="1912" t="s">
        <v>3633</v>
      </c>
      <c r="B635" s="1907" t="s">
        <v>4298</v>
      </c>
      <c r="C635" s="1913"/>
      <c r="D635" s="1914"/>
      <c r="E635" s="1915"/>
      <c r="F635" s="1916"/>
    </row>
    <row r="636" spans="1:12" s="1926" customFormat="1">
      <c r="A636" s="1918" t="s">
        <v>987</v>
      </c>
      <c r="B636" s="1919" t="s">
        <v>3797</v>
      </c>
      <c r="C636" s="1920"/>
      <c r="D636" s="1921"/>
      <c r="E636" s="1922"/>
      <c r="F636" s="1923"/>
      <c r="G636" s="1924"/>
      <c r="H636" s="1924"/>
      <c r="I636" s="1925"/>
      <c r="J636" s="1925"/>
      <c r="K636" s="1925"/>
      <c r="L636" s="1925"/>
    </row>
    <row r="637" spans="1:12" s="1926" customFormat="1" ht="112.15" customHeight="1">
      <c r="A637" s="1927"/>
      <c r="B637" s="1928" t="s">
        <v>4285</v>
      </c>
      <c r="C637" s="1920"/>
      <c r="D637" s="1921"/>
      <c r="E637" s="1922"/>
      <c r="F637" s="1923"/>
      <c r="G637" s="1924"/>
      <c r="H637" s="1924"/>
      <c r="I637" s="1925"/>
      <c r="J637" s="1925"/>
      <c r="K637" s="1925"/>
      <c r="L637" s="1925"/>
    </row>
    <row r="638" spans="1:12" s="1926" customFormat="1">
      <c r="A638" s="1929"/>
      <c r="B638" s="1930" t="s">
        <v>3479</v>
      </c>
      <c r="C638" s="1931"/>
      <c r="D638" s="1843"/>
      <c r="E638" s="1922"/>
      <c r="F638" s="1923"/>
      <c r="G638" s="1924"/>
      <c r="H638" s="1924"/>
      <c r="I638" s="1925"/>
      <c r="J638" s="1925"/>
      <c r="K638" s="1925"/>
      <c r="L638" s="1925"/>
    </row>
    <row r="639" spans="1:12" s="1926" customFormat="1">
      <c r="A639" s="1927"/>
      <c r="B639" s="1932" t="s">
        <v>3798</v>
      </c>
      <c r="C639" s="1927" t="s">
        <v>1044</v>
      </c>
      <c r="D639" s="1933">
        <v>1</v>
      </c>
      <c r="E639" s="2451"/>
      <c r="F639" s="1923"/>
      <c r="G639" s="1924"/>
      <c r="H639" s="1924"/>
      <c r="I639" s="1925"/>
      <c r="J639" s="1925"/>
      <c r="K639" s="1925"/>
      <c r="L639" s="1925"/>
    </row>
    <row r="640" spans="1:12" s="1926" customFormat="1" ht="25.5">
      <c r="A640" s="1927"/>
      <c r="B640" s="1928" t="s">
        <v>3799</v>
      </c>
      <c r="C640" s="1934" t="s">
        <v>1044</v>
      </c>
      <c r="D640" s="1933">
        <v>8</v>
      </c>
      <c r="E640" s="2451"/>
      <c r="F640" s="1923"/>
      <c r="G640" s="1924"/>
      <c r="H640" s="1924"/>
      <c r="I640" s="1925"/>
      <c r="J640" s="1925"/>
      <c r="K640" s="1925"/>
      <c r="L640" s="1925"/>
    </row>
    <row r="641" spans="1:12" s="1926" customFormat="1" ht="25.5">
      <c r="A641" s="1927"/>
      <c r="B641" s="1928" t="s">
        <v>3497</v>
      </c>
      <c r="C641" s="1934" t="s">
        <v>1044</v>
      </c>
      <c r="D641" s="1933">
        <v>3</v>
      </c>
      <c r="E641" s="2451"/>
      <c r="F641" s="1923"/>
      <c r="G641" s="1924"/>
      <c r="H641" s="1924"/>
      <c r="I641" s="1925"/>
      <c r="J641" s="1925"/>
      <c r="K641" s="1925"/>
      <c r="L641" s="1925"/>
    </row>
    <row r="642" spans="1:12" s="1926" customFormat="1" ht="25.5">
      <c r="A642" s="1927"/>
      <c r="B642" s="1928" t="s">
        <v>3496</v>
      </c>
      <c r="C642" s="1934" t="s">
        <v>1044</v>
      </c>
      <c r="D642" s="1933">
        <v>5</v>
      </c>
      <c r="E642" s="2451"/>
      <c r="F642" s="1923"/>
      <c r="G642" s="1924"/>
      <c r="H642" s="1924"/>
      <c r="I642" s="1925"/>
      <c r="J642" s="1925"/>
      <c r="K642" s="1925"/>
      <c r="L642" s="1925"/>
    </row>
    <row r="643" spans="1:12" s="1926" customFormat="1" ht="25.5">
      <c r="A643" s="1927"/>
      <c r="B643" s="1928" t="s">
        <v>3495</v>
      </c>
      <c r="C643" s="1934" t="s">
        <v>1044</v>
      </c>
      <c r="D643" s="1933">
        <v>1</v>
      </c>
      <c r="E643" s="2451"/>
      <c r="F643" s="1923"/>
      <c r="G643" s="1924"/>
      <c r="H643" s="1924"/>
      <c r="I643" s="1925"/>
      <c r="J643" s="1925"/>
      <c r="K643" s="1925"/>
      <c r="L643" s="1925"/>
    </row>
    <row r="644" spans="1:12" s="1926" customFormat="1" ht="25.5">
      <c r="A644" s="1927"/>
      <c r="B644" s="1928" t="s">
        <v>3494</v>
      </c>
      <c r="C644" s="1934" t="s">
        <v>1044</v>
      </c>
      <c r="D644" s="1933">
        <v>1</v>
      </c>
      <c r="E644" s="2451"/>
      <c r="F644" s="1923"/>
      <c r="G644" s="1924"/>
      <c r="H644" s="1924"/>
      <c r="I644" s="1925"/>
      <c r="J644" s="1925"/>
      <c r="K644" s="1925"/>
      <c r="L644" s="1925"/>
    </row>
    <row r="645" spans="1:12" s="1926" customFormat="1" ht="25.5">
      <c r="A645" s="1927"/>
      <c r="B645" s="1928" t="s">
        <v>3800</v>
      </c>
      <c r="C645" s="1934" t="s">
        <v>1044</v>
      </c>
      <c r="D645" s="1933">
        <v>1</v>
      </c>
      <c r="E645" s="2451"/>
      <c r="F645" s="1923"/>
      <c r="G645" s="1924"/>
      <c r="H645" s="1924"/>
      <c r="I645" s="1925"/>
      <c r="J645" s="1925"/>
      <c r="K645" s="1925"/>
      <c r="L645" s="1925"/>
    </row>
    <row r="646" spans="1:12" s="1926" customFormat="1" ht="38.25">
      <c r="A646" s="1927"/>
      <c r="B646" s="1928" t="s">
        <v>3801</v>
      </c>
      <c r="C646" s="1934" t="s">
        <v>3802</v>
      </c>
      <c r="D646" s="1933">
        <v>1</v>
      </c>
      <c r="E646" s="2452"/>
      <c r="F646" s="1935"/>
      <c r="G646" s="1924"/>
      <c r="H646" s="1924"/>
      <c r="I646" s="1925"/>
      <c r="J646" s="1925"/>
      <c r="K646" s="1925"/>
      <c r="L646" s="1925"/>
    </row>
    <row r="647" spans="1:12" s="1926" customFormat="1" ht="25.5">
      <c r="A647" s="1927"/>
      <c r="B647" s="1928" t="s">
        <v>3534</v>
      </c>
      <c r="C647" s="1918" t="s">
        <v>3803</v>
      </c>
      <c r="D647" s="1927">
        <v>1</v>
      </c>
      <c r="E647" s="2452"/>
      <c r="F647" s="1935"/>
      <c r="G647" s="1924"/>
      <c r="H647" s="1924"/>
      <c r="I647" s="1925"/>
      <c r="J647" s="1925"/>
      <c r="K647" s="1925"/>
      <c r="L647" s="1925"/>
    </row>
    <row r="648" spans="1:12" s="1926" customFormat="1" ht="38.25">
      <c r="A648" s="1927"/>
      <c r="B648" s="1928" t="s">
        <v>3804</v>
      </c>
      <c r="C648" s="1918" t="s">
        <v>3803</v>
      </c>
      <c r="D648" s="1927">
        <v>1</v>
      </c>
      <c r="E648" s="2452"/>
      <c r="F648" s="1935"/>
      <c r="G648" s="1924"/>
      <c r="H648" s="1924"/>
      <c r="I648" s="1925"/>
      <c r="J648" s="1925"/>
      <c r="K648" s="1925"/>
      <c r="L648" s="1925"/>
    </row>
    <row r="649" spans="1:12" s="1926" customFormat="1">
      <c r="A649" s="1936"/>
      <c r="B649" s="1937" t="s">
        <v>3805</v>
      </c>
      <c r="C649" s="1938" t="s">
        <v>3806</v>
      </c>
      <c r="D649" s="1939">
        <v>1</v>
      </c>
      <c r="E649" s="2453"/>
      <c r="F649" s="1940">
        <f>E649*D649</f>
        <v>0</v>
      </c>
      <c r="G649" s="1924"/>
      <c r="H649" s="1924"/>
      <c r="I649" s="1925"/>
      <c r="J649" s="1925"/>
      <c r="K649" s="1925"/>
      <c r="L649" s="1925"/>
    </row>
    <row r="650" spans="1:12" s="1926" customFormat="1">
      <c r="A650" s="1936"/>
      <c r="B650" s="1930"/>
      <c r="C650" s="1941"/>
      <c r="D650" s="1942"/>
      <c r="E650" s="1943"/>
      <c r="F650" s="1943"/>
      <c r="G650" s="1924"/>
      <c r="H650" s="1924"/>
      <c r="I650" s="1925"/>
      <c r="J650" s="1925"/>
      <c r="K650" s="1925"/>
      <c r="L650" s="1925"/>
    </row>
    <row r="651" spans="1:12" s="1926" customFormat="1">
      <c r="A651" s="1936"/>
      <c r="B651" s="1930" t="s">
        <v>3807</v>
      </c>
      <c r="C651" s="1941"/>
      <c r="D651" s="1942"/>
      <c r="E651" s="1943"/>
      <c r="F651" s="1943"/>
      <c r="G651" s="1924"/>
      <c r="H651" s="1924"/>
      <c r="I651" s="1925"/>
      <c r="J651" s="1925"/>
      <c r="K651" s="1925"/>
      <c r="L651" s="1925"/>
    </row>
    <row r="652" spans="1:12" s="1926" customFormat="1" ht="51">
      <c r="A652" s="1936"/>
      <c r="B652" s="1907" t="s">
        <v>3808</v>
      </c>
      <c r="C652" s="1941"/>
      <c r="D652" s="1942"/>
      <c r="E652" s="1943"/>
      <c r="F652" s="1943"/>
      <c r="G652" s="1924"/>
      <c r="H652" s="1924"/>
      <c r="I652" s="1925"/>
      <c r="J652" s="1925"/>
      <c r="K652" s="1925"/>
      <c r="L652" s="1925"/>
    </row>
    <row r="653" spans="1:12" s="1926" customFormat="1">
      <c r="A653" s="1936"/>
      <c r="B653" s="1930"/>
      <c r="C653" s="1941"/>
      <c r="D653" s="1942"/>
      <c r="E653" s="1944"/>
      <c r="F653" s="1945"/>
      <c r="G653" s="1924"/>
      <c r="H653" s="1924"/>
      <c r="I653" s="1925"/>
      <c r="J653" s="1925"/>
      <c r="K653" s="1925"/>
      <c r="L653" s="1925"/>
    </row>
    <row r="654" spans="1:12" s="1948" customFormat="1" ht="76.5">
      <c r="A654" s="1918" t="s">
        <v>1027</v>
      </c>
      <c r="B654" s="1667" t="s">
        <v>4284</v>
      </c>
      <c r="C654" s="1667"/>
      <c r="D654" s="1667"/>
      <c r="E654" s="1946"/>
      <c r="F654" s="1946"/>
      <c r="G654" s="1947"/>
      <c r="H654" s="1935"/>
      <c r="I654" s="1935"/>
    </row>
    <row r="655" spans="1:12" s="1800" customFormat="1">
      <c r="A655" s="1918"/>
      <c r="B655" s="1932" t="s">
        <v>3809</v>
      </c>
      <c r="C655" s="1843" t="s">
        <v>1044</v>
      </c>
      <c r="D655" s="1843">
        <v>1</v>
      </c>
      <c r="E655" s="2454"/>
      <c r="F655" s="1949">
        <f>D655*E655</f>
        <v>0</v>
      </c>
      <c r="G655" s="1935"/>
      <c r="H655" s="1935"/>
      <c r="I655" s="1935"/>
    </row>
    <row r="656" spans="1:12" s="1948" customFormat="1">
      <c r="A656" s="1950"/>
      <c r="B656" s="1932" t="s">
        <v>3810</v>
      </c>
      <c r="C656" s="1843" t="s">
        <v>1044</v>
      </c>
      <c r="D656" s="1843">
        <v>1</v>
      </c>
      <c r="E656" s="2454"/>
      <c r="F656" s="1949">
        <f>D656*E656</f>
        <v>0</v>
      </c>
      <c r="G656" s="1935"/>
      <c r="H656" s="1935"/>
      <c r="I656" s="1935"/>
    </row>
    <row r="657" spans="1:9" s="1948" customFormat="1">
      <c r="A657" s="1950"/>
      <c r="B657" s="1932" t="s">
        <v>3811</v>
      </c>
      <c r="C657" s="1843" t="s">
        <v>1044</v>
      </c>
      <c r="D657" s="1843">
        <v>2</v>
      </c>
      <c r="E657" s="2454"/>
      <c r="F657" s="1949">
        <f>D657*E657</f>
        <v>0</v>
      </c>
      <c r="G657" s="1935"/>
      <c r="H657" s="1935"/>
      <c r="I657" s="1935"/>
    </row>
    <row r="658" spans="1:9" s="1800" customFormat="1">
      <c r="A658" s="1918"/>
      <c r="B658" s="1951" t="s">
        <v>3812</v>
      </c>
      <c r="C658" s="1830" t="s">
        <v>1044</v>
      </c>
      <c r="D658" s="1830">
        <v>2</v>
      </c>
      <c r="E658" s="2455"/>
      <c r="F658" s="1952">
        <f>D658*E658</f>
        <v>0</v>
      </c>
      <c r="G658" s="1935"/>
      <c r="H658" s="1935"/>
      <c r="I658" s="1935"/>
    </row>
    <row r="659" spans="1:9" s="1800" customFormat="1">
      <c r="A659" s="1918"/>
      <c r="B659" s="1928" t="s">
        <v>3813</v>
      </c>
      <c r="C659" s="1953" t="s">
        <v>1026</v>
      </c>
      <c r="D659" s="1954">
        <v>1</v>
      </c>
      <c r="E659" s="2454"/>
      <c r="F659" s="1949">
        <f>D659*E659</f>
        <v>0</v>
      </c>
      <c r="G659" s="1935"/>
      <c r="H659" s="1935"/>
      <c r="I659" s="1935"/>
    </row>
    <row r="660" spans="1:9" s="1794" customFormat="1">
      <c r="A660" s="1955"/>
      <c r="B660" s="1956"/>
      <c r="C660" s="1957"/>
      <c r="D660" s="1957"/>
      <c r="E660" s="1958"/>
      <c r="F660" s="1958"/>
      <c r="G660" s="1959"/>
      <c r="H660" s="1959"/>
      <c r="I660" s="1959"/>
    </row>
    <row r="661" spans="1:9" s="1948" customFormat="1" ht="67.900000000000006" customHeight="1">
      <c r="A661" s="1918" t="s">
        <v>1030</v>
      </c>
      <c r="B661" s="1667" t="s">
        <v>4286</v>
      </c>
      <c r="C661" s="1667"/>
      <c r="D661" s="1667"/>
      <c r="E661" s="1946"/>
      <c r="F661" s="1946"/>
      <c r="G661" s="1947"/>
      <c r="H661" s="1935"/>
      <c r="I661" s="1935"/>
    </row>
    <row r="662" spans="1:9" s="1800" customFormat="1">
      <c r="A662" s="1918"/>
      <c r="B662" s="1932" t="s">
        <v>3814</v>
      </c>
      <c r="C662" s="1843" t="s">
        <v>1044</v>
      </c>
      <c r="D662" s="1843">
        <v>1</v>
      </c>
      <c r="E662" s="2454"/>
      <c r="F662" s="1949">
        <f t="shared" ref="F662:F667" si="8">D662*E662</f>
        <v>0</v>
      </c>
      <c r="G662" s="1935"/>
      <c r="H662" s="1935"/>
      <c r="I662" s="1935"/>
    </row>
    <row r="663" spans="1:9" s="1800" customFormat="1">
      <c r="A663" s="1918"/>
      <c r="B663" s="1932" t="s">
        <v>3815</v>
      </c>
      <c r="C663" s="1843" t="s">
        <v>1044</v>
      </c>
      <c r="D663" s="1843">
        <v>1</v>
      </c>
      <c r="E663" s="2454"/>
      <c r="F663" s="1949">
        <f t="shared" si="8"/>
        <v>0</v>
      </c>
      <c r="G663" s="1935"/>
      <c r="H663" s="1935"/>
      <c r="I663" s="1935"/>
    </row>
    <row r="664" spans="1:9" s="1800" customFormat="1">
      <c r="A664" s="1918"/>
      <c r="B664" s="1932" t="s">
        <v>3811</v>
      </c>
      <c r="C664" s="1843" t="s">
        <v>1044</v>
      </c>
      <c r="D664" s="1843">
        <v>1</v>
      </c>
      <c r="E664" s="2454"/>
      <c r="F664" s="1949">
        <f t="shared" si="8"/>
        <v>0</v>
      </c>
      <c r="G664" s="1935"/>
      <c r="H664" s="1935"/>
      <c r="I664" s="1935"/>
    </row>
    <row r="665" spans="1:9" s="1800" customFormat="1">
      <c r="A665" s="1918"/>
      <c r="B665" s="1932" t="s">
        <v>3816</v>
      </c>
      <c r="C665" s="1843" t="s">
        <v>1044</v>
      </c>
      <c r="D665" s="1843">
        <v>1</v>
      </c>
      <c r="E665" s="2454"/>
      <c r="F665" s="1949">
        <f t="shared" si="8"/>
        <v>0</v>
      </c>
      <c r="G665" s="1935"/>
      <c r="H665" s="1935"/>
      <c r="I665" s="1935"/>
    </row>
    <row r="666" spans="1:9" s="1800" customFormat="1">
      <c r="A666" s="1918"/>
      <c r="B666" s="1951" t="s">
        <v>3817</v>
      </c>
      <c r="C666" s="1830" t="s">
        <v>1044</v>
      </c>
      <c r="D666" s="1830">
        <v>1</v>
      </c>
      <c r="E666" s="2455"/>
      <c r="F666" s="1952">
        <f t="shared" si="8"/>
        <v>0</v>
      </c>
      <c r="G666" s="1935"/>
      <c r="H666" s="1935"/>
      <c r="I666" s="1935"/>
    </row>
    <row r="667" spans="1:9" s="1800" customFormat="1">
      <c r="A667" s="1918"/>
      <c r="B667" s="1928" t="s">
        <v>3818</v>
      </c>
      <c r="C667" s="1953" t="s">
        <v>1026</v>
      </c>
      <c r="D667" s="1954">
        <v>3</v>
      </c>
      <c r="E667" s="2454"/>
      <c r="F667" s="1949">
        <f t="shared" si="8"/>
        <v>0</v>
      </c>
      <c r="G667" s="1935"/>
      <c r="H667" s="1935"/>
      <c r="I667" s="1935"/>
    </row>
    <row r="668" spans="1:9" s="1794" customFormat="1">
      <c r="A668" s="1955"/>
      <c r="B668" s="1956"/>
      <c r="C668" s="1957"/>
      <c r="D668" s="1957"/>
      <c r="E668" s="1958"/>
      <c r="F668" s="1958"/>
      <c r="G668" s="1959"/>
      <c r="H668" s="1959"/>
      <c r="I668" s="1959"/>
    </row>
    <row r="669" spans="1:9" s="1948" customFormat="1" ht="81" customHeight="1">
      <c r="A669" s="1918" t="s">
        <v>1034</v>
      </c>
      <c r="B669" s="1667" t="s">
        <v>4287</v>
      </c>
      <c r="C669" s="1667"/>
      <c r="D669" s="1667"/>
      <c r="E669" s="1946"/>
      <c r="F669" s="1946"/>
      <c r="G669" s="1947"/>
      <c r="H669" s="1935"/>
      <c r="I669" s="1935"/>
    </row>
    <row r="670" spans="1:9" s="1800" customFormat="1">
      <c r="A670" s="1918"/>
      <c r="B670" s="1932" t="s">
        <v>3814</v>
      </c>
      <c r="C670" s="1843" t="s">
        <v>1044</v>
      </c>
      <c r="D670" s="1843">
        <v>2</v>
      </c>
      <c r="E670" s="2454"/>
      <c r="F670" s="1949">
        <f>D670*E670</f>
        <v>0</v>
      </c>
      <c r="G670" s="1935"/>
      <c r="H670" s="1935"/>
      <c r="I670" s="1935"/>
    </row>
    <row r="671" spans="1:9" s="1800" customFormat="1">
      <c r="A671" s="1918"/>
      <c r="B671" s="1932" t="s">
        <v>3815</v>
      </c>
      <c r="C671" s="1843" t="s">
        <v>1044</v>
      </c>
      <c r="D671" s="1843">
        <v>1</v>
      </c>
      <c r="E671" s="2454"/>
      <c r="F671" s="1949">
        <f>D671*E671</f>
        <v>0</v>
      </c>
      <c r="G671" s="1935"/>
      <c r="H671" s="1935"/>
      <c r="I671" s="1935"/>
    </row>
    <row r="672" spans="1:9" s="1948" customFormat="1">
      <c r="A672" s="1950"/>
      <c r="B672" s="1932" t="s">
        <v>3810</v>
      </c>
      <c r="C672" s="1843" t="s">
        <v>1044</v>
      </c>
      <c r="D672" s="1843">
        <v>1</v>
      </c>
      <c r="E672" s="2454"/>
      <c r="F672" s="1949">
        <f>D672*E672</f>
        <v>0</v>
      </c>
      <c r="G672" s="1935"/>
      <c r="H672" s="1935"/>
      <c r="I672" s="1935"/>
    </row>
    <row r="673" spans="1:12" s="1800" customFormat="1">
      <c r="A673" s="1918"/>
      <c r="B673" s="1932" t="s">
        <v>3819</v>
      </c>
      <c r="C673" s="1843" t="s">
        <v>1044</v>
      </c>
      <c r="D673" s="1843">
        <v>1</v>
      </c>
      <c r="E673" s="2454"/>
      <c r="F673" s="1949">
        <f t="shared" ref="F673" si="9">D673*E673</f>
        <v>0</v>
      </c>
      <c r="G673" s="1935"/>
      <c r="K673" s="1935"/>
      <c r="L673" s="1935"/>
    </row>
    <row r="674" spans="1:12" s="1800" customFormat="1">
      <c r="A674" s="1918"/>
      <c r="B674" s="1932" t="s">
        <v>3820</v>
      </c>
      <c r="C674" s="1843" t="s">
        <v>1044</v>
      </c>
      <c r="D674" s="1843">
        <v>1</v>
      </c>
      <c r="E674" s="2454"/>
      <c r="F674" s="1949">
        <f>D674*E674</f>
        <v>0</v>
      </c>
      <c r="G674" s="1935"/>
      <c r="H674" s="1935"/>
      <c r="I674" s="1935"/>
    </row>
    <row r="675" spans="1:12" s="1800" customFormat="1">
      <c r="A675" s="1918"/>
      <c r="B675" s="1932" t="s">
        <v>3821</v>
      </c>
      <c r="C675" s="1843" t="s">
        <v>1044</v>
      </c>
      <c r="D675" s="1843">
        <v>1</v>
      </c>
      <c r="E675" s="2454"/>
      <c r="F675" s="1949">
        <f>D675*E675</f>
        <v>0</v>
      </c>
      <c r="G675" s="1935"/>
      <c r="H675" s="1935"/>
      <c r="I675" s="1935"/>
    </row>
    <row r="676" spans="1:12" s="1800" customFormat="1">
      <c r="A676" s="1918"/>
      <c r="B676" s="1951" t="s">
        <v>3822</v>
      </c>
      <c r="C676" s="1830" t="s">
        <v>1044</v>
      </c>
      <c r="D676" s="1830">
        <v>1</v>
      </c>
      <c r="E676" s="2455"/>
      <c r="F676" s="1952">
        <f>D676*E676</f>
        <v>0</v>
      </c>
      <c r="G676" s="1935"/>
      <c r="H676" s="1935"/>
      <c r="I676" s="1935"/>
    </row>
    <row r="677" spans="1:12" s="1800" customFormat="1">
      <c r="A677" s="1918"/>
      <c r="B677" s="1928" t="s">
        <v>3823</v>
      </c>
      <c r="C677" s="1953" t="s">
        <v>1026</v>
      </c>
      <c r="D677" s="1954">
        <v>1</v>
      </c>
      <c r="E677" s="2454"/>
      <c r="F677" s="1949">
        <f>D677*E677</f>
        <v>0</v>
      </c>
      <c r="G677" s="1935"/>
      <c r="H677" s="1935"/>
      <c r="I677" s="1935"/>
    </row>
    <row r="678" spans="1:12" s="1794" customFormat="1">
      <c r="A678" s="1955"/>
      <c r="B678" s="1956"/>
      <c r="C678" s="1957"/>
      <c r="D678" s="1957"/>
      <c r="E678" s="1958"/>
      <c r="F678" s="1958"/>
      <c r="G678" s="1959"/>
      <c r="H678" s="1959"/>
      <c r="I678" s="1959"/>
    </row>
    <row r="679" spans="1:12" s="1800" customFormat="1" ht="84.6" customHeight="1">
      <c r="A679" s="1918" t="s">
        <v>1035</v>
      </c>
      <c r="B679" s="1667" t="s">
        <v>4288</v>
      </c>
      <c r="C679" s="1667"/>
      <c r="D679" s="1667"/>
      <c r="E679" s="1946"/>
      <c r="F679" s="1946"/>
      <c r="G679" s="1935"/>
      <c r="K679" s="1935"/>
      <c r="L679" s="1935"/>
    </row>
    <row r="680" spans="1:12" s="1800" customFormat="1">
      <c r="A680" s="1918"/>
      <c r="B680" s="1932" t="s">
        <v>3824</v>
      </c>
      <c r="C680" s="1843" t="s">
        <v>1044</v>
      </c>
      <c r="D680" s="1843">
        <v>2</v>
      </c>
      <c r="E680" s="2454"/>
      <c r="F680" s="1949">
        <f t="shared" ref="F680:F688" si="10">D680*E680</f>
        <v>0</v>
      </c>
      <c r="G680" s="1935"/>
      <c r="K680" s="1935"/>
      <c r="L680" s="1935"/>
    </row>
    <row r="681" spans="1:12" s="1800" customFormat="1">
      <c r="A681" s="1918"/>
      <c r="B681" s="1932" t="s">
        <v>3825</v>
      </c>
      <c r="C681" s="1843" t="s">
        <v>1044</v>
      </c>
      <c r="D681" s="1843">
        <v>1</v>
      </c>
      <c r="E681" s="2454"/>
      <c r="F681" s="1949">
        <f t="shared" si="10"/>
        <v>0</v>
      </c>
      <c r="G681" s="1935"/>
      <c r="K681" s="1935"/>
      <c r="L681" s="1935"/>
    </row>
    <row r="682" spans="1:12" s="1800" customFormat="1">
      <c r="A682" s="1918"/>
      <c r="B682" s="1932" t="s">
        <v>3814</v>
      </c>
      <c r="C682" s="1843" t="s">
        <v>1044</v>
      </c>
      <c r="D682" s="1843">
        <v>1</v>
      </c>
      <c r="E682" s="2454"/>
      <c r="F682" s="1949">
        <f t="shared" si="10"/>
        <v>0</v>
      </c>
      <c r="G682" s="1935"/>
      <c r="K682" s="1935"/>
      <c r="L682" s="1935"/>
    </row>
    <row r="683" spans="1:12" s="1800" customFormat="1">
      <c r="A683" s="1918"/>
      <c r="B683" s="1932" t="s">
        <v>3826</v>
      </c>
      <c r="C683" s="1843" t="s">
        <v>1044</v>
      </c>
      <c r="D683" s="1843">
        <v>1</v>
      </c>
      <c r="E683" s="2454"/>
      <c r="F683" s="1949">
        <f t="shared" si="10"/>
        <v>0</v>
      </c>
      <c r="G683" s="1935"/>
      <c r="K683" s="1935"/>
      <c r="L683" s="1935"/>
    </row>
    <row r="684" spans="1:12" s="1800" customFormat="1">
      <c r="A684" s="1918"/>
      <c r="B684" s="1932" t="s">
        <v>3819</v>
      </c>
      <c r="C684" s="1843" t="s">
        <v>1044</v>
      </c>
      <c r="D684" s="1843">
        <v>1</v>
      </c>
      <c r="E684" s="2454"/>
      <c r="F684" s="1949">
        <f t="shared" si="10"/>
        <v>0</v>
      </c>
      <c r="G684" s="1935"/>
      <c r="K684" s="1935"/>
      <c r="L684" s="1935"/>
    </row>
    <row r="685" spans="1:12" s="1800" customFormat="1">
      <c r="A685" s="1918"/>
      <c r="B685" s="1932" t="s">
        <v>3820</v>
      </c>
      <c r="C685" s="1843" t="s">
        <v>1044</v>
      </c>
      <c r="D685" s="1843">
        <v>1</v>
      </c>
      <c r="E685" s="2454"/>
      <c r="F685" s="1949">
        <f t="shared" si="10"/>
        <v>0</v>
      </c>
      <c r="G685" s="1935"/>
      <c r="K685" s="1935"/>
      <c r="L685" s="1935"/>
    </row>
    <row r="686" spans="1:12" s="1800" customFormat="1">
      <c r="A686" s="1918"/>
      <c r="B686" s="1932" t="s">
        <v>3821</v>
      </c>
      <c r="C686" s="1843" t="s">
        <v>1044</v>
      </c>
      <c r="D686" s="1843">
        <v>1</v>
      </c>
      <c r="E686" s="2454"/>
      <c r="F686" s="1949">
        <f t="shared" si="10"/>
        <v>0</v>
      </c>
      <c r="G686" s="1935"/>
      <c r="K686" s="1935"/>
      <c r="L686" s="1935"/>
    </row>
    <row r="687" spans="1:12" s="1800" customFormat="1">
      <c r="A687" s="1918"/>
      <c r="B687" s="1951" t="s">
        <v>3822</v>
      </c>
      <c r="C687" s="1830" t="s">
        <v>1044</v>
      </c>
      <c r="D687" s="1830">
        <v>1</v>
      </c>
      <c r="E687" s="2455"/>
      <c r="F687" s="1952">
        <f t="shared" si="10"/>
        <v>0</v>
      </c>
      <c r="G687" s="1935"/>
      <c r="K687" s="1935"/>
      <c r="L687" s="1935"/>
    </row>
    <row r="688" spans="1:12" s="1800" customFormat="1">
      <c r="A688" s="1918"/>
      <c r="B688" s="1928" t="s">
        <v>3827</v>
      </c>
      <c r="C688" s="1953" t="s">
        <v>1026</v>
      </c>
      <c r="D688" s="1843">
        <v>2</v>
      </c>
      <c r="E688" s="2454"/>
      <c r="F688" s="1949">
        <f t="shared" si="10"/>
        <v>0</v>
      </c>
      <c r="G688" s="1935"/>
      <c r="K688" s="1935"/>
      <c r="L688" s="1935"/>
    </row>
    <row r="689" spans="1:12" s="1794" customFormat="1">
      <c r="A689" s="1955"/>
      <c r="B689" s="1956"/>
      <c r="C689" s="1960"/>
      <c r="E689" s="1961"/>
      <c r="F689" s="1962"/>
      <c r="G689" s="1959"/>
      <c r="K689" s="1959"/>
      <c r="L689" s="1959"/>
    </row>
    <row r="690" spans="1:12" s="1800" customFormat="1" ht="69" customHeight="1">
      <c r="A690" s="1918" t="s">
        <v>1036</v>
      </c>
      <c r="B690" s="1667" t="s">
        <v>4289</v>
      </c>
      <c r="C690" s="1667"/>
      <c r="D690" s="1667"/>
      <c r="E690" s="1946"/>
      <c r="F690" s="1946"/>
      <c r="G690" s="1935"/>
      <c r="K690" s="1935"/>
      <c r="L690" s="1935"/>
    </row>
    <row r="691" spans="1:12" s="1800" customFormat="1">
      <c r="A691" s="1918"/>
      <c r="B691" s="1932" t="s">
        <v>3814</v>
      </c>
      <c r="C691" s="1843" t="s">
        <v>1044</v>
      </c>
      <c r="D691" s="1843">
        <v>2</v>
      </c>
      <c r="E691" s="2454"/>
      <c r="F691" s="1949">
        <f t="shared" ref="F691:F697" si="11">D691*E691</f>
        <v>0</v>
      </c>
      <c r="G691" s="1935"/>
      <c r="K691" s="1935"/>
      <c r="L691" s="1935"/>
    </row>
    <row r="692" spans="1:12" s="1800" customFormat="1" ht="25.5">
      <c r="A692" s="1918"/>
      <c r="B692" s="1932" t="s">
        <v>3828</v>
      </c>
      <c r="C692" s="1843" t="s">
        <v>1044</v>
      </c>
      <c r="D692" s="1843">
        <v>1</v>
      </c>
      <c r="E692" s="2454"/>
      <c r="F692" s="1949">
        <f t="shared" si="11"/>
        <v>0</v>
      </c>
      <c r="G692" s="1935"/>
      <c r="K692" s="1935"/>
      <c r="L692" s="1935"/>
    </row>
    <row r="693" spans="1:12" s="1800" customFormat="1">
      <c r="A693" s="1918"/>
      <c r="B693" s="1932" t="s">
        <v>3829</v>
      </c>
      <c r="C693" s="1843" t="s">
        <v>1044</v>
      </c>
      <c r="D693" s="1843">
        <v>1</v>
      </c>
      <c r="E693" s="2454"/>
      <c r="F693" s="1949">
        <f t="shared" si="11"/>
        <v>0</v>
      </c>
      <c r="G693" s="1935"/>
      <c r="K693" s="1935"/>
      <c r="L693" s="1935"/>
    </row>
    <row r="694" spans="1:12" s="1800" customFormat="1">
      <c r="A694" s="1918"/>
      <c r="B694" s="1932" t="s">
        <v>3820</v>
      </c>
      <c r="C694" s="1843" t="s">
        <v>1044</v>
      </c>
      <c r="D694" s="1843">
        <v>1</v>
      </c>
      <c r="E694" s="2454"/>
      <c r="F694" s="1949">
        <f t="shared" si="11"/>
        <v>0</v>
      </c>
      <c r="G694" s="1935"/>
      <c r="K694" s="1935"/>
      <c r="L694" s="1935"/>
    </row>
    <row r="695" spans="1:12" s="1800" customFormat="1">
      <c r="A695" s="1918"/>
      <c r="B695" s="1932" t="s">
        <v>3821</v>
      </c>
      <c r="C695" s="1843" t="s">
        <v>1044</v>
      </c>
      <c r="D695" s="1843">
        <v>1</v>
      </c>
      <c r="E695" s="2454"/>
      <c r="F695" s="1949">
        <f t="shared" si="11"/>
        <v>0</v>
      </c>
      <c r="G695" s="1935"/>
      <c r="K695" s="1935"/>
      <c r="L695" s="1935"/>
    </row>
    <row r="696" spans="1:12" s="1800" customFormat="1">
      <c r="A696" s="1918"/>
      <c r="B696" s="1951" t="s">
        <v>3822</v>
      </c>
      <c r="C696" s="1830" t="s">
        <v>1044</v>
      </c>
      <c r="D696" s="1830">
        <v>1</v>
      </c>
      <c r="E696" s="2455"/>
      <c r="F696" s="1952">
        <f t="shared" si="11"/>
        <v>0</v>
      </c>
      <c r="G696" s="1935"/>
      <c r="K696" s="1935"/>
      <c r="L696" s="1935"/>
    </row>
    <row r="697" spans="1:12" s="1800" customFormat="1">
      <c r="A697" s="1918"/>
      <c r="B697" s="1928" t="s">
        <v>3830</v>
      </c>
      <c r="C697" s="1953" t="s">
        <v>1026</v>
      </c>
      <c r="D697" s="1843">
        <v>1</v>
      </c>
      <c r="E697" s="2454"/>
      <c r="F697" s="1949">
        <f t="shared" si="11"/>
        <v>0</v>
      </c>
      <c r="G697" s="1935"/>
      <c r="K697" s="1935"/>
      <c r="L697" s="1935"/>
    </row>
    <row r="698" spans="1:12" s="1967" customFormat="1">
      <c r="A698" s="1963"/>
      <c r="B698" s="1964"/>
      <c r="C698" s="1835"/>
      <c r="D698" s="1835"/>
      <c r="E698" s="1965"/>
      <c r="F698" s="1965"/>
      <c r="G698" s="1966"/>
      <c r="H698" s="1966"/>
      <c r="I698" s="1966"/>
    </row>
    <row r="699" spans="1:12" s="1800" customFormat="1" ht="84.6" customHeight="1">
      <c r="A699" s="1918" t="s">
        <v>1037</v>
      </c>
      <c r="B699" s="1667" t="s">
        <v>4290</v>
      </c>
      <c r="C699" s="1667"/>
      <c r="D699" s="1667"/>
      <c r="E699" s="1946"/>
      <c r="F699" s="1946"/>
      <c r="G699" s="1935"/>
      <c r="K699" s="1935"/>
      <c r="L699" s="1935"/>
    </row>
    <row r="700" spans="1:12" s="1800" customFormat="1">
      <c r="A700" s="1918"/>
      <c r="B700" s="1932" t="s">
        <v>3814</v>
      </c>
      <c r="C700" s="1843" t="s">
        <v>1044</v>
      </c>
      <c r="D700" s="1843">
        <v>2</v>
      </c>
      <c r="E700" s="2454"/>
      <c r="F700" s="1949">
        <f t="shared" ref="F700:F706" si="12">D700*E700</f>
        <v>0</v>
      </c>
      <c r="G700" s="1935"/>
      <c r="K700" s="1935"/>
      <c r="L700" s="1935"/>
    </row>
    <row r="701" spans="1:12" s="1800" customFormat="1">
      <c r="A701" s="1918"/>
      <c r="B701" s="1932" t="s">
        <v>3826</v>
      </c>
      <c r="C701" s="1843" t="s">
        <v>1044</v>
      </c>
      <c r="D701" s="1843">
        <v>1</v>
      </c>
      <c r="E701" s="2454"/>
      <c r="F701" s="1949">
        <f t="shared" si="12"/>
        <v>0</v>
      </c>
      <c r="G701" s="1935"/>
      <c r="K701" s="1935"/>
      <c r="L701" s="1935"/>
    </row>
    <row r="702" spans="1:12" s="1800" customFormat="1">
      <c r="A702" s="1918"/>
      <c r="B702" s="1932" t="s">
        <v>3819</v>
      </c>
      <c r="C702" s="1843" t="s">
        <v>1044</v>
      </c>
      <c r="D702" s="1843">
        <v>2</v>
      </c>
      <c r="E702" s="2454"/>
      <c r="F702" s="1949">
        <f t="shared" si="12"/>
        <v>0</v>
      </c>
      <c r="G702" s="1935"/>
      <c r="K702" s="1935"/>
      <c r="L702" s="1935"/>
    </row>
    <row r="703" spans="1:12" s="1800" customFormat="1">
      <c r="A703" s="1918"/>
      <c r="B703" s="1932" t="s">
        <v>3820</v>
      </c>
      <c r="C703" s="1843" t="s">
        <v>1044</v>
      </c>
      <c r="D703" s="1843">
        <v>1</v>
      </c>
      <c r="E703" s="2454"/>
      <c r="F703" s="1949">
        <f t="shared" si="12"/>
        <v>0</v>
      </c>
      <c r="G703" s="1935"/>
      <c r="K703" s="1935"/>
      <c r="L703" s="1935"/>
    </row>
    <row r="704" spans="1:12" s="1800" customFormat="1">
      <c r="A704" s="1918"/>
      <c r="B704" s="1932" t="s">
        <v>3821</v>
      </c>
      <c r="C704" s="1843" t="s">
        <v>1044</v>
      </c>
      <c r="D704" s="1843">
        <v>1</v>
      </c>
      <c r="E704" s="2454"/>
      <c r="F704" s="1949">
        <f t="shared" si="12"/>
        <v>0</v>
      </c>
      <c r="G704" s="1935"/>
      <c r="K704" s="1935"/>
      <c r="L704" s="1935"/>
    </row>
    <row r="705" spans="1:12" s="1800" customFormat="1">
      <c r="A705" s="1918"/>
      <c r="B705" s="1951" t="s">
        <v>3822</v>
      </c>
      <c r="C705" s="1830" t="s">
        <v>1044</v>
      </c>
      <c r="D705" s="1830">
        <v>1</v>
      </c>
      <c r="E705" s="2455"/>
      <c r="F705" s="1952">
        <f t="shared" si="12"/>
        <v>0</v>
      </c>
      <c r="G705" s="1935"/>
      <c r="K705" s="1935"/>
      <c r="L705" s="1935"/>
    </row>
    <row r="706" spans="1:12" s="1800" customFormat="1">
      <c r="A706" s="1918"/>
      <c r="B706" s="1928" t="s">
        <v>3831</v>
      </c>
      <c r="C706" s="1953" t="s">
        <v>1026</v>
      </c>
      <c r="D706" s="1843">
        <v>1</v>
      </c>
      <c r="E706" s="2454"/>
      <c r="F706" s="1949">
        <f t="shared" si="12"/>
        <v>0</v>
      </c>
      <c r="G706" s="1935"/>
      <c r="K706" s="1935"/>
      <c r="L706" s="1935"/>
    </row>
    <row r="707" spans="1:12" s="1794" customFormat="1">
      <c r="A707" s="1955"/>
      <c r="B707" s="1956"/>
      <c r="C707" s="1960"/>
      <c r="E707" s="1961"/>
      <c r="F707" s="1962"/>
      <c r="G707" s="1959"/>
      <c r="K707" s="1959"/>
      <c r="L707" s="1959"/>
    </row>
    <row r="708" spans="1:12" s="1948" customFormat="1" ht="76.5">
      <c r="A708" s="1918" t="s">
        <v>1038</v>
      </c>
      <c r="B708" s="1667" t="s">
        <v>4291</v>
      </c>
      <c r="C708" s="1667"/>
      <c r="D708" s="1667"/>
      <c r="E708" s="1946"/>
      <c r="F708" s="1946"/>
      <c r="G708" s="1947"/>
      <c r="H708" s="1935"/>
      <c r="I708" s="1935"/>
    </row>
    <row r="709" spans="1:12" s="1800" customFormat="1">
      <c r="A709" s="1918"/>
      <c r="B709" s="1932" t="s">
        <v>3832</v>
      </c>
      <c r="C709" s="1843" t="s">
        <v>1044</v>
      </c>
      <c r="D709" s="1843">
        <v>1</v>
      </c>
      <c r="E709" s="2454"/>
      <c r="F709" s="1949">
        <f>D709*E709</f>
        <v>0</v>
      </c>
      <c r="G709" s="1935"/>
      <c r="H709" s="1935"/>
      <c r="I709" s="1935"/>
    </row>
    <row r="710" spans="1:12" s="1948" customFormat="1">
      <c r="A710" s="1950"/>
      <c r="B710" s="1932" t="s">
        <v>3833</v>
      </c>
      <c r="C710" s="1843" t="s">
        <v>1044</v>
      </c>
      <c r="D710" s="1843">
        <v>2</v>
      </c>
      <c r="E710" s="2454"/>
      <c r="F710" s="1949">
        <f>D710*E710</f>
        <v>0</v>
      </c>
      <c r="G710" s="1935"/>
      <c r="H710" s="1935"/>
      <c r="I710" s="1935"/>
    </row>
    <row r="711" spans="1:12" s="1800" customFormat="1">
      <c r="A711" s="1918"/>
      <c r="B711" s="1951" t="s">
        <v>3834</v>
      </c>
      <c r="C711" s="1830" t="s">
        <v>1044</v>
      </c>
      <c r="D711" s="1830">
        <v>2</v>
      </c>
      <c r="E711" s="2455"/>
      <c r="F711" s="1952">
        <f>D711*E711</f>
        <v>0</v>
      </c>
      <c r="G711" s="1935"/>
      <c r="H711" s="1935"/>
      <c r="I711" s="1935"/>
    </row>
    <row r="712" spans="1:12" s="1800" customFormat="1">
      <c r="A712" s="1918"/>
      <c r="B712" s="1928" t="s">
        <v>3835</v>
      </c>
      <c r="C712" s="1953" t="s">
        <v>1026</v>
      </c>
      <c r="D712" s="1954">
        <v>2</v>
      </c>
      <c r="E712" s="2454"/>
      <c r="F712" s="1949">
        <f>D712*E712</f>
        <v>0</v>
      </c>
      <c r="G712" s="1935"/>
      <c r="H712" s="1935"/>
      <c r="I712" s="1935"/>
    </row>
    <row r="713" spans="1:12" s="1794" customFormat="1">
      <c r="A713" s="1955"/>
      <c r="B713" s="1956"/>
      <c r="C713" s="1960"/>
      <c r="E713" s="1961"/>
      <c r="F713" s="1962"/>
      <c r="G713" s="1959"/>
      <c r="K713" s="1959"/>
      <c r="L713" s="1959"/>
    </row>
    <row r="714" spans="1:12" s="1948" customFormat="1" ht="68.45" customHeight="1">
      <c r="A714" s="1918" t="s">
        <v>1039</v>
      </c>
      <c r="B714" s="1667" t="s">
        <v>4292</v>
      </c>
      <c r="C714" s="1667"/>
      <c r="D714" s="1667"/>
      <c r="E714" s="1946"/>
      <c r="F714" s="1946"/>
      <c r="G714" s="1947"/>
      <c r="H714" s="1935"/>
      <c r="I714" s="1935"/>
    </row>
    <row r="715" spans="1:12" s="1800" customFormat="1">
      <c r="A715" s="1918"/>
      <c r="B715" s="1932" t="s">
        <v>3809</v>
      </c>
      <c r="C715" s="1843" t="s">
        <v>1044</v>
      </c>
      <c r="D715" s="1843">
        <v>1</v>
      </c>
      <c r="E715" s="2454"/>
      <c r="F715" s="1949">
        <f>D715*E715</f>
        <v>0</v>
      </c>
      <c r="G715" s="1935"/>
      <c r="H715" s="1935"/>
      <c r="I715" s="1935"/>
    </row>
    <row r="716" spans="1:12" s="1948" customFormat="1">
      <c r="A716" s="1950"/>
      <c r="B716" s="1932" t="s">
        <v>3836</v>
      </c>
      <c r="C716" s="1843" t="s">
        <v>1044</v>
      </c>
      <c r="D716" s="1843">
        <v>2</v>
      </c>
      <c r="E716" s="2454"/>
      <c r="F716" s="1949">
        <f>D716*E716</f>
        <v>0</v>
      </c>
      <c r="G716" s="1935"/>
      <c r="H716" s="1935"/>
      <c r="I716" s="1935"/>
    </row>
    <row r="717" spans="1:12" s="1800" customFormat="1">
      <c r="A717" s="1918"/>
      <c r="B717" s="1951" t="s">
        <v>3834</v>
      </c>
      <c r="C717" s="1830" t="s">
        <v>1044</v>
      </c>
      <c r="D717" s="1830">
        <v>2</v>
      </c>
      <c r="E717" s="2455"/>
      <c r="F717" s="1952">
        <f>D717*E717</f>
        <v>0</v>
      </c>
      <c r="G717" s="1935"/>
      <c r="H717" s="1935"/>
      <c r="I717" s="1935"/>
    </row>
    <row r="718" spans="1:12" s="1800" customFormat="1">
      <c r="A718" s="1918"/>
      <c r="B718" s="1928" t="s">
        <v>3837</v>
      </c>
      <c r="C718" s="1953" t="s">
        <v>1026</v>
      </c>
      <c r="D718" s="1954">
        <v>2</v>
      </c>
      <c r="E718" s="2454"/>
      <c r="F718" s="1949">
        <f>D718*E718</f>
        <v>0</v>
      </c>
      <c r="G718" s="1935"/>
      <c r="H718" s="1935"/>
      <c r="I718" s="1935"/>
    </row>
    <row r="719" spans="1:12" s="1794" customFormat="1">
      <c r="A719" s="1955"/>
      <c r="B719" s="1956"/>
      <c r="C719" s="1960"/>
      <c r="E719" s="1961"/>
      <c r="F719" s="1962"/>
      <c r="G719" s="1959"/>
      <c r="K719" s="1959"/>
      <c r="L719" s="1959"/>
    </row>
    <row r="720" spans="1:12" s="1800" customFormat="1" ht="70.900000000000006" customHeight="1">
      <c r="A720" s="1918" t="s">
        <v>1040</v>
      </c>
      <c r="B720" s="1667" t="s">
        <v>4293</v>
      </c>
      <c r="C720" s="1667"/>
      <c r="D720" s="1667"/>
      <c r="E720" s="1946"/>
      <c r="F720" s="1946"/>
      <c r="G720" s="1935"/>
      <c r="K720" s="1935"/>
      <c r="L720" s="1935"/>
    </row>
    <row r="721" spans="1:12" s="1800" customFormat="1">
      <c r="A721" s="1918"/>
      <c r="B721" s="1932" t="s">
        <v>3838</v>
      </c>
      <c r="C721" s="1843" t="s">
        <v>1044</v>
      </c>
      <c r="D721" s="1843">
        <v>1</v>
      </c>
      <c r="E721" s="2454"/>
      <c r="F721" s="1949">
        <f>D721*E721</f>
        <v>0</v>
      </c>
      <c r="G721" s="1935"/>
      <c r="K721" s="1935"/>
      <c r="L721" s="1935"/>
    </row>
    <row r="722" spans="1:12" s="1800" customFormat="1">
      <c r="A722" s="1918"/>
      <c r="B722" s="1932" t="s">
        <v>3836</v>
      </c>
      <c r="C722" s="1843" t="s">
        <v>1044</v>
      </c>
      <c r="D722" s="1843">
        <v>1</v>
      </c>
      <c r="E722" s="2454"/>
      <c r="F722" s="1949">
        <f>D722*E722</f>
        <v>0</v>
      </c>
      <c r="G722" s="1935"/>
      <c r="K722" s="1935"/>
      <c r="L722" s="1935"/>
    </row>
    <row r="723" spans="1:12" s="1800" customFormat="1">
      <c r="A723" s="1918"/>
      <c r="B723" s="1932" t="s">
        <v>3834</v>
      </c>
      <c r="C723" s="1843" t="s">
        <v>1044</v>
      </c>
      <c r="D723" s="1843">
        <v>1</v>
      </c>
      <c r="E723" s="2454"/>
      <c r="F723" s="1949">
        <f>D723*E723</f>
        <v>0</v>
      </c>
      <c r="G723" s="1935"/>
      <c r="K723" s="1935"/>
      <c r="L723" s="1935"/>
    </row>
    <row r="724" spans="1:12" s="1800" customFormat="1">
      <c r="A724" s="1918"/>
      <c r="B724" s="1951" t="s">
        <v>3839</v>
      </c>
      <c r="C724" s="1830" t="s">
        <v>1044</v>
      </c>
      <c r="D724" s="1830">
        <v>1</v>
      </c>
      <c r="E724" s="2455"/>
      <c r="F724" s="1952">
        <f>D724*E724</f>
        <v>0</v>
      </c>
      <c r="G724" s="1935"/>
      <c r="K724" s="1935"/>
      <c r="L724" s="1935"/>
    </row>
    <row r="725" spans="1:12" s="1800" customFormat="1">
      <c r="A725" s="1918"/>
      <c r="B725" s="1928" t="s">
        <v>3840</v>
      </c>
      <c r="C725" s="1953" t="s">
        <v>1026</v>
      </c>
      <c r="D725" s="1843">
        <v>1</v>
      </c>
      <c r="E725" s="2454"/>
      <c r="F725" s="1949">
        <f>D725*E725</f>
        <v>0</v>
      </c>
      <c r="G725" s="1935"/>
      <c r="K725" s="1935"/>
      <c r="L725" s="1935"/>
    </row>
    <row r="726" spans="1:12" s="1794" customFormat="1">
      <c r="A726" s="1955"/>
      <c r="B726" s="1956"/>
      <c r="C726" s="1960"/>
      <c r="E726" s="1961"/>
      <c r="F726" s="1962"/>
      <c r="G726" s="1959"/>
      <c r="K726" s="1959"/>
      <c r="L726" s="1959"/>
    </row>
    <row r="727" spans="1:12" s="1800" customFormat="1" ht="70.900000000000006" customHeight="1">
      <c r="A727" s="1918" t="s">
        <v>1041</v>
      </c>
      <c r="B727" s="1667" t="s">
        <v>4293</v>
      </c>
      <c r="C727" s="1667"/>
      <c r="D727" s="1667"/>
      <c r="E727" s="1946"/>
      <c r="F727" s="1946"/>
      <c r="G727" s="1935"/>
      <c r="K727" s="1935"/>
      <c r="L727" s="1935"/>
    </row>
    <row r="728" spans="1:12" s="1800" customFormat="1">
      <c r="A728" s="1918"/>
      <c r="B728" s="1932" t="s">
        <v>3824</v>
      </c>
      <c r="C728" s="1843" t="s">
        <v>1044</v>
      </c>
      <c r="D728" s="1843">
        <v>2</v>
      </c>
      <c r="E728" s="2454"/>
      <c r="F728" s="1949">
        <f>D728*E728</f>
        <v>0</v>
      </c>
      <c r="G728" s="1935"/>
      <c r="K728" s="1935"/>
      <c r="L728" s="1935"/>
    </row>
    <row r="729" spans="1:12" s="1800" customFormat="1">
      <c r="A729" s="1918"/>
      <c r="B729" s="1932" t="s">
        <v>3836</v>
      </c>
      <c r="C729" s="1843" t="s">
        <v>1044</v>
      </c>
      <c r="D729" s="1843">
        <v>1</v>
      </c>
      <c r="E729" s="2454"/>
      <c r="F729" s="1949">
        <f>D729*E729</f>
        <v>0</v>
      </c>
      <c r="G729" s="1935"/>
      <c r="K729" s="1935"/>
      <c r="L729" s="1935"/>
    </row>
    <row r="730" spans="1:12" s="1800" customFormat="1">
      <c r="A730" s="1918"/>
      <c r="B730" s="1932" t="s">
        <v>3834</v>
      </c>
      <c r="C730" s="1843" t="s">
        <v>1044</v>
      </c>
      <c r="D730" s="1843">
        <v>1</v>
      </c>
      <c r="E730" s="2454"/>
      <c r="F730" s="1949">
        <f>D730*E730</f>
        <v>0</v>
      </c>
      <c r="G730" s="1935"/>
      <c r="K730" s="1935"/>
      <c r="L730" s="1935"/>
    </row>
    <row r="731" spans="1:12" s="1800" customFormat="1">
      <c r="A731" s="1918"/>
      <c r="B731" s="1951" t="s">
        <v>3839</v>
      </c>
      <c r="C731" s="1830" t="s">
        <v>1044</v>
      </c>
      <c r="D731" s="1830">
        <v>1</v>
      </c>
      <c r="E731" s="2455"/>
      <c r="F731" s="1952">
        <f>D731*E731</f>
        <v>0</v>
      </c>
      <c r="G731" s="1935"/>
      <c r="K731" s="1935"/>
      <c r="L731" s="1935"/>
    </row>
    <row r="732" spans="1:12" s="1800" customFormat="1">
      <c r="A732" s="1918"/>
      <c r="B732" s="1928" t="s">
        <v>3840</v>
      </c>
      <c r="C732" s="1953" t="s">
        <v>1026</v>
      </c>
      <c r="D732" s="1843">
        <v>2</v>
      </c>
      <c r="E732" s="2454"/>
      <c r="F732" s="1949">
        <f>D732*E732</f>
        <v>0</v>
      </c>
      <c r="G732" s="1935"/>
      <c r="K732" s="1935"/>
      <c r="L732" s="1935"/>
    </row>
    <row r="733" spans="1:12" s="1794" customFormat="1">
      <c r="A733" s="1955"/>
      <c r="B733" s="1956"/>
      <c r="C733" s="1960"/>
      <c r="E733" s="1961"/>
      <c r="F733" s="1962"/>
      <c r="G733" s="1959"/>
      <c r="K733" s="1959"/>
      <c r="L733" s="1959"/>
    </row>
    <row r="734" spans="1:12" s="1800" customFormat="1" ht="69.599999999999994" customHeight="1">
      <c r="A734" s="1918" t="s">
        <v>1042</v>
      </c>
      <c r="B734" s="1667" t="s">
        <v>4294</v>
      </c>
      <c r="C734" s="1667"/>
      <c r="D734" s="1667"/>
      <c r="E734" s="1946"/>
      <c r="F734" s="1946"/>
      <c r="G734" s="1935"/>
      <c r="K734" s="1935"/>
      <c r="L734" s="1935"/>
    </row>
    <row r="735" spans="1:12" s="1800" customFormat="1">
      <c r="A735" s="1918"/>
      <c r="B735" s="1932" t="s">
        <v>3841</v>
      </c>
      <c r="C735" s="1843" t="s">
        <v>1044</v>
      </c>
      <c r="D735" s="1843">
        <v>2</v>
      </c>
      <c r="E735" s="2454"/>
      <c r="F735" s="1949">
        <f t="shared" ref="F735:F739" si="13">D735*E735</f>
        <v>0</v>
      </c>
      <c r="G735" s="1935"/>
      <c r="K735" s="1935"/>
      <c r="L735" s="1935"/>
    </row>
    <row r="736" spans="1:12" s="1800" customFormat="1">
      <c r="A736" s="1918"/>
      <c r="B736" s="1932" t="s">
        <v>3836</v>
      </c>
      <c r="C736" s="1843" t="s">
        <v>1044</v>
      </c>
      <c r="D736" s="1843">
        <v>1</v>
      </c>
      <c r="E736" s="2454"/>
      <c r="F736" s="1949">
        <f t="shared" si="13"/>
        <v>0</v>
      </c>
      <c r="G736" s="1935"/>
      <c r="K736" s="1935"/>
      <c r="L736" s="1935"/>
    </row>
    <row r="737" spans="1:12" s="1800" customFormat="1">
      <c r="A737" s="1918"/>
      <c r="B737" s="1932" t="s">
        <v>3842</v>
      </c>
      <c r="C737" s="1843" t="s">
        <v>1044</v>
      </c>
      <c r="D737" s="1843">
        <v>1</v>
      </c>
      <c r="E737" s="2454"/>
      <c r="F737" s="1949">
        <f t="shared" si="13"/>
        <v>0</v>
      </c>
      <c r="G737" s="1935"/>
      <c r="K737" s="1935"/>
      <c r="L737" s="1935"/>
    </row>
    <row r="738" spans="1:12" s="1800" customFormat="1">
      <c r="A738" s="1918"/>
      <c r="B738" s="1951" t="s">
        <v>3839</v>
      </c>
      <c r="C738" s="1830" t="s">
        <v>1044</v>
      </c>
      <c r="D738" s="1830">
        <v>1</v>
      </c>
      <c r="E738" s="2455"/>
      <c r="F738" s="1952">
        <f t="shared" si="13"/>
        <v>0</v>
      </c>
      <c r="G738" s="1935"/>
      <c r="K738" s="1935"/>
      <c r="L738" s="1935"/>
    </row>
    <row r="739" spans="1:12" s="1800" customFormat="1">
      <c r="A739" s="1918"/>
      <c r="B739" s="1928" t="s">
        <v>3843</v>
      </c>
      <c r="C739" s="1953" t="s">
        <v>1026</v>
      </c>
      <c r="D739" s="1843">
        <v>1</v>
      </c>
      <c r="E739" s="2454"/>
      <c r="F739" s="1949">
        <f t="shared" si="13"/>
        <v>0</v>
      </c>
      <c r="G739" s="1935"/>
      <c r="K739" s="1935"/>
      <c r="L739" s="1935"/>
    </row>
    <row r="740" spans="1:12" s="1794" customFormat="1">
      <c r="A740" s="1955"/>
      <c r="B740" s="1956"/>
      <c r="C740" s="1960"/>
      <c r="E740" s="1961"/>
      <c r="F740" s="1962"/>
      <c r="G740" s="1959"/>
      <c r="K740" s="1959"/>
      <c r="L740" s="1959"/>
    </row>
    <row r="741" spans="1:12" s="1800" customFormat="1" ht="70.900000000000006" customHeight="1">
      <c r="A741" s="1918" t="s">
        <v>2293</v>
      </c>
      <c r="B741" s="1667" t="s">
        <v>4293</v>
      </c>
      <c r="C741" s="1667"/>
      <c r="D741" s="1667"/>
      <c r="E741" s="1946"/>
      <c r="F741" s="1946"/>
      <c r="G741" s="1935"/>
      <c r="K741" s="1935"/>
      <c r="L741" s="1935"/>
    </row>
    <row r="742" spans="1:12" s="1800" customFormat="1">
      <c r="A742" s="1918"/>
      <c r="B742" s="1932" t="s">
        <v>3844</v>
      </c>
      <c r="C742" s="1843" t="s">
        <v>1044</v>
      </c>
      <c r="D742" s="1843">
        <v>1</v>
      </c>
      <c r="E742" s="2454"/>
      <c r="F742" s="1949">
        <f>D742*E742</f>
        <v>0</v>
      </c>
      <c r="G742" s="1935"/>
      <c r="K742" s="1935"/>
      <c r="L742" s="1935"/>
    </row>
    <row r="743" spans="1:12" s="1800" customFormat="1">
      <c r="A743" s="1918"/>
      <c r="B743" s="1932" t="s">
        <v>3836</v>
      </c>
      <c r="C743" s="1843" t="s">
        <v>1044</v>
      </c>
      <c r="D743" s="1843">
        <v>1</v>
      </c>
      <c r="E743" s="2454"/>
      <c r="F743" s="1949">
        <f>D743*E743</f>
        <v>0</v>
      </c>
      <c r="G743" s="1935"/>
      <c r="K743" s="1935"/>
      <c r="L743" s="1935"/>
    </row>
    <row r="744" spans="1:12" s="1800" customFormat="1">
      <c r="A744" s="1918"/>
      <c r="B744" s="1932" t="s">
        <v>3834</v>
      </c>
      <c r="C744" s="1843" t="s">
        <v>1044</v>
      </c>
      <c r="D744" s="1843">
        <v>1</v>
      </c>
      <c r="E744" s="2454"/>
      <c r="F744" s="1949">
        <f>D744*E744</f>
        <v>0</v>
      </c>
      <c r="G744" s="1935"/>
      <c r="K744" s="1935"/>
      <c r="L744" s="1935"/>
    </row>
    <row r="745" spans="1:12" s="1800" customFormat="1">
      <c r="A745" s="1918"/>
      <c r="B745" s="1951" t="s">
        <v>3839</v>
      </c>
      <c r="C745" s="1830" t="s">
        <v>1044</v>
      </c>
      <c r="D745" s="1830">
        <v>1</v>
      </c>
      <c r="E745" s="2455"/>
      <c r="F745" s="1952">
        <f>D745*E745</f>
        <v>0</v>
      </c>
      <c r="G745" s="1935"/>
      <c r="K745" s="1935"/>
      <c r="L745" s="1935"/>
    </row>
    <row r="746" spans="1:12" s="1800" customFormat="1">
      <c r="A746" s="1918"/>
      <c r="B746" s="1928" t="s">
        <v>3845</v>
      </c>
      <c r="C746" s="1953" t="s">
        <v>1026</v>
      </c>
      <c r="D746" s="1843">
        <v>3</v>
      </c>
      <c r="E746" s="2454"/>
      <c r="F746" s="1949">
        <f>D746*E746</f>
        <v>0</v>
      </c>
      <c r="G746" s="1935"/>
      <c r="K746" s="1935"/>
      <c r="L746" s="1935"/>
    </row>
    <row r="747" spans="1:12" s="1967" customFormat="1">
      <c r="A747" s="1963"/>
      <c r="B747" s="1964"/>
      <c r="C747" s="1835"/>
      <c r="D747" s="1835"/>
      <c r="E747" s="1965"/>
      <c r="F747" s="1965"/>
      <c r="G747" s="1966"/>
      <c r="H747" s="1966"/>
      <c r="I747" s="1966"/>
    </row>
    <row r="748" spans="1:12" s="1800" customFormat="1" ht="84.6" customHeight="1">
      <c r="A748" s="1918" t="s">
        <v>2371</v>
      </c>
      <c r="B748" s="1667" t="s">
        <v>4295</v>
      </c>
      <c r="C748" s="1667"/>
      <c r="D748" s="1667"/>
      <c r="E748" s="1946"/>
      <c r="F748" s="1946"/>
      <c r="G748" s="1935"/>
      <c r="K748" s="1935"/>
      <c r="L748" s="1935"/>
    </row>
    <row r="749" spans="1:12" s="1800" customFormat="1">
      <c r="A749" s="1918"/>
      <c r="B749" s="1932" t="s">
        <v>3814</v>
      </c>
      <c r="C749" s="1843" t="s">
        <v>1044</v>
      </c>
      <c r="D749" s="1843">
        <v>2</v>
      </c>
      <c r="E749" s="2454"/>
      <c r="F749" s="1949">
        <f t="shared" ref="F749:F755" si="14">D749*E749</f>
        <v>0</v>
      </c>
      <c r="G749" s="1935"/>
      <c r="K749" s="1935"/>
      <c r="L749" s="1935"/>
    </row>
    <row r="750" spans="1:12" s="1800" customFormat="1">
      <c r="A750" s="1918"/>
      <c r="B750" s="1932" t="s">
        <v>3826</v>
      </c>
      <c r="C750" s="1843" t="s">
        <v>1044</v>
      </c>
      <c r="D750" s="1843">
        <v>1</v>
      </c>
      <c r="E750" s="2454"/>
      <c r="F750" s="1949">
        <f t="shared" si="14"/>
        <v>0</v>
      </c>
      <c r="G750" s="1935"/>
      <c r="K750" s="1935"/>
      <c r="L750" s="1935"/>
    </row>
    <row r="751" spans="1:12" s="1800" customFormat="1">
      <c r="A751" s="1918"/>
      <c r="B751" s="1932" t="s">
        <v>3824</v>
      </c>
      <c r="C751" s="1843" t="s">
        <v>1044</v>
      </c>
      <c r="D751" s="1843">
        <v>2</v>
      </c>
      <c r="E751" s="2454"/>
      <c r="F751" s="1949">
        <f>D751*E751</f>
        <v>0</v>
      </c>
      <c r="G751" s="1935"/>
      <c r="K751" s="1935"/>
      <c r="L751" s="1935"/>
    </row>
    <row r="752" spans="1:12" s="1800" customFormat="1">
      <c r="A752" s="1918"/>
      <c r="B752" s="1932" t="s">
        <v>3820</v>
      </c>
      <c r="C752" s="1843" t="s">
        <v>1044</v>
      </c>
      <c r="D752" s="1843">
        <v>1</v>
      </c>
      <c r="E752" s="2454"/>
      <c r="F752" s="1949">
        <f t="shared" si="14"/>
        <v>0</v>
      </c>
      <c r="G752" s="1935"/>
      <c r="K752" s="1935"/>
      <c r="L752" s="1935"/>
    </row>
    <row r="753" spans="1:12" s="1800" customFormat="1">
      <c r="A753" s="1918"/>
      <c r="B753" s="1932" t="s">
        <v>3821</v>
      </c>
      <c r="C753" s="1843" t="s">
        <v>1044</v>
      </c>
      <c r="D753" s="1843">
        <v>1</v>
      </c>
      <c r="E753" s="2454"/>
      <c r="F753" s="1949">
        <f t="shared" si="14"/>
        <v>0</v>
      </c>
      <c r="G753" s="1935"/>
      <c r="K753" s="1935"/>
      <c r="L753" s="1935"/>
    </row>
    <row r="754" spans="1:12" s="1800" customFormat="1">
      <c r="A754" s="1918"/>
      <c r="B754" s="1951" t="s">
        <v>3822</v>
      </c>
      <c r="C754" s="1830" t="s">
        <v>1044</v>
      </c>
      <c r="D754" s="1830">
        <v>1</v>
      </c>
      <c r="E754" s="2455"/>
      <c r="F754" s="1952">
        <f t="shared" si="14"/>
        <v>0</v>
      </c>
      <c r="G754" s="1935"/>
      <c r="K754" s="1935"/>
      <c r="L754" s="1935"/>
    </row>
    <row r="755" spans="1:12" s="1800" customFormat="1">
      <c r="A755" s="1918"/>
      <c r="B755" s="1928" t="s">
        <v>3846</v>
      </c>
      <c r="C755" s="1953" t="s">
        <v>1026</v>
      </c>
      <c r="D755" s="1843">
        <v>1</v>
      </c>
      <c r="E755" s="2454"/>
      <c r="F755" s="1949">
        <f t="shared" si="14"/>
        <v>0</v>
      </c>
      <c r="G755" s="1935"/>
      <c r="K755" s="1935"/>
      <c r="L755" s="1935"/>
    </row>
    <row r="756" spans="1:12" s="1794" customFormat="1">
      <c r="A756" s="1955"/>
      <c r="B756" s="1956"/>
      <c r="C756" s="1960"/>
      <c r="D756" s="1957"/>
      <c r="E756" s="1962"/>
      <c r="F756" s="1962"/>
      <c r="G756" s="1959"/>
      <c r="K756" s="1959"/>
      <c r="L756" s="1959"/>
    </row>
    <row r="757" spans="1:12" s="1948" customFormat="1" ht="63.75">
      <c r="A757" s="1918" t="s">
        <v>2372</v>
      </c>
      <c r="B757" s="1667" t="s">
        <v>3847</v>
      </c>
      <c r="C757" s="1667"/>
      <c r="D757" s="1667"/>
      <c r="E757" s="1946"/>
      <c r="F757" s="1946"/>
      <c r="G757" s="1947"/>
      <c r="H757" s="1935"/>
      <c r="I757" s="1935"/>
    </row>
    <row r="758" spans="1:12" s="1800" customFormat="1">
      <c r="A758" s="1918"/>
      <c r="B758" s="1932" t="s">
        <v>3848</v>
      </c>
      <c r="C758" s="1843" t="s">
        <v>1066</v>
      </c>
      <c r="D758" s="1843">
        <v>253</v>
      </c>
      <c r="E758" s="2454"/>
      <c r="F758" s="1949">
        <f t="shared" ref="F758:F762" si="15">D758*E758</f>
        <v>0</v>
      </c>
      <c r="G758" s="1935"/>
      <c r="H758" s="1935"/>
      <c r="I758" s="1935"/>
    </row>
    <row r="759" spans="1:12" s="1800" customFormat="1">
      <c r="A759" s="1918"/>
      <c r="B759" s="1932" t="s">
        <v>3849</v>
      </c>
      <c r="C759" s="1843" t="s">
        <v>1066</v>
      </c>
      <c r="D759" s="1843">
        <v>37</v>
      </c>
      <c r="E759" s="2454"/>
      <c r="F759" s="1949">
        <f t="shared" si="15"/>
        <v>0</v>
      </c>
      <c r="G759" s="1935"/>
      <c r="H759" s="1935"/>
      <c r="I759" s="1935"/>
    </row>
    <row r="760" spans="1:12" s="1800" customFormat="1">
      <c r="A760" s="1918"/>
      <c r="B760" s="1932" t="s">
        <v>3850</v>
      </c>
      <c r="C760" s="1843" t="s">
        <v>1066</v>
      </c>
      <c r="D760" s="1843">
        <v>326</v>
      </c>
      <c r="E760" s="2454"/>
      <c r="F760" s="1949">
        <f t="shared" si="15"/>
        <v>0</v>
      </c>
      <c r="G760" s="1935"/>
      <c r="H760" s="1935"/>
      <c r="I760" s="1935"/>
    </row>
    <row r="761" spans="1:12" s="1800" customFormat="1">
      <c r="A761" s="1918"/>
      <c r="B761" s="1932" t="s">
        <v>3851</v>
      </c>
      <c r="C761" s="1843" t="s">
        <v>1066</v>
      </c>
      <c r="D761" s="1843">
        <v>32</v>
      </c>
      <c r="E761" s="2454"/>
      <c r="F761" s="1949">
        <f t="shared" si="15"/>
        <v>0</v>
      </c>
      <c r="G761" s="1935"/>
      <c r="H761" s="1935"/>
      <c r="I761" s="1935"/>
    </row>
    <row r="762" spans="1:12" s="1800" customFormat="1">
      <c r="A762" s="1918"/>
      <c r="B762" s="1932" t="s">
        <v>3852</v>
      </c>
      <c r="C762" s="1843" t="s">
        <v>1066</v>
      </c>
      <c r="D762" s="1843">
        <v>29</v>
      </c>
      <c r="E762" s="2454"/>
      <c r="F762" s="1949">
        <f t="shared" si="15"/>
        <v>0</v>
      </c>
      <c r="G762" s="1935"/>
      <c r="H762" s="1935"/>
      <c r="I762" s="1935"/>
    </row>
    <row r="763" spans="1:12" s="1794" customFormat="1">
      <c r="A763" s="1955"/>
      <c r="B763" s="1956"/>
      <c r="C763" s="1957"/>
      <c r="D763" s="1957"/>
      <c r="E763" s="1968"/>
      <c r="F763" s="1968"/>
      <c r="G763" s="1959"/>
      <c r="H763" s="1959"/>
      <c r="I763" s="1959"/>
    </row>
    <row r="764" spans="1:12" s="1948" customFormat="1" ht="89.25">
      <c r="A764" s="1918" t="s">
        <v>2374</v>
      </c>
      <c r="B764" s="1667" t="s">
        <v>3853</v>
      </c>
      <c r="C764" s="1667"/>
      <c r="D764" s="1667"/>
      <c r="E764" s="1946"/>
      <c r="F764" s="1946"/>
      <c r="G764" s="1947"/>
      <c r="H764" s="1935"/>
      <c r="I764" s="1935"/>
    </row>
    <row r="765" spans="1:12" s="1800" customFormat="1">
      <c r="A765" s="1918"/>
      <c r="B765" s="1932" t="s">
        <v>3854</v>
      </c>
      <c r="C765" s="1843" t="s">
        <v>1066</v>
      </c>
      <c r="D765" s="1843">
        <v>37</v>
      </c>
      <c r="E765" s="2454"/>
      <c r="F765" s="1949">
        <f>D765*E765</f>
        <v>0</v>
      </c>
      <c r="G765" s="1935"/>
      <c r="H765" s="1935"/>
      <c r="I765" s="1935"/>
    </row>
    <row r="766" spans="1:12" s="1800" customFormat="1">
      <c r="A766" s="1918"/>
      <c r="B766" s="1932" t="s">
        <v>3855</v>
      </c>
      <c r="C766" s="1843" t="s">
        <v>1066</v>
      </c>
      <c r="D766" s="1843">
        <v>253</v>
      </c>
      <c r="E766" s="2454"/>
      <c r="F766" s="1949">
        <f>D766*E766</f>
        <v>0</v>
      </c>
      <c r="G766" s="1935"/>
      <c r="H766" s="1935"/>
      <c r="I766" s="1935"/>
    </row>
    <row r="767" spans="1:12" s="1800" customFormat="1">
      <c r="A767" s="1918"/>
      <c r="B767" s="1932" t="s">
        <v>3856</v>
      </c>
      <c r="C767" s="1843" t="s">
        <v>1066</v>
      </c>
      <c r="D767" s="1843">
        <v>326</v>
      </c>
      <c r="E767" s="2454"/>
      <c r="F767" s="1949">
        <f>D767*E767</f>
        <v>0</v>
      </c>
      <c r="G767" s="1935"/>
      <c r="H767" s="1935"/>
      <c r="I767" s="1935"/>
    </row>
    <row r="768" spans="1:12" s="1967" customFormat="1">
      <c r="A768" s="1969"/>
      <c r="C768" s="1970"/>
      <c r="D768" s="1971"/>
      <c r="E768" s="1972"/>
      <c r="F768" s="1973"/>
    </row>
    <row r="769" spans="1:6" s="1800" customFormat="1" ht="44.45" customHeight="1">
      <c r="A769" s="1918" t="s">
        <v>2375</v>
      </c>
      <c r="B769" s="1928" t="s">
        <v>3857</v>
      </c>
      <c r="C769" s="1974"/>
      <c r="D769" s="1975"/>
      <c r="E769" s="1976"/>
      <c r="F769" s="1976"/>
    </row>
    <row r="770" spans="1:6" s="1800" customFormat="1" ht="27">
      <c r="A770" s="1977"/>
      <c r="B770" s="1978" t="s">
        <v>3858</v>
      </c>
      <c r="C770" s="1974" t="s">
        <v>1044</v>
      </c>
      <c r="D770" s="1844">
        <v>1</v>
      </c>
      <c r="E770" s="2454"/>
      <c r="F770" s="1949">
        <f>D770*E770</f>
        <v>0</v>
      </c>
    </row>
    <row r="771" spans="1:6" s="1800" customFormat="1" ht="25.5">
      <c r="A771" s="1977"/>
      <c r="B771" s="1978" t="s">
        <v>3859</v>
      </c>
      <c r="C771" s="1974" t="s">
        <v>1044</v>
      </c>
      <c r="D771" s="1844">
        <v>1</v>
      </c>
      <c r="E771" s="2454"/>
      <c r="F771" s="1949">
        <f>D771*E771</f>
        <v>0</v>
      </c>
    </row>
    <row r="772" spans="1:6" s="1800" customFormat="1">
      <c r="A772" s="1977"/>
      <c r="B772" s="1979"/>
      <c r="C772" s="1974"/>
      <c r="D772" s="1844"/>
      <c r="E772" s="1976"/>
      <c r="F772" s="1949"/>
    </row>
    <row r="773" spans="1:6" s="1800" customFormat="1" ht="51">
      <c r="A773" s="1918" t="s">
        <v>2376</v>
      </c>
      <c r="B773" s="1928" t="s">
        <v>3860</v>
      </c>
      <c r="C773" s="1974" t="s">
        <v>1044</v>
      </c>
      <c r="D773" s="1844">
        <v>1</v>
      </c>
      <c r="E773" s="2456"/>
      <c r="F773" s="1949">
        <f t="shared" ref="F773:F823" si="16">D773*E773</f>
        <v>0</v>
      </c>
    </row>
    <row r="774" spans="1:6" s="1800" customFormat="1">
      <c r="A774" s="1977"/>
      <c r="B774" s="1928"/>
      <c r="C774" s="1981"/>
      <c r="D774" s="1844"/>
      <c r="E774" s="1976"/>
      <c r="F774" s="1949">
        <f t="shared" si="16"/>
        <v>0</v>
      </c>
    </row>
    <row r="775" spans="1:6" s="1800" customFormat="1" ht="63.75">
      <c r="A775" s="1918" t="s">
        <v>2378</v>
      </c>
      <c r="B775" s="1928" t="s">
        <v>3861</v>
      </c>
      <c r="C775" s="1974"/>
      <c r="D775" s="1844"/>
      <c r="E775" s="1976"/>
      <c r="F775" s="1949"/>
    </row>
    <row r="776" spans="1:6" s="1800" customFormat="1" ht="25.5">
      <c r="A776" s="1977"/>
      <c r="B776" s="1978" t="s">
        <v>3862</v>
      </c>
      <c r="C776" s="1974" t="s">
        <v>1044</v>
      </c>
      <c r="D776" s="1844">
        <v>1</v>
      </c>
      <c r="E776" s="2456"/>
      <c r="F776" s="1949">
        <f t="shared" si="16"/>
        <v>0</v>
      </c>
    </row>
    <row r="777" spans="1:6" s="1800" customFormat="1" ht="25.5">
      <c r="A777" s="1977"/>
      <c r="B777" s="1978" t="s">
        <v>3859</v>
      </c>
      <c r="C777" s="1974" t="s">
        <v>1044</v>
      </c>
      <c r="D777" s="1844">
        <v>1</v>
      </c>
      <c r="E777" s="2456"/>
      <c r="F777" s="1949">
        <f t="shared" si="16"/>
        <v>0</v>
      </c>
    </row>
    <row r="778" spans="1:6" s="1800" customFormat="1">
      <c r="A778" s="1977"/>
      <c r="B778" s="1982"/>
      <c r="C778" s="1974"/>
      <c r="D778" s="1844"/>
      <c r="E778" s="1976"/>
      <c r="F778" s="1949"/>
    </row>
    <row r="779" spans="1:6" s="1800" customFormat="1" ht="56.25" customHeight="1">
      <c r="A779" s="1918" t="s">
        <v>2380</v>
      </c>
      <c r="B779" s="1928" t="s">
        <v>3863</v>
      </c>
      <c r="C779" s="1974"/>
      <c r="D779" s="1844"/>
      <c r="E779" s="1976"/>
      <c r="F779" s="1949"/>
    </row>
    <row r="780" spans="1:6" s="1800" customFormat="1" ht="25.5">
      <c r="A780" s="1977"/>
      <c r="B780" s="1978" t="s">
        <v>3864</v>
      </c>
      <c r="C780" s="1974" t="s">
        <v>1044</v>
      </c>
      <c r="D780" s="1844">
        <v>2</v>
      </c>
      <c r="E780" s="2456"/>
      <c r="F780" s="1949">
        <f t="shared" si="16"/>
        <v>0</v>
      </c>
    </row>
    <row r="781" spans="1:6" s="1800" customFormat="1" ht="25.5">
      <c r="A781" s="1977"/>
      <c r="B781" s="1978" t="s">
        <v>3865</v>
      </c>
      <c r="C781" s="1974" t="s">
        <v>1044</v>
      </c>
      <c r="D781" s="1844">
        <v>2</v>
      </c>
      <c r="E781" s="2456"/>
      <c r="F781" s="1949">
        <f t="shared" si="16"/>
        <v>0</v>
      </c>
    </row>
    <row r="782" spans="1:6" s="1800" customFormat="1">
      <c r="A782" s="1977"/>
      <c r="B782" s="1928"/>
      <c r="C782" s="1974"/>
      <c r="D782" s="1844"/>
      <c r="E782" s="1976"/>
      <c r="F782" s="1949"/>
    </row>
    <row r="783" spans="1:6" s="1800" customFormat="1" ht="63.75">
      <c r="A783" s="1918" t="s">
        <v>2382</v>
      </c>
      <c r="B783" s="1928" t="s">
        <v>3866</v>
      </c>
      <c r="C783" s="1974"/>
      <c r="D783" s="1844"/>
      <c r="E783" s="1976"/>
      <c r="F783" s="1949"/>
    </row>
    <row r="784" spans="1:6" s="1800" customFormat="1" ht="25.5">
      <c r="A784" s="1977"/>
      <c r="B784" s="1978" t="s">
        <v>3867</v>
      </c>
      <c r="C784" s="1974" t="s">
        <v>1044</v>
      </c>
      <c r="D784" s="1844">
        <v>1</v>
      </c>
      <c r="E784" s="2456"/>
      <c r="F784" s="1949">
        <f t="shared" si="16"/>
        <v>0</v>
      </c>
    </row>
    <row r="785" spans="1:6" s="1800" customFormat="1" ht="25.5">
      <c r="A785" s="1977"/>
      <c r="B785" s="1978" t="s">
        <v>3868</v>
      </c>
      <c r="C785" s="1974" t="s">
        <v>1044</v>
      </c>
      <c r="D785" s="1844">
        <v>1</v>
      </c>
      <c r="E785" s="2456"/>
      <c r="F785" s="1949">
        <f t="shared" si="16"/>
        <v>0</v>
      </c>
    </row>
    <row r="786" spans="1:6" s="1800" customFormat="1">
      <c r="A786" s="1977"/>
      <c r="B786" s="1979"/>
      <c r="C786" s="1974"/>
      <c r="D786" s="1844"/>
      <c r="E786" s="1976"/>
      <c r="F786" s="1949"/>
    </row>
    <row r="787" spans="1:6" s="1800" customFormat="1" ht="63.75">
      <c r="A787" s="1918" t="s">
        <v>2384</v>
      </c>
      <c r="B787" s="1928" t="s">
        <v>3869</v>
      </c>
      <c r="C787" s="1974"/>
      <c r="D787" s="1844"/>
      <c r="E787" s="1976"/>
      <c r="F787" s="1949"/>
    </row>
    <row r="788" spans="1:6" s="1800" customFormat="1" ht="25.5">
      <c r="A788" s="1977"/>
      <c r="B788" s="1928" t="s">
        <v>3870</v>
      </c>
      <c r="C788" s="1974" t="s">
        <v>1044</v>
      </c>
      <c r="D788" s="1844">
        <v>1</v>
      </c>
      <c r="E788" s="2457"/>
      <c r="F788" s="1949">
        <f t="shared" si="16"/>
        <v>0</v>
      </c>
    </row>
    <row r="789" spans="1:6" s="1800" customFormat="1" ht="25.5">
      <c r="A789" s="1977"/>
      <c r="B789" s="1978" t="s">
        <v>3871</v>
      </c>
      <c r="C789" s="1974" t="s">
        <v>1044</v>
      </c>
      <c r="D789" s="1844">
        <v>1</v>
      </c>
      <c r="E789" s="2456"/>
      <c r="F789" s="1949">
        <f t="shared" si="16"/>
        <v>0</v>
      </c>
    </row>
    <row r="790" spans="1:6" s="1800" customFormat="1" ht="25.5">
      <c r="A790" s="1977"/>
      <c r="B790" s="1978" t="s">
        <v>3872</v>
      </c>
      <c r="C790" s="1974" t="s">
        <v>1044</v>
      </c>
      <c r="D790" s="1844">
        <v>1</v>
      </c>
      <c r="E790" s="2456"/>
      <c r="F790" s="1949">
        <f t="shared" si="16"/>
        <v>0</v>
      </c>
    </row>
    <row r="791" spans="1:6" s="1800" customFormat="1">
      <c r="A791" s="1977"/>
      <c r="B791" s="1983"/>
      <c r="C791" s="1974"/>
      <c r="D791" s="1844"/>
      <c r="E791" s="1976"/>
      <c r="F791" s="1949"/>
    </row>
    <row r="792" spans="1:6" s="1800" customFormat="1" ht="76.5">
      <c r="A792" s="1918" t="s">
        <v>2385</v>
      </c>
      <c r="B792" s="1928" t="s">
        <v>3873</v>
      </c>
      <c r="C792" s="1974"/>
      <c r="D792" s="1844"/>
      <c r="E792" s="1976"/>
      <c r="F792" s="1949"/>
    </row>
    <row r="793" spans="1:6" s="1987" customFormat="1" ht="25.5">
      <c r="A793" s="1984"/>
      <c r="B793" s="1985" t="s">
        <v>3874</v>
      </c>
      <c r="C793" s="1986" t="s">
        <v>1044</v>
      </c>
      <c r="D793" s="1844">
        <v>1</v>
      </c>
      <c r="E793" s="2456"/>
      <c r="F793" s="1949">
        <f t="shared" si="16"/>
        <v>0</v>
      </c>
    </row>
    <row r="794" spans="1:6" s="1800" customFormat="1" ht="25.5">
      <c r="A794" s="1977"/>
      <c r="B794" s="1978" t="s">
        <v>3875</v>
      </c>
      <c r="C794" s="1986" t="s">
        <v>1044</v>
      </c>
      <c r="D794" s="1844">
        <v>1</v>
      </c>
      <c r="E794" s="2456"/>
      <c r="F794" s="1949">
        <f t="shared" si="16"/>
        <v>0</v>
      </c>
    </row>
    <row r="795" spans="1:6" s="1800" customFormat="1" ht="25.5">
      <c r="A795" s="1977"/>
      <c r="B795" s="1978" t="s">
        <v>3876</v>
      </c>
      <c r="C795" s="1986" t="s">
        <v>1044</v>
      </c>
      <c r="D795" s="1844">
        <v>1</v>
      </c>
      <c r="E795" s="2456"/>
      <c r="F795" s="1949">
        <f t="shared" si="16"/>
        <v>0</v>
      </c>
    </row>
    <row r="796" spans="1:6" s="1967" customFormat="1">
      <c r="A796" s="1977"/>
      <c r="B796" s="1964"/>
      <c r="C796" s="1988"/>
      <c r="D796" s="1836"/>
      <c r="E796" s="1989"/>
      <c r="F796" s="1949"/>
    </row>
    <row r="797" spans="1:6" s="1800" customFormat="1" ht="76.5">
      <c r="A797" s="1918" t="s">
        <v>2387</v>
      </c>
      <c r="B797" s="1928" t="s">
        <v>3877</v>
      </c>
      <c r="C797" s="1974"/>
      <c r="D797" s="1844"/>
      <c r="E797" s="1976"/>
      <c r="F797" s="1949"/>
    </row>
    <row r="798" spans="1:6" s="1987" customFormat="1" ht="25.5">
      <c r="A798" s="1984"/>
      <c r="B798" s="1985" t="s">
        <v>3874</v>
      </c>
      <c r="C798" s="1986" t="s">
        <v>1044</v>
      </c>
      <c r="D798" s="1844">
        <v>1</v>
      </c>
      <c r="E798" s="2456"/>
      <c r="F798" s="1949">
        <f t="shared" si="16"/>
        <v>0</v>
      </c>
    </row>
    <row r="799" spans="1:6" s="1800" customFormat="1" ht="25.5">
      <c r="A799" s="1984"/>
      <c r="B799" s="1978" t="s">
        <v>3878</v>
      </c>
      <c r="C799" s="1986" t="s">
        <v>1044</v>
      </c>
      <c r="D799" s="1844">
        <v>1</v>
      </c>
      <c r="E799" s="2456"/>
      <c r="F799" s="1949">
        <f t="shared" si="16"/>
        <v>0</v>
      </c>
    </row>
    <row r="800" spans="1:6" s="1800" customFormat="1" ht="25.5">
      <c r="A800" s="1984"/>
      <c r="B800" s="1978" t="s">
        <v>3879</v>
      </c>
      <c r="C800" s="1986" t="s">
        <v>1044</v>
      </c>
      <c r="D800" s="1844">
        <v>1</v>
      </c>
      <c r="E800" s="2456"/>
      <c r="F800" s="1949">
        <f t="shared" si="16"/>
        <v>0</v>
      </c>
    </row>
    <row r="801" spans="1:6" s="1967" customFormat="1">
      <c r="A801" s="1969"/>
      <c r="B801" s="1964"/>
      <c r="C801" s="1988"/>
      <c r="D801" s="1836"/>
      <c r="E801" s="1989"/>
      <c r="F801" s="1949"/>
    </row>
    <row r="802" spans="1:6" s="1642" customFormat="1" ht="76.5">
      <c r="A802" s="1918" t="s">
        <v>2388</v>
      </c>
      <c r="B802" s="1928" t="s">
        <v>3880</v>
      </c>
      <c r="C802" s="1974"/>
      <c r="D802" s="1844"/>
      <c r="E802" s="1976"/>
      <c r="F802" s="1949"/>
    </row>
    <row r="803" spans="1:6" s="1987" customFormat="1" ht="25.5">
      <c r="A803" s="1984"/>
      <c r="B803" s="1985" t="s">
        <v>3874</v>
      </c>
      <c r="C803" s="1986" t="s">
        <v>1044</v>
      </c>
      <c r="D803" s="1844">
        <v>2</v>
      </c>
      <c r="E803" s="2456"/>
      <c r="F803" s="1949">
        <f t="shared" si="16"/>
        <v>0</v>
      </c>
    </row>
    <row r="804" spans="1:6" s="1642" customFormat="1" ht="25.5">
      <c r="A804" s="1984"/>
      <c r="B804" s="1978" t="s">
        <v>3881</v>
      </c>
      <c r="C804" s="1986" t="s">
        <v>1044</v>
      </c>
      <c r="D804" s="1844">
        <v>2</v>
      </c>
      <c r="E804" s="2456"/>
      <c r="F804" s="1949">
        <f t="shared" si="16"/>
        <v>0</v>
      </c>
    </row>
    <row r="805" spans="1:6" s="1642" customFormat="1" ht="25.5">
      <c r="A805" s="1984"/>
      <c r="B805" s="1978" t="s">
        <v>3882</v>
      </c>
      <c r="C805" s="1986" t="s">
        <v>1044</v>
      </c>
      <c r="D805" s="1844">
        <v>2</v>
      </c>
      <c r="E805" s="2456"/>
      <c r="F805" s="1949">
        <f t="shared" si="16"/>
        <v>0</v>
      </c>
    </row>
    <row r="806" spans="1:6" s="1791" customFormat="1">
      <c r="A806" s="1984"/>
      <c r="B806" s="1990"/>
      <c r="C806" s="1988"/>
      <c r="D806" s="1836"/>
      <c r="E806" s="1989"/>
      <c r="F806" s="1949"/>
    </row>
    <row r="807" spans="1:6" s="1642" customFormat="1" ht="76.5">
      <c r="A807" s="1918" t="s">
        <v>2390</v>
      </c>
      <c r="B807" s="1928" t="s">
        <v>3883</v>
      </c>
      <c r="C807" s="1974"/>
      <c r="D807" s="1844"/>
      <c r="E807" s="1976"/>
      <c r="F807" s="1949"/>
    </row>
    <row r="808" spans="1:6" s="1987" customFormat="1" ht="25.5">
      <c r="A808" s="1984"/>
      <c r="B808" s="1985" t="s">
        <v>3874</v>
      </c>
      <c r="C808" s="1986" t="s">
        <v>1044</v>
      </c>
      <c r="D808" s="1844">
        <v>1</v>
      </c>
      <c r="E808" s="2456"/>
      <c r="F808" s="1949">
        <f t="shared" si="16"/>
        <v>0</v>
      </c>
    </row>
    <row r="809" spans="1:6" s="1642" customFormat="1" ht="25.5">
      <c r="A809" s="1984"/>
      <c r="B809" s="1978" t="s">
        <v>3881</v>
      </c>
      <c r="C809" s="1986" t="s">
        <v>1044</v>
      </c>
      <c r="D809" s="1844">
        <v>1</v>
      </c>
      <c r="E809" s="2456"/>
      <c r="F809" s="1949">
        <f t="shared" si="16"/>
        <v>0</v>
      </c>
    </row>
    <row r="810" spans="1:6" s="1642" customFormat="1" ht="25.5">
      <c r="A810" s="1984"/>
      <c r="B810" s="1978" t="s">
        <v>3882</v>
      </c>
      <c r="C810" s="1986" t="s">
        <v>1044</v>
      </c>
      <c r="D810" s="1844">
        <v>1</v>
      </c>
      <c r="E810" s="2456"/>
      <c r="F810" s="1949">
        <f t="shared" si="16"/>
        <v>0</v>
      </c>
    </row>
    <row r="811" spans="1:6" s="1791" customFormat="1">
      <c r="A811" s="1984"/>
      <c r="B811" s="1990"/>
      <c r="C811" s="1988"/>
      <c r="D811" s="1836"/>
      <c r="E811" s="1989"/>
      <c r="F811" s="1949"/>
    </row>
    <row r="812" spans="1:6" s="1642" customFormat="1" ht="51">
      <c r="A812" s="1918" t="s">
        <v>3614</v>
      </c>
      <c r="B812" s="1928" t="s">
        <v>3884</v>
      </c>
      <c r="C812" s="1974"/>
      <c r="D812" s="1844"/>
      <c r="E812" s="1976"/>
      <c r="F812" s="1949"/>
    </row>
    <row r="813" spans="1:6" s="1642" customFormat="1" ht="25.5">
      <c r="A813" s="1977"/>
      <c r="B813" s="1928" t="s">
        <v>3885</v>
      </c>
      <c r="C813" s="1974" t="s">
        <v>1044</v>
      </c>
      <c r="D813" s="1844">
        <v>1</v>
      </c>
      <c r="E813" s="2457"/>
      <c r="F813" s="1949">
        <f t="shared" si="16"/>
        <v>0</v>
      </c>
    </row>
    <row r="814" spans="1:6" s="1642" customFormat="1" ht="25.5">
      <c r="A814" s="1977"/>
      <c r="B814" s="1978" t="s">
        <v>3886</v>
      </c>
      <c r="C814" s="1974" t="s">
        <v>1044</v>
      </c>
      <c r="D814" s="1844">
        <v>1</v>
      </c>
      <c r="E814" s="2456"/>
      <c r="F814" s="1949">
        <f t="shared" si="16"/>
        <v>0</v>
      </c>
    </row>
    <row r="815" spans="1:6" s="1642" customFormat="1" ht="25.5">
      <c r="A815" s="1977"/>
      <c r="B815" s="1978" t="s">
        <v>3887</v>
      </c>
      <c r="C815" s="1974" t="s">
        <v>1044</v>
      </c>
      <c r="D815" s="1844">
        <v>1</v>
      </c>
      <c r="E815" s="2456"/>
      <c r="F815" s="1949">
        <f t="shared" si="16"/>
        <v>0</v>
      </c>
    </row>
    <row r="816" spans="1:6" s="1791" customFormat="1">
      <c r="A816" s="1991"/>
      <c r="B816" s="1992"/>
      <c r="C816" s="1988"/>
      <c r="D816" s="1836"/>
      <c r="E816" s="1989"/>
      <c r="F816" s="1949"/>
    </row>
    <row r="817" spans="1:9" s="1642" customFormat="1" ht="76.5">
      <c r="A817" s="1918" t="s">
        <v>3616</v>
      </c>
      <c r="B817" s="1928" t="s">
        <v>3888</v>
      </c>
      <c r="C817" s="1974"/>
      <c r="D817" s="1844"/>
      <c r="E817" s="1976"/>
      <c r="F817" s="1949"/>
    </row>
    <row r="818" spans="1:9" s="1642" customFormat="1" ht="25.5">
      <c r="A818" s="1984"/>
      <c r="B818" s="1978" t="s">
        <v>3889</v>
      </c>
      <c r="C818" s="1974" t="s">
        <v>1044</v>
      </c>
      <c r="D818" s="1844">
        <v>2</v>
      </c>
      <c r="E818" s="2456"/>
      <c r="F818" s="1949">
        <f t="shared" si="16"/>
        <v>0</v>
      </c>
    </row>
    <row r="819" spans="1:9" s="1642" customFormat="1" ht="25.5">
      <c r="A819" s="1984"/>
      <c r="B819" s="1978" t="s">
        <v>3890</v>
      </c>
      <c r="C819" s="1974" t="s">
        <v>1044</v>
      </c>
      <c r="D819" s="1844">
        <v>2</v>
      </c>
      <c r="E819" s="2456"/>
      <c r="F819" s="1949">
        <f t="shared" si="16"/>
        <v>0</v>
      </c>
    </row>
    <row r="820" spans="1:9" s="1791" customFormat="1">
      <c r="A820" s="1991"/>
      <c r="B820" s="1993"/>
      <c r="C820" s="1988"/>
      <c r="D820" s="1836"/>
      <c r="E820" s="1989"/>
      <c r="F820" s="1949"/>
    </row>
    <row r="821" spans="1:9" s="1800" customFormat="1">
      <c r="A821" s="1984"/>
      <c r="B821" s="1994" t="s">
        <v>3891</v>
      </c>
      <c r="C821" s="1981"/>
      <c r="D821" s="1844"/>
      <c r="E821" s="1976"/>
      <c r="F821" s="1949"/>
    </row>
    <row r="822" spans="1:9" s="1996" customFormat="1" ht="60" customHeight="1">
      <c r="A822" s="1918" t="s">
        <v>3619</v>
      </c>
      <c r="B822" s="1928" t="s">
        <v>3892</v>
      </c>
      <c r="C822" s="1995"/>
      <c r="D822" s="1836"/>
      <c r="E822" s="1972"/>
      <c r="F822" s="1949"/>
    </row>
    <row r="823" spans="1:9" s="1987" customFormat="1">
      <c r="A823" s="1984"/>
      <c r="B823" s="1908" t="s">
        <v>3893</v>
      </c>
      <c r="C823" s="1986" t="s">
        <v>1044</v>
      </c>
      <c r="D823" s="1844">
        <v>2</v>
      </c>
      <c r="E823" s="2456"/>
      <c r="F823" s="1949">
        <f t="shared" si="16"/>
        <v>0</v>
      </c>
    </row>
    <row r="824" spans="1:9" s="2002" customFormat="1" ht="15">
      <c r="A824" s="1997"/>
      <c r="B824" s="1998"/>
      <c r="C824" s="1999"/>
      <c r="D824" s="2000"/>
      <c r="E824" s="2001"/>
      <c r="F824" s="2001"/>
    </row>
    <row r="825" spans="1:9" s="1800" customFormat="1" ht="38.25">
      <c r="A825" s="1918" t="s">
        <v>3894</v>
      </c>
      <c r="B825" s="1932" t="s">
        <v>3895</v>
      </c>
      <c r="C825" s="1953" t="s">
        <v>1026</v>
      </c>
      <c r="D825" s="1954">
        <v>2</v>
      </c>
      <c r="E825" s="2454"/>
      <c r="F825" s="1949">
        <f>D825*E825</f>
        <v>0</v>
      </c>
      <c r="G825" s="1935"/>
      <c r="H825" s="1935"/>
      <c r="I825" s="1935"/>
    </row>
    <row r="826" spans="1:9" s="1794" customFormat="1">
      <c r="A826" s="1955"/>
      <c r="B826" s="1956"/>
      <c r="C826" s="1957"/>
      <c r="D826" s="2003"/>
      <c r="E826" s="1958"/>
      <c r="F826" s="1958"/>
      <c r="G826" s="1959"/>
      <c r="H826" s="1959"/>
      <c r="I826" s="1959"/>
    </row>
    <row r="827" spans="1:9" s="1800" customFormat="1" ht="25.5">
      <c r="A827" s="1918" t="s">
        <v>3896</v>
      </c>
      <c r="B827" s="1667" t="s">
        <v>3897</v>
      </c>
      <c r="C827" s="1667"/>
      <c r="D827" s="1667"/>
      <c r="E827" s="1946"/>
      <c r="F827" s="1946"/>
      <c r="G827" s="2004"/>
      <c r="H827" s="1935"/>
      <c r="I827" s="1935"/>
    </row>
    <row r="828" spans="1:9" s="1800" customFormat="1">
      <c r="A828" s="1918"/>
      <c r="B828" s="1932" t="s">
        <v>3898</v>
      </c>
      <c r="C828" s="1843" t="s">
        <v>1044</v>
      </c>
      <c r="D828" s="1843">
        <v>2</v>
      </c>
      <c r="E828" s="2454"/>
      <c r="F828" s="1949">
        <f>D828*E828</f>
        <v>0</v>
      </c>
      <c r="G828" s="1935"/>
      <c r="H828" s="1935"/>
      <c r="I828" s="1935"/>
    </row>
    <row r="829" spans="1:9" s="1800" customFormat="1">
      <c r="A829" s="1918"/>
      <c r="B829" s="1932" t="s">
        <v>3899</v>
      </c>
      <c r="C829" s="1843" t="s">
        <v>1044</v>
      </c>
      <c r="D829" s="1843">
        <v>1</v>
      </c>
      <c r="E829" s="2454"/>
      <c r="F829" s="1949">
        <f>D829*E829</f>
        <v>0</v>
      </c>
      <c r="G829" s="1935"/>
      <c r="H829" s="1935"/>
      <c r="I829" s="1935"/>
    </row>
    <row r="830" spans="1:9" s="1800" customFormat="1">
      <c r="A830" s="2005"/>
      <c r="B830" s="1951" t="s">
        <v>3900</v>
      </c>
      <c r="C830" s="1830" t="s">
        <v>1044</v>
      </c>
      <c r="D830" s="1830">
        <v>2</v>
      </c>
      <c r="E830" s="2455"/>
      <c r="F830" s="1952">
        <f>D830*E830</f>
        <v>0</v>
      </c>
      <c r="G830" s="1935"/>
      <c r="H830" s="1935"/>
      <c r="I830" s="1935"/>
    </row>
    <row r="831" spans="1:9" s="1794" customFormat="1">
      <c r="A831" s="1955"/>
      <c r="B831" s="1956"/>
      <c r="C831" s="1957"/>
      <c r="D831" s="2003"/>
      <c r="E831" s="1958"/>
      <c r="F831" s="1958"/>
      <c r="G831" s="1959"/>
      <c r="H831" s="1959"/>
      <c r="I831" s="1959"/>
    </row>
    <row r="832" spans="1:9" s="1800" customFormat="1" ht="25.5">
      <c r="A832" s="1918" t="s">
        <v>3901</v>
      </c>
      <c r="B832" s="1667" t="s">
        <v>3902</v>
      </c>
      <c r="C832" s="1667"/>
      <c r="D832" s="1667"/>
      <c r="E832" s="1946"/>
      <c r="F832" s="1946"/>
      <c r="G832" s="2004"/>
      <c r="H832" s="1935"/>
      <c r="I832" s="1935"/>
    </row>
    <row r="833" spans="1:12" s="1800" customFormat="1">
      <c r="A833" s="1918"/>
      <c r="B833" s="1932" t="s">
        <v>3903</v>
      </c>
      <c r="C833" s="1843" t="s">
        <v>1044</v>
      </c>
      <c r="D833" s="1843">
        <v>2</v>
      </c>
      <c r="E833" s="2454"/>
      <c r="F833" s="1949">
        <f>D833*E833</f>
        <v>0</v>
      </c>
      <c r="G833" s="1935"/>
      <c r="H833" s="1935"/>
      <c r="I833" s="1935"/>
    </row>
    <row r="834" spans="1:12" s="1800" customFormat="1">
      <c r="A834" s="2005"/>
      <c r="B834" s="1951" t="s">
        <v>3904</v>
      </c>
      <c r="C834" s="1830" t="s">
        <v>1044</v>
      </c>
      <c r="D834" s="1830">
        <v>1</v>
      </c>
      <c r="E834" s="2455"/>
      <c r="F834" s="1952">
        <f>D834*E834</f>
        <v>0</v>
      </c>
      <c r="G834" s="1935"/>
      <c r="H834" s="1935"/>
      <c r="I834" s="1935"/>
    </row>
    <row r="835" spans="1:12" s="1794" customFormat="1">
      <c r="A835" s="1955"/>
      <c r="B835" s="1956"/>
      <c r="C835" s="1957"/>
      <c r="D835" s="2003"/>
      <c r="E835" s="1958"/>
      <c r="F835" s="1958"/>
      <c r="G835" s="1959"/>
      <c r="H835" s="1959"/>
      <c r="I835" s="1959"/>
    </row>
    <row r="836" spans="1:12" s="1800" customFormat="1">
      <c r="A836" s="1918"/>
      <c r="B836" s="1667" t="s">
        <v>3905</v>
      </c>
      <c r="C836" s="1953"/>
      <c r="D836" s="1954"/>
      <c r="E836" s="1976"/>
      <c r="F836" s="1303">
        <f>SUM(F634:F835)</f>
        <v>0</v>
      </c>
      <c r="G836" s="1935"/>
      <c r="H836" s="1935"/>
      <c r="I836" s="1935"/>
    </row>
    <row r="837" spans="1:12" s="1800" customFormat="1">
      <c r="A837" s="1918"/>
      <c r="B837" s="1667"/>
      <c r="C837" s="1953"/>
      <c r="D837" s="1954"/>
      <c r="E837" s="1303"/>
      <c r="F837" s="1874"/>
      <c r="G837" s="1935"/>
      <c r="H837" s="1935"/>
      <c r="I837" s="1935"/>
    </row>
    <row r="838" spans="1:12" s="1800" customFormat="1">
      <c r="A838" s="1918"/>
      <c r="B838" s="1674" t="s">
        <v>4296</v>
      </c>
      <c r="C838" s="2006" t="s">
        <v>1044</v>
      </c>
      <c r="D838" s="2007">
        <v>2</v>
      </c>
      <c r="E838" s="1601"/>
      <c r="F838" s="1874"/>
      <c r="G838" s="1935"/>
      <c r="H838" s="1935"/>
      <c r="I838" s="1935"/>
    </row>
    <row r="839" spans="1:12" s="1263" customFormat="1">
      <c r="A839" s="1299"/>
      <c r="B839" s="1315"/>
      <c r="C839" s="1890"/>
      <c r="D839" s="1890"/>
      <c r="E839" s="2008"/>
      <c r="F839" s="1303"/>
    </row>
    <row r="840" spans="1:12" s="1711" customFormat="1" ht="15" customHeight="1">
      <c r="A840" s="2009" t="s">
        <v>3633</v>
      </c>
      <c r="B840" s="2010" t="s">
        <v>4297</v>
      </c>
      <c r="C840" s="2011"/>
      <c r="D840" s="2011"/>
      <c r="E840" s="2012"/>
      <c r="F840" s="2013">
        <f>F836*D838</f>
        <v>0</v>
      </c>
    </row>
    <row r="841" spans="1:12" s="1263" customFormat="1">
      <c r="A841" s="2014"/>
      <c r="B841" s="2015"/>
      <c r="C841" s="2016"/>
      <c r="D841" s="2016"/>
      <c r="E841" s="2016"/>
      <c r="F841" s="2017"/>
    </row>
    <row r="842" spans="1:12" s="1263" customFormat="1">
      <c r="A842" s="1816"/>
      <c r="B842" s="1364"/>
      <c r="C842" s="1390"/>
      <c r="D842" s="1390"/>
      <c r="E842" s="1390"/>
      <c r="F842" s="2018"/>
    </row>
    <row r="843" spans="1:12" s="1917" customFormat="1" ht="14.25">
      <c r="A843" s="1912" t="s">
        <v>3907</v>
      </c>
      <c r="B843" s="1907" t="s">
        <v>3908</v>
      </c>
      <c r="C843" s="1913"/>
      <c r="D843" s="1914"/>
      <c r="E843" s="1915"/>
      <c r="F843" s="1916"/>
    </row>
    <row r="844" spans="1:12" s="1926" customFormat="1">
      <c r="A844" s="1918" t="s">
        <v>987</v>
      </c>
      <c r="B844" s="1919" t="s">
        <v>3797</v>
      </c>
      <c r="C844" s="1920"/>
      <c r="D844" s="1921"/>
      <c r="E844" s="1922"/>
      <c r="F844" s="1923"/>
      <c r="G844" s="1924"/>
      <c r="H844" s="1924"/>
      <c r="I844" s="1925"/>
      <c r="J844" s="1925"/>
      <c r="K844" s="1925"/>
      <c r="L844" s="1925"/>
    </row>
    <row r="845" spans="1:12" s="1926" customFormat="1" ht="112.15" customHeight="1">
      <c r="A845" s="1927"/>
      <c r="B845" s="1928" t="s">
        <v>3909</v>
      </c>
      <c r="C845" s="1920"/>
      <c r="D845" s="1921"/>
      <c r="E845" s="1922"/>
      <c r="F845" s="1923"/>
      <c r="G845" s="1924"/>
      <c r="H845" s="1924"/>
      <c r="I845" s="1925"/>
      <c r="J845" s="1925"/>
      <c r="K845" s="1925"/>
      <c r="L845" s="1925"/>
    </row>
    <row r="846" spans="1:12" s="1926" customFormat="1">
      <c r="A846" s="1929"/>
      <c r="B846" s="1930" t="s">
        <v>3479</v>
      </c>
      <c r="C846" s="1931"/>
      <c r="D846" s="1843"/>
      <c r="E846" s="1922"/>
      <c r="F846" s="1923"/>
      <c r="G846" s="1924"/>
      <c r="H846" s="1924"/>
      <c r="I846" s="1925"/>
      <c r="J846" s="1925"/>
      <c r="K846" s="1925"/>
      <c r="L846" s="1925"/>
    </row>
    <row r="847" spans="1:12" s="1926" customFormat="1">
      <c r="A847" s="1927"/>
      <c r="B847" s="1932" t="s">
        <v>3910</v>
      </c>
      <c r="C847" s="1927" t="s">
        <v>1044</v>
      </c>
      <c r="D847" s="1933">
        <v>1</v>
      </c>
      <c r="E847" s="2451"/>
      <c r="F847" s="1923"/>
      <c r="G847" s="1924"/>
      <c r="H847" s="1924"/>
      <c r="I847" s="1925"/>
      <c r="J847" s="1925"/>
      <c r="K847" s="1925"/>
      <c r="L847" s="1925"/>
    </row>
    <row r="848" spans="1:12" s="1926" customFormat="1" ht="25.5">
      <c r="A848" s="1927"/>
      <c r="B848" s="1928" t="s">
        <v>3799</v>
      </c>
      <c r="C848" s="1934" t="s">
        <v>1044</v>
      </c>
      <c r="D848" s="1933">
        <v>4</v>
      </c>
      <c r="E848" s="2451"/>
      <c r="F848" s="1923"/>
      <c r="G848" s="1924"/>
      <c r="H848" s="1924"/>
      <c r="I848" s="1925"/>
      <c r="J848" s="1925"/>
      <c r="K848" s="1925"/>
      <c r="L848" s="1925"/>
    </row>
    <row r="849" spans="1:12" s="1926" customFormat="1" ht="25.5">
      <c r="A849" s="1927"/>
      <c r="B849" s="1928" t="s">
        <v>3497</v>
      </c>
      <c r="C849" s="1934" t="s">
        <v>1044</v>
      </c>
      <c r="D849" s="1933">
        <v>2</v>
      </c>
      <c r="E849" s="2451"/>
      <c r="F849" s="1923"/>
      <c r="G849" s="1924"/>
      <c r="H849" s="1924"/>
      <c r="I849" s="1925"/>
      <c r="J849" s="1925"/>
      <c r="K849" s="1925"/>
      <c r="L849" s="1925"/>
    </row>
    <row r="850" spans="1:12" s="1926" customFormat="1" ht="25.5">
      <c r="A850" s="1927"/>
      <c r="B850" s="1928" t="s">
        <v>3496</v>
      </c>
      <c r="C850" s="1934" t="s">
        <v>1044</v>
      </c>
      <c r="D850" s="1933">
        <v>5</v>
      </c>
      <c r="E850" s="2451"/>
      <c r="F850" s="1923"/>
      <c r="G850" s="1924"/>
      <c r="H850" s="1924"/>
      <c r="I850" s="1925"/>
      <c r="J850" s="1925"/>
      <c r="K850" s="1925"/>
      <c r="L850" s="1925"/>
    </row>
    <row r="851" spans="1:12" s="1926" customFormat="1" ht="25.5">
      <c r="A851" s="1927"/>
      <c r="B851" s="1928" t="s">
        <v>3911</v>
      </c>
      <c r="C851" s="1934" t="s">
        <v>1044</v>
      </c>
      <c r="D851" s="1933">
        <v>1</v>
      </c>
      <c r="E851" s="2451"/>
      <c r="F851" s="1923"/>
      <c r="G851" s="1924"/>
      <c r="H851" s="1924"/>
      <c r="I851" s="1925"/>
      <c r="J851" s="1925"/>
      <c r="K851" s="1925"/>
      <c r="L851" s="1925"/>
    </row>
    <row r="852" spans="1:12" s="1926" customFormat="1" ht="38.25">
      <c r="A852" s="1927"/>
      <c r="B852" s="1928" t="s">
        <v>3801</v>
      </c>
      <c r="C852" s="1934" t="s">
        <v>3802</v>
      </c>
      <c r="D852" s="1933">
        <v>1</v>
      </c>
      <c r="E852" s="2452"/>
      <c r="F852" s="1935"/>
      <c r="G852" s="1924"/>
      <c r="H852" s="1924"/>
      <c r="I852" s="1925"/>
      <c r="J852" s="1925"/>
      <c r="K852" s="1925"/>
      <c r="L852" s="1925"/>
    </row>
    <row r="853" spans="1:12" s="1926" customFormat="1" ht="25.5">
      <c r="A853" s="1927"/>
      <c r="B853" s="1928" t="s">
        <v>3534</v>
      </c>
      <c r="C853" s="1918" t="s">
        <v>3803</v>
      </c>
      <c r="D853" s="1927">
        <v>1</v>
      </c>
      <c r="E853" s="2452"/>
      <c r="F853" s="1935"/>
      <c r="G853" s="1924"/>
      <c r="H853" s="1924"/>
      <c r="I853" s="1925"/>
      <c r="J853" s="1925"/>
      <c r="K853" s="1925"/>
      <c r="L853" s="1925"/>
    </row>
    <row r="854" spans="1:12" s="1926" customFormat="1" ht="38.25">
      <c r="A854" s="1927"/>
      <c r="B854" s="1928" t="s">
        <v>3804</v>
      </c>
      <c r="C854" s="1918" t="s">
        <v>3803</v>
      </c>
      <c r="D854" s="1927">
        <v>1</v>
      </c>
      <c r="E854" s="2452"/>
      <c r="F854" s="1935"/>
      <c r="G854" s="1924"/>
      <c r="H854" s="1924"/>
      <c r="I854" s="1925"/>
      <c r="J854" s="1925"/>
      <c r="K854" s="1925"/>
      <c r="L854" s="1925"/>
    </row>
    <row r="855" spans="1:12" s="1926" customFormat="1">
      <c r="A855" s="1936"/>
      <c r="B855" s="1937" t="s">
        <v>3805</v>
      </c>
      <c r="C855" s="1938" t="s">
        <v>3806</v>
      </c>
      <c r="D855" s="1939">
        <v>1</v>
      </c>
      <c r="E855" s="2453"/>
      <c r="F855" s="1940">
        <f>D855*E855</f>
        <v>0</v>
      </c>
      <c r="G855" s="1924"/>
      <c r="H855" s="1924"/>
      <c r="I855" s="1925"/>
      <c r="J855" s="1925"/>
      <c r="K855" s="1925"/>
      <c r="L855" s="1925"/>
    </row>
    <row r="856" spans="1:12" s="1926" customFormat="1">
      <c r="A856" s="1936"/>
      <c r="B856" s="1930"/>
      <c r="C856" s="1941"/>
      <c r="D856" s="1942"/>
      <c r="E856" s="2019"/>
      <c r="F856" s="2020"/>
      <c r="G856" s="1924"/>
      <c r="H856" s="1924"/>
      <c r="I856" s="1925"/>
      <c r="J856" s="1925"/>
      <c r="K856" s="1925"/>
      <c r="L856" s="1925"/>
    </row>
    <row r="857" spans="1:12" s="1642" customFormat="1">
      <c r="A857" s="1666"/>
      <c r="B857" s="2021" t="s">
        <v>3807</v>
      </c>
      <c r="C857" s="1872"/>
      <c r="D857" s="1873"/>
      <c r="E857" s="1774"/>
      <c r="F857" s="1774"/>
    </row>
    <row r="858" spans="1:12" s="1642" customFormat="1" ht="51">
      <c r="A858" s="1666"/>
      <c r="B858" s="2021" t="s">
        <v>3808</v>
      </c>
      <c r="C858" s="1872"/>
      <c r="D858" s="1873"/>
      <c r="E858" s="1774"/>
      <c r="F858" s="1774"/>
    </row>
    <row r="859" spans="1:12" s="1948" customFormat="1">
      <c r="A859" s="1918"/>
      <c r="B859" s="1928"/>
      <c r="C859" s="1843"/>
      <c r="D859" s="1843"/>
      <c r="E859" s="2022"/>
      <c r="F859" s="2023"/>
      <c r="G859" s="1935"/>
      <c r="H859" s="1935"/>
      <c r="I859" s="1935"/>
    </row>
    <row r="860" spans="1:12" s="1948" customFormat="1" ht="76.5">
      <c r="A860" s="1918" t="s">
        <v>1027</v>
      </c>
      <c r="B860" s="1667" t="s">
        <v>4284</v>
      </c>
      <c r="C860" s="1667"/>
      <c r="D860" s="1667"/>
      <c r="E860" s="1946"/>
      <c r="F860" s="1946"/>
      <c r="G860" s="1947"/>
      <c r="H860" s="1935"/>
      <c r="I860" s="1935"/>
    </row>
    <row r="861" spans="1:12" s="1800" customFormat="1">
      <c r="A861" s="1918"/>
      <c r="B861" s="1932" t="s">
        <v>3809</v>
      </c>
      <c r="C861" s="1843" t="s">
        <v>1044</v>
      </c>
      <c r="D861" s="1843">
        <v>1</v>
      </c>
      <c r="E861" s="2454"/>
      <c r="F861" s="1949">
        <f>D861*E861</f>
        <v>0</v>
      </c>
      <c r="G861" s="1935"/>
      <c r="H861" s="1935"/>
      <c r="I861" s="1935"/>
    </row>
    <row r="862" spans="1:12" s="1948" customFormat="1">
      <c r="A862" s="1950"/>
      <c r="B862" s="1932" t="s">
        <v>3810</v>
      </c>
      <c r="C862" s="1843" t="s">
        <v>1044</v>
      </c>
      <c r="D862" s="1843">
        <v>1</v>
      </c>
      <c r="E862" s="2454"/>
      <c r="F862" s="1949">
        <f>D862*E862</f>
        <v>0</v>
      </c>
      <c r="G862" s="1935"/>
      <c r="H862" s="1935"/>
      <c r="I862" s="1935"/>
    </row>
    <row r="863" spans="1:12" s="1948" customFormat="1">
      <c r="A863" s="1950"/>
      <c r="B863" s="1932" t="s">
        <v>3811</v>
      </c>
      <c r="C863" s="1843" t="s">
        <v>1044</v>
      </c>
      <c r="D863" s="1843">
        <v>2</v>
      </c>
      <c r="E863" s="2454"/>
      <c r="F863" s="1949">
        <f>D863*E863</f>
        <v>0</v>
      </c>
      <c r="G863" s="1935"/>
      <c r="H863" s="1935"/>
      <c r="I863" s="1935"/>
    </row>
    <row r="864" spans="1:12" s="1800" customFormat="1">
      <c r="A864" s="1918"/>
      <c r="B864" s="1951" t="s">
        <v>3812</v>
      </c>
      <c r="C864" s="1830" t="s">
        <v>1044</v>
      </c>
      <c r="D864" s="1830">
        <v>2</v>
      </c>
      <c r="E864" s="2455"/>
      <c r="F864" s="1952">
        <f>D864*E864</f>
        <v>0</v>
      </c>
      <c r="G864" s="1935"/>
      <c r="H864" s="1935"/>
      <c r="I864" s="1935"/>
    </row>
    <row r="865" spans="1:12" s="1800" customFormat="1">
      <c r="A865" s="1918"/>
      <c r="B865" s="1928" t="s">
        <v>3813</v>
      </c>
      <c r="C865" s="1953" t="s">
        <v>1026</v>
      </c>
      <c r="D865" s="1954">
        <v>1</v>
      </c>
      <c r="E865" s="2454"/>
      <c r="F865" s="1949">
        <f>D865*E865</f>
        <v>0</v>
      </c>
      <c r="G865" s="1935"/>
      <c r="H865" s="1935"/>
      <c r="I865" s="1935"/>
    </row>
    <row r="866" spans="1:12" s="1794" customFormat="1">
      <c r="A866" s="1955"/>
      <c r="B866" s="1956"/>
      <c r="C866" s="1957"/>
      <c r="D866" s="1957"/>
      <c r="E866" s="1958"/>
      <c r="F866" s="1958"/>
      <c r="G866" s="1959"/>
      <c r="H866" s="1959"/>
      <c r="I866" s="1959"/>
    </row>
    <row r="867" spans="1:12" s="1948" customFormat="1" ht="67.900000000000006" customHeight="1">
      <c r="A867" s="1918" t="s">
        <v>1030</v>
      </c>
      <c r="B867" s="1667" t="s">
        <v>4286</v>
      </c>
      <c r="C867" s="1667"/>
      <c r="D867" s="1667"/>
      <c r="E867" s="1946"/>
      <c r="F867" s="1946"/>
      <c r="G867" s="1947"/>
      <c r="H867" s="1935"/>
      <c r="I867" s="1935"/>
    </row>
    <row r="868" spans="1:12" s="1800" customFormat="1">
      <c r="A868" s="1918"/>
      <c r="B868" s="1932" t="s">
        <v>3814</v>
      </c>
      <c r="C868" s="1843" t="s">
        <v>1044</v>
      </c>
      <c r="D868" s="1843">
        <v>1</v>
      </c>
      <c r="E868" s="2454"/>
      <c r="F868" s="1949">
        <f t="shared" ref="F868:F873" si="17">D868*E868</f>
        <v>0</v>
      </c>
      <c r="G868" s="1935"/>
      <c r="H868" s="1935"/>
      <c r="I868" s="1935"/>
    </row>
    <row r="869" spans="1:12" s="1800" customFormat="1">
      <c r="A869" s="1918"/>
      <c r="B869" s="1932" t="s">
        <v>3815</v>
      </c>
      <c r="C869" s="1843" t="s">
        <v>1044</v>
      </c>
      <c r="D869" s="1843">
        <v>1</v>
      </c>
      <c r="E869" s="2454"/>
      <c r="F869" s="1949">
        <f t="shared" si="17"/>
        <v>0</v>
      </c>
      <c r="G869" s="1935"/>
      <c r="H869" s="1935"/>
      <c r="I869" s="1935"/>
    </row>
    <row r="870" spans="1:12" s="1800" customFormat="1">
      <c r="A870" s="1918"/>
      <c r="B870" s="1932" t="s">
        <v>3811</v>
      </c>
      <c r="C870" s="1843" t="s">
        <v>1044</v>
      </c>
      <c r="D870" s="1843">
        <v>1</v>
      </c>
      <c r="E870" s="2454"/>
      <c r="F870" s="1949">
        <f t="shared" si="17"/>
        <v>0</v>
      </c>
      <c r="G870" s="1935"/>
      <c r="H870" s="1935"/>
      <c r="I870" s="1935"/>
    </row>
    <row r="871" spans="1:12" s="1800" customFormat="1">
      <c r="A871" s="1918"/>
      <c r="B871" s="1932" t="s">
        <v>3816</v>
      </c>
      <c r="C871" s="1843" t="s">
        <v>1044</v>
      </c>
      <c r="D871" s="1843">
        <v>1</v>
      </c>
      <c r="E871" s="2454"/>
      <c r="F871" s="1949">
        <f t="shared" si="17"/>
        <v>0</v>
      </c>
      <c r="G871" s="1935"/>
      <c r="H871" s="1935"/>
      <c r="I871" s="1935"/>
    </row>
    <row r="872" spans="1:12" s="1800" customFormat="1">
      <c r="A872" s="1918"/>
      <c r="B872" s="1951" t="s">
        <v>3817</v>
      </c>
      <c r="C872" s="1830" t="s">
        <v>1044</v>
      </c>
      <c r="D872" s="1830">
        <v>1</v>
      </c>
      <c r="E872" s="2455"/>
      <c r="F872" s="1952">
        <f t="shared" si="17"/>
        <v>0</v>
      </c>
      <c r="G872" s="1935"/>
      <c r="H872" s="1935"/>
      <c r="I872" s="1935"/>
    </row>
    <row r="873" spans="1:12" s="1800" customFormat="1">
      <c r="A873" s="1918"/>
      <c r="B873" s="1928" t="s">
        <v>3818</v>
      </c>
      <c r="C873" s="1953" t="s">
        <v>1026</v>
      </c>
      <c r="D873" s="1954">
        <v>1</v>
      </c>
      <c r="E873" s="2454"/>
      <c r="F873" s="1949">
        <f t="shared" si="17"/>
        <v>0</v>
      </c>
      <c r="G873" s="1935"/>
      <c r="H873" s="1935"/>
      <c r="I873" s="1935"/>
    </row>
    <row r="874" spans="1:12" s="1794" customFormat="1">
      <c r="A874" s="1955"/>
      <c r="B874" s="1956"/>
      <c r="C874" s="1957"/>
      <c r="D874" s="1957"/>
      <c r="E874" s="1958"/>
      <c r="F874" s="1958"/>
      <c r="G874" s="1959"/>
      <c r="H874" s="1959"/>
      <c r="I874" s="1959"/>
    </row>
    <row r="875" spans="1:12" s="1948" customFormat="1" ht="67.900000000000006" customHeight="1">
      <c r="A875" s="1918" t="s">
        <v>1034</v>
      </c>
      <c r="B875" s="1667" t="s">
        <v>4287</v>
      </c>
      <c r="C875" s="1667"/>
      <c r="D875" s="1667"/>
      <c r="E875" s="1946"/>
      <c r="F875" s="1946"/>
      <c r="G875" s="1947"/>
      <c r="H875" s="1935"/>
      <c r="I875" s="1935"/>
    </row>
    <row r="876" spans="1:12" s="1800" customFormat="1">
      <c r="A876" s="1918"/>
      <c r="B876" s="1932" t="s">
        <v>3814</v>
      </c>
      <c r="C876" s="1843" t="s">
        <v>1044</v>
      </c>
      <c r="D876" s="1843">
        <v>2</v>
      </c>
      <c r="E876" s="2454"/>
      <c r="F876" s="1949">
        <f>D876*E876</f>
        <v>0</v>
      </c>
      <c r="G876" s="1935"/>
      <c r="H876" s="1935"/>
      <c r="I876" s="1935"/>
    </row>
    <row r="877" spans="1:12" s="1800" customFormat="1">
      <c r="A877" s="1918"/>
      <c r="B877" s="1932" t="s">
        <v>3815</v>
      </c>
      <c r="C877" s="1843" t="s">
        <v>1044</v>
      </c>
      <c r="D877" s="1843">
        <v>1</v>
      </c>
      <c r="E877" s="2454"/>
      <c r="F877" s="1949">
        <f>D877*E877</f>
        <v>0</v>
      </c>
      <c r="G877" s="1935"/>
      <c r="H877" s="1935"/>
      <c r="I877" s="1935"/>
    </row>
    <row r="878" spans="1:12" s="1948" customFormat="1">
      <c r="A878" s="1950"/>
      <c r="B878" s="1932" t="s">
        <v>3810</v>
      </c>
      <c r="C878" s="1843" t="s">
        <v>1044</v>
      </c>
      <c r="D878" s="1843">
        <v>1</v>
      </c>
      <c r="E878" s="2454"/>
      <c r="F878" s="1949">
        <f>D878*E878</f>
        <v>0</v>
      </c>
      <c r="G878" s="1935"/>
      <c r="H878" s="1935"/>
      <c r="I878" s="1935"/>
    </row>
    <row r="879" spans="1:12" s="1800" customFormat="1">
      <c r="A879" s="1918"/>
      <c r="B879" s="1932" t="s">
        <v>3819</v>
      </c>
      <c r="C879" s="1843" t="s">
        <v>1044</v>
      </c>
      <c r="D879" s="1843">
        <v>1</v>
      </c>
      <c r="E879" s="2454"/>
      <c r="F879" s="1949">
        <f t="shared" ref="F879" si="18">D879*E879</f>
        <v>0</v>
      </c>
      <c r="G879" s="1935"/>
      <c r="K879" s="1935"/>
      <c r="L879" s="1935"/>
    </row>
    <row r="880" spans="1:12" s="1800" customFormat="1">
      <c r="A880" s="1918"/>
      <c r="B880" s="1932" t="s">
        <v>3820</v>
      </c>
      <c r="C880" s="1843" t="s">
        <v>1044</v>
      </c>
      <c r="D880" s="1843">
        <v>1</v>
      </c>
      <c r="E880" s="2454"/>
      <c r="F880" s="1949">
        <f>D880*E880</f>
        <v>0</v>
      </c>
      <c r="G880" s="1935"/>
      <c r="H880" s="1935"/>
      <c r="I880" s="1935"/>
    </row>
    <row r="881" spans="1:12" s="1800" customFormat="1">
      <c r="A881" s="1918"/>
      <c r="B881" s="1932" t="s">
        <v>3821</v>
      </c>
      <c r="C881" s="1843" t="s">
        <v>1044</v>
      </c>
      <c r="D881" s="1843">
        <v>1</v>
      </c>
      <c r="E881" s="2454"/>
      <c r="F881" s="1949">
        <f>D881*E881</f>
        <v>0</v>
      </c>
      <c r="G881" s="1935"/>
      <c r="H881" s="1935"/>
      <c r="I881" s="1935"/>
    </row>
    <row r="882" spans="1:12" s="1800" customFormat="1">
      <c r="A882" s="1918"/>
      <c r="B882" s="1951" t="s">
        <v>3822</v>
      </c>
      <c r="C882" s="1830" t="s">
        <v>1044</v>
      </c>
      <c r="D882" s="1830">
        <v>1</v>
      </c>
      <c r="E882" s="2455"/>
      <c r="F882" s="1952">
        <f>D882*E882</f>
        <v>0</v>
      </c>
      <c r="G882" s="1935"/>
      <c r="H882" s="1935"/>
      <c r="I882" s="1935"/>
    </row>
    <row r="883" spans="1:12" s="1800" customFormat="1">
      <c r="A883" s="1918"/>
      <c r="B883" s="1928" t="s">
        <v>3823</v>
      </c>
      <c r="C883" s="1953" t="s">
        <v>1026</v>
      </c>
      <c r="D883" s="1954">
        <v>1</v>
      </c>
      <c r="E883" s="2454"/>
      <c r="F883" s="1949">
        <f>D883*E883</f>
        <v>0</v>
      </c>
      <c r="G883" s="1935"/>
      <c r="H883" s="1935"/>
      <c r="I883" s="1935"/>
    </row>
    <row r="884" spans="1:12" s="1794" customFormat="1">
      <c r="A884" s="1955"/>
      <c r="B884" s="1956"/>
      <c r="C884" s="1957"/>
      <c r="D884" s="1957"/>
      <c r="E884" s="1958"/>
      <c r="F884" s="1958"/>
      <c r="G884" s="1959"/>
      <c r="H884" s="1959"/>
      <c r="I884" s="1959"/>
    </row>
    <row r="885" spans="1:12" s="1800" customFormat="1" ht="84.6" customHeight="1">
      <c r="A885" s="1918" t="s">
        <v>1035</v>
      </c>
      <c r="B885" s="1667" t="s">
        <v>4288</v>
      </c>
      <c r="C885" s="1667"/>
      <c r="D885" s="1667"/>
      <c r="E885" s="1946"/>
      <c r="F885" s="1946"/>
      <c r="G885" s="1935"/>
      <c r="K885" s="1935"/>
      <c r="L885" s="1935"/>
    </row>
    <row r="886" spans="1:12" s="1800" customFormat="1">
      <c r="A886" s="1918"/>
      <c r="B886" s="1932" t="s">
        <v>3824</v>
      </c>
      <c r="C886" s="1843" t="s">
        <v>1044</v>
      </c>
      <c r="D886" s="1843">
        <v>2</v>
      </c>
      <c r="E886" s="2454"/>
      <c r="F886" s="1949">
        <f t="shared" ref="F886:F894" si="19">D886*E886</f>
        <v>0</v>
      </c>
      <c r="G886" s="1935"/>
      <c r="K886" s="1935"/>
      <c r="L886" s="1935"/>
    </row>
    <row r="887" spans="1:12" s="1800" customFormat="1">
      <c r="A887" s="1918"/>
      <c r="B887" s="1932" t="s">
        <v>3825</v>
      </c>
      <c r="C887" s="1843" t="s">
        <v>1044</v>
      </c>
      <c r="D887" s="1843">
        <v>1</v>
      </c>
      <c r="E887" s="2454"/>
      <c r="F887" s="1949">
        <f t="shared" si="19"/>
        <v>0</v>
      </c>
      <c r="G887" s="1935"/>
      <c r="K887" s="1935"/>
      <c r="L887" s="1935"/>
    </row>
    <row r="888" spans="1:12" s="1800" customFormat="1">
      <c r="A888" s="1918"/>
      <c r="B888" s="1932" t="s">
        <v>3814</v>
      </c>
      <c r="C888" s="1843" t="s">
        <v>1044</v>
      </c>
      <c r="D888" s="1843">
        <v>1</v>
      </c>
      <c r="E888" s="2454"/>
      <c r="F888" s="1949">
        <f t="shared" si="19"/>
        <v>0</v>
      </c>
      <c r="G888" s="1935"/>
      <c r="K888" s="1935"/>
      <c r="L888" s="1935"/>
    </row>
    <row r="889" spans="1:12" s="1800" customFormat="1">
      <c r="A889" s="1918"/>
      <c r="B889" s="1932" t="s">
        <v>3826</v>
      </c>
      <c r="C889" s="1843" t="s">
        <v>1044</v>
      </c>
      <c r="D889" s="1843">
        <v>1</v>
      </c>
      <c r="E889" s="2454"/>
      <c r="F889" s="1949">
        <f t="shared" si="19"/>
        <v>0</v>
      </c>
      <c r="G889" s="1935"/>
      <c r="K889" s="1935"/>
      <c r="L889" s="1935"/>
    </row>
    <row r="890" spans="1:12" s="1800" customFormat="1">
      <c r="A890" s="1918"/>
      <c r="B890" s="1932" t="s">
        <v>3819</v>
      </c>
      <c r="C890" s="1843" t="s">
        <v>1044</v>
      </c>
      <c r="D890" s="1843">
        <v>1</v>
      </c>
      <c r="E890" s="2454"/>
      <c r="F890" s="1949">
        <f t="shared" si="19"/>
        <v>0</v>
      </c>
      <c r="G890" s="1935"/>
      <c r="K890" s="1935"/>
      <c r="L890" s="1935"/>
    </row>
    <row r="891" spans="1:12" s="1800" customFormat="1">
      <c r="A891" s="1918"/>
      <c r="B891" s="1932" t="s">
        <v>3820</v>
      </c>
      <c r="C891" s="1843" t="s">
        <v>1044</v>
      </c>
      <c r="D891" s="1843">
        <v>1</v>
      </c>
      <c r="E891" s="2454"/>
      <c r="F891" s="1949">
        <f t="shared" si="19"/>
        <v>0</v>
      </c>
      <c r="G891" s="1935"/>
      <c r="K891" s="1935"/>
      <c r="L891" s="1935"/>
    </row>
    <row r="892" spans="1:12" s="1800" customFormat="1">
      <c r="A892" s="1918"/>
      <c r="B892" s="1932" t="s">
        <v>3821</v>
      </c>
      <c r="C892" s="1843" t="s">
        <v>1044</v>
      </c>
      <c r="D892" s="1843">
        <v>1</v>
      </c>
      <c r="E892" s="2454"/>
      <c r="F892" s="1949">
        <f t="shared" si="19"/>
        <v>0</v>
      </c>
      <c r="G892" s="1935"/>
      <c r="K892" s="1935"/>
      <c r="L892" s="1935"/>
    </row>
    <row r="893" spans="1:12" s="1800" customFormat="1">
      <c r="A893" s="1918"/>
      <c r="B893" s="1951" t="s">
        <v>3822</v>
      </c>
      <c r="C893" s="1830" t="s">
        <v>1044</v>
      </c>
      <c r="D893" s="1830">
        <v>1</v>
      </c>
      <c r="E893" s="2455"/>
      <c r="F893" s="1952">
        <f t="shared" si="19"/>
        <v>0</v>
      </c>
      <c r="G893" s="1935"/>
      <c r="K893" s="1935"/>
      <c r="L893" s="1935"/>
    </row>
    <row r="894" spans="1:12" s="1800" customFormat="1">
      <c r="A894" s="1918"/>
      <c r="B894" s="1928" t="s">
        <v>3827</v>
      </c>
      <c r="C894" s="1953" t="s">
        <v>1026</v>
      </c>
      <c r="D894" s="1843">
        <v>2</v>
      </c>
      <c r="E894" s="2454"/>
      <c r="F894" s="1949">
        <f t="shared" si="19"/>
        <v>0</v>
      </c>
      <c r="G894" s="1935"/>
      <c r="K894" s="1935"/>
      <c r="L894" s="1935"/>
    </row>
    <row r="895" spans="1:12" s="1794" customFormat="1">
      <c r="A895" s="1955"/>
      <c r="B895" s="1956"/>
      <c r="C895" s="1960"/>
      <c r="E895" s="1961"/>
      <c r="F895" s="1962"/>
      <c r="G895" s="1959"/>
      <c r="K895" s="1959"/>
      <c r="L895" s="1959"/>
    </row>
    <row r="896" spans="1:12" s="1800" customFormat="1" ht="69" customHeight="1">
      <c r="A896" s="1918" t="s">
        <v>1036</v>
      </c>
      <c r="B896" s="1667" t="s">
        <v>4289</v>
      </c>
      <c r="C896" s="1667"/>
      <c r="D896" s="1667"/>
      <c r="E896" s="1946"/>
      <c r="F896" s="1946"/>
      <c r="G896" s="1935"/>
      <c r="K896" s="1935"/>
      <c r="L896" s="1935"/>
    </row>
    <row r="897" spans="1:12" s="1800" customFormat="1">
      <c r="A897" s="1918"/>
      <c r="B897" s="1932" t="s">
        <v>3814</v>
      </c>
      <c r="C897" s="1843" t="s">
        <v>1044</v>
      </c>
      <c r="D897" s="1843">
        <v>2</v>
      </c>
      <c r="E897" s="2454"/>
      <c r="F897" s="1949">
        <f t="shared" ref="F897:F903" si="20">D897*E897</f>
        <v>0</v>
      </c>
      <c r="G897" s="1935"/>
      <c r="K897" s="1935"/>
      <c r="L897" s="1935"/>
    </row>
    <row r="898" spans="1:12" s="1800" customFormat="1" ht="25.5">
      <c r="A898" s="1918"/>
      <c r="B898" s="1932" t="s">
        <v>3828</v>
      </c>
      <c r="C898" s="1843" t="s">
        <v>1044</v>
      </c>
      <c r="D898" s="1843">
        <v>1</v>
      </c>
      <c r="E898" s="2454"/>
      <c r="F898" s="1949">
        <f t="shared" si="20"/>
        <v>0</v>
      </c>
      <c r="G898" s="1935"/>
      <c r="K898" s="1935"/>
      <c r="L898" s="1935"/>
    </row>
    <row r="899" spans="1:12" s="1800" customFormat="1">
      <c r="A899" s="1918"/>
      <c r="B899" s="1932" t="s">
        <v>3829</v>
      </c>
      <c r="C899" s="1843" t="s">
        <v>1044</v>
      </c>
      <c r="D899" s="1843">
        <v>1</v>
      </c>
      <c r="E899" s="2454"/>
      <c r="F899" s="1949">
        <f t="shared" si="20"/>
        <v>0</v>
      </c>
      <c r="G899" s="1935"/>
      <c r="K899" s="1935"/>
      <c r="L899" s="1935"/>
    </row>
    <row r="900" spans="1:12" s="1800" customFormat="1">
      <c r="A900" s="1918"/>
      <c r="B900" s="1932" t="s">
        <v>3820</v>
      </c>
      <c r="C900" s="1843" t="s">
        <v>1044</v>
      </c>
      <c r="D900" s="1843">
        <v>1</v>
      </c>
      <c r="E900" s="2454"/>
      <c r="F900" s="1949">
        <f t="shared" si="20"/>
        <v>0</v>
      </c>
      <c r="G900" s="1935"/>
      <c r="K900" s="1935"/>
      <c r="L900" s="1935"/>
    </row>
    <row r="901" spans="1:12" s="1800" customFormat="1">
      <c r="A901" s="1918"/>
      <c r="B901" s="1932" t="s">
        <v>3821</v>
      </c>
      <c r="C901" s="1843" t="s">
        <v>1044</v>
      </c>
      <c r="D901" s="1843">
        <v>1</v>
      </c>
      <c r="E901" s="2454"/>
      <c r="F901" s="1949">
        <f t="shared" si="20"/>
        <v>0</v>
      </c>
      <c r="G901" s="1935"/>
      <c r="K901" s="1935"/>
      <c r="L901" s="1935"/>
    </row>
    <row r="902" spans="1:12" s="1800" customFormat="1">
      <c r="A902" s="1918"/>
      <c r="B902" s="1951" t="s">
        <v>3822</v>
      </c>
      <c r="C902" s="1830" t="s">
        <v>1044</v>
      </c>
      <c r="D902" s="1830">
        <v>1</v>
      </c>
      <c r="E902" s="2455"/>
      <c r="F902" s="1952">
        <f t="shared" si="20"/>
        <v>0</v>
      </c>
      <c r="G902" s="1935"/>
      <c r="K902" s="1935"/>
      <c r="L902" s="1935"/>
    </row>
    <row r="903" spans="1:12" s="1800" customFormat="1">
      <c r="A903" s="1918"/>
      <c r="B903" s="1928" t="s">
        <v>3830</v>
      </c>
      <c r="C903" s="1953" t="s">
        <v>1026</v>
      </c>
      <c r="D903" s="1843">
        <v>1</v>
      </c>
      <c r="E903" s="2454"/>
      <c r="F903" s="1949">
        <f t="shared" si="20"/>
        <v>0</v>
      </c>
      <c r="G903" s="1935"/>
      <c r="K903" s="1935"/>
      <c r="L903" s="1935"/>
    </row>
    <row r="904" spans="1:12" s="1967" customFormat="1">
      <c r="A904" s="1963"/>
      <c r="B904" s="1964"/>
      <c r="C904" s="1835"/>
      <c r="D904" s="1835"/>
      <c r="E904" s="1965"/>
      <c r="F904" s="1965"/>
      <c r="G904" s="1966"/>
      <c r="H904" s="1966"/>
      <c r="I904" s="1966"/>
    </row>
    <row r="905" spans="1:12" s="1800" customFormat="1" ht="84.6" customHeight="1">
      <c r="A905" s="1918" t="s">
        <v>1037</v>
      </c>
      <c r="B905" s="1667" t="s">
        <v>4290</v>
      </c>
      <c r="C905" s="1667"/>
      <c r="D905" s="1667"/>
      <c r="E905" s="1946"/>
      <c r="F905" s="1946"/>
      <c r="G905" s="1935"/>
      <c r="K905" s="1935"/>
      <c r="L905" s="1935"/>
    </row>
    <row r="906" spans="1:12" s="1800" customFormat="1">
      <c r="A906" s="1918"/>
      <c r="B906" s="1932" t="s">
        <v>3814</v>
      </c>
      <c r="C906" s="1843" t="s">
        <v>1044</v>
      </c>
      <c r="D906" s="1843">
        <v>2</v>
      </c>
      <c r="E906" s="2454"/>
      <c r="F906" s="1949">
        <f t="shared" ref="F906:F912" si="21">D906*E906</f>
        <v>0</v>
      </c>
      <c r="G906" s="1935"/>
      <c r="K906" s="1935"/>
      <c r="L906" s="1935"/>
    </row>
    <row r="907" spans="1:12" s="1800" customFormat="1">
      <c r="A907" s="1918"/>
      <c r="B907" s="1932" t="s">
        <v>3826</v>
      </c>
      <c r="C907" s="1843" t="s">
        <v>1044</v>
      </c>
      <c r="D907" s="1843">
        <v>1</v>
      </c>
      <c r="E907" s="2454"/>
      <c r="F907" s="1949">
        <f t="shared" si="21"/>
        <v>0</v>
      </c>
      <c r="G907" s="1935"/>
      <c r="K907" s="1935"/>
      <c r="L907" s="1935"/>
    </row>
    <row r="908" spans="1:12" s="1800" customFormat="1">
      <c r="A908" s="1918"/>
      <c r="B908" s="1932" t="s">
        <v>3819</v>
      </c>
      <c r="C908" s="1843" t="s">
        <v>1044</v>
      </c>
      <c r="D908" s="1843">
        <v>2</v>
      </c>
      <c r="E908" s="2454"/>
      <c r="F908" s="1949">
        <f t="shared" si="21"/>
        <v>0</v>
      </c>
      <c r="G908" s="1935"/>
      <c r="K908" s="1935"/>
      <c r="L908" s="1935"/>
    </row>
    <row r="909" spans="1:12" s="1800" customFormat="1">
      <c r="A909" s="1918"/>
      <c r="B909" s="1932" t="s">
        <v>3820</v>
      </c>
      <c r="C909" s="1843" t="s">
        <v>1044</v>
      </c>
      <c r="D909" s="1843">
        <v>1</v>
      </c>
      <c r="E909" s="2454"/>
      <c r="F909" s="1949">
        <f t="shared" si="21"/>
        <v>0</v>
      </c>
      <c r="G909" s="1935"/>
      <c r="K909" s="1935"/>
      <c r="L909" s="1935"/>
    </row>
    <row r="910" spans="1:12" s="1800" customFormat="1">
      <c r="A910" s="1918"/>
      <c r="B910" s="1932" t="s">
        <v>3821</v>
      </c>
      <c r="C910" s="1843" t="s">
        <v>1044</v>
      </c>
      <c r="D910" s="1843">
        <v>1</v>
      </c>
      <c r="E910" s="2454"/>
      <c r="F910" s="1949">
        <f t="shared" si="21"/>
        <v>0</v>
      </c>
      <c r="G910" s="1935"/>
      <c r="K910" s="1935"/>
      <c r="L910" s="1935"/>
    </row>
    <row r="911" spans="1:12" s="1800" customFormat="1">
      <c r="A911" s="1918"/>
      <c r="B911" s="1951" t="s">
        <v>3822</v>
      </c>
      <c r="C911" s="1830" t="s">
        <v>1044</v>
      </c>
      <c r="D911" s="1830">
        <v>1</v>
      </c>
      <c r="E911" s="2455"/>
      <c r="F911" s="1952">
        <f t="shared" si="21"/>
        <v>0</v>
      </c>
      <c r="G911" s="1935"/>
      <c r="K911" s="1935"/>
      <c r="L911" s="1935"/>
    </row>
    <row r="912" spans="1:12" s="1800" customFormat="1">
      <c r="A912" s="1918"/>
      <c r="B912" s="1928" t="s">
        <v>3831</v>
      </c>
      <c r="C912" s="1953" t="s">
        <v>1026</v>
      </c>
      <c r="D912" s="1843">
        <v>1</v>
      </c>
      <c r="E912" s="2454"/>
      <c r="F912" s="1949">
        <f t="shared" si="21"/>
        <v>0</v>
      </c>
      <c r="G912" s="1935"/>
      <c r="K912" s="1935"/>
      <c r="L912" s="1935"/>
    </row>
    <row r="913" spans="1:12" s="1794" customFormat="1">
      <c r="A913" s="1955"/>
      <c r="B913" s="1956"/>
      <c r="C913" s="1960"/>
      <c r="E913" s="1961"/>
      <c r="F913" s="1962"/>
      <c r="G913" s="1959"/>
      <c r="K913" s="1959"/>
      <c r="L913" s="1959"/>
    </row>
    <row r="914" spans="1:12" s="1948" customFormat="1" ht="76.5">
      <c r="A914" s="1918" t="s">
        <v>1038</v>
      </c>
      <c r="B914" s="1667" t="s">
        <v>4291</v>
      </c>
      <c r="C914" s="1667"/>
      <c r="D914" s="1667"/>
      <c r="E914" s="1946"/>
      <c r="F914" s="1946"/>
      <c r="G914" s="1947"/>
      <c r="H914" s="1935"/>
      <c r="I914" s="1935"/>
    </row>
    <row r="915" spans="1:12" s="1800" customFormat="1">
      <c r="A915" s="1918"/>
      <c r="B915" s="1932" t="s">
        <v>3832</v>
      </c>
      <c r="C915" s="1843" t="s">
        <v>1044</v>
      </c>
      <c r="D915" s="1843">
        <v>1</v>
      </c>
      <c r="E915" s="2454"/>
      <c r="F915" s="1949">
        <f>D915*E915</f>
        <v>0</v>
      </c>
      <c r="G915" s="1935"/>
      <c r="H915" s="1935"/>
      <c r="I915" s="1935"/>
    </row>
    <row r="916" spans="1:12" s="1948" customFormat="1">
      <c r="A916" s="1950"/>
      <c r="B916" s="1932" t="s">
        <v>3833</v>
      </c>
      <c r="C916" s="1843" t="s">
        <v>1044</v>
      </c>
      <c r="D916" s="1843">
        <v>2</v>
      </c>
      <c r="E916" s="2454"/>
      <c r="F916" s="1949">
        <f>D916*E916</f>
        <v>0</v>
      </c>
      <c r="G916" s="1935"/>
      <c r="H916" s="1935"/>
      <c r="I916" s="1935"/>
    </row>
    <row r="917" spans="1:12" s="1800" customFormat="1">
      <c r="A917" s="1918"/>
      <c r="B917" s="1951" t="s">
        <v>3834</v>
      </c>
      <c r="C917" s="1830" t="s">
        <v>1044</v>
      </c>
      <c r="D917" s="1830">
        <v>2</v>
      </c>
      <c r="E917" s="2455"/>
      <c r="F917" s="1952">
        <f>D917*E917</f>
        <v>0</v>
      </c>
      <c r="G917" s="1935"/>
      <c r="H917" s="1935"/>
      <c r="I917" s="1935"/>
    </row>
    <row r="918" spans="1:12" s="1800" customFormat="1">
      <c r="A918" s="1918"/>
      <c r="B918" s="1928" t="s">
        <v>3835</v>
      </c>
      <c r="C918" s="1953" t="s">
        <v>1026</v>
      </c>
      <c r="D918" s="1954">
        <v>1</v>
      </c>
      <c r="E918" s="2454"/>
      <c r="F918" s="1949">
        <f>D918*E918</f>
        <v>0</v>
      </c>
      <c r="G918" s="1935"/>
      <c r="H918" s="1935"/>
      <c r="I918" s="1935"/>
    </row>
    <row r="919" spans="1:12" s="1794" customFormat="1">
      <c r="A919" s="1955"/>
      <c r="B919" s="1956"/>
      <c r="C919" s="1960"/>
      <c r="E919" s="1961"/>
      <c r="F919" s="1962"/>
      <c r="G919" s="1959"/>
      <c r="K919" s="1959"/>
      <c r="L919" s="1959"/>
    </row>
    <row r="920" spans="1:12" s="1948" customFormat="1" ht="68.45" customHeight="1">
      <c r="A920" s="1918" t="s">
        <v>1039</v>
      </c>
      <c r="B920" s="1667" t="s">
        <v>4292</v>
      </c>
      <c r="C920" s="1667"/>
      <c r="D920" s="1667"/>
      <c r="E920" s="1946"/>
      <c r="F920" s="1946"/>
      <c r="G920" s="1947"/>
      <c r="H920" s="1935"/>
      <c r="I920" s="1935"/>
    </row>
    <row r="921" spans="1:12" s="1800" customFormat="1">
      <c r="A921" s="1918"/>
      <c r="B921" s="1932" t="s">
        <v>3809</v>
      </c>
      <c r="C921" s="1843" t="s">
        <v>1044</v>
      </c>
      <c r="D921" s="1843">
        <v>1</v>
      </c>
      <c r="E921" s="2454"/>
      <c r="F921" s="1949">
        <f>D921*E921</f>
        <v>0</v>
      </c>
      <c r="G921" s="1935"/>
      <c r="H921" s="1935"/>
      <c r="I921" s="1935"/>
    </row>
    <row r="922" spans="1:12" s="1948" customFormat="1">
      <c r="A922" s="1950"/>
      <c r="B922" s="1932" t="s">
        <v>3836</v>
      </c>
      <c r="C922" s="1843" t="s">
        <v>1044</v>
      </c>
      <c r="D922" s="1843">
        <v>2</v>
      </c>
      <c r="E922" s="2454"/>
      <c r="F922" s="1949">
        <f>D922*E922</f>
        <v>0</v>
      </c>
      <c r="G922" s="1935"/>
      <c r="H922" s="1935"/>
      <c r="I922" s="1935"/>
    </row>
    <row r="923" spans="1:12" s="1800" customFormat="1">
      <c r="A923" s="1918"/>
      <c r="B923" s="1951" t="s">
        <v>3834</v>
      </c>
      <c r="C923" s="1830" t="s">
        <v>1044</v>
      </c>
      <c r="D923" s="1830">
        <v>2</v>
      </c>
      <c r="E923" s="2455"/>
      <c r="F923" s="1952">
        <f>D923*E923</f>
        <v>0</v>
      </c>
      <c r="G923" s="1935"/>
      <c r="H923" s="1935"/>
      <c r="I923" s="1935"/>
    </row>
    <row r="924" spans="1:12" s="1800" customFormat="1">
      <c r="A924" s="1918"/>
      <c r="B924" s="1928" t="s">
        <v>3837</v>
      </c>
      <c r="C924" s="1953" t="s">
        <v>1026</v>
      </c>
      <c r="D924" s="1954">
        <v>1</v>
      </c>
      <c r="E924" s="2454"/>
      <c r="F924" s="1949">
        <f>D924*E924</f>
        <v>0</v>
      </c>
      <c r="G924" s="1935"/>
      <c r="H924" s="1935"/>
      <c r="I924" s="1935"/>
    </row>
    <row r="925" spans="1:12" s="1794" customFormat="1">
      <c r="A925" s="1955"/>
      <c r="B925" s="1956"/>
      <c r="C925" s="1960"/>
      <c r="E925" s="1961"/>
      <c r="F925" s="1962"/>
      <c r="G925" s="1959"/>
      <c r="K925" s="1959"/>
      <c r="L925" s="1959"/>
    </row>
    <row r="926" spans="1:12" s="1800" customFormat="1" ht="70.900000000000006" customHeight="1">
      <c r="A926" s="1918" t="s">
        <v>1040</v>
      </c>
      <c r="B926" s="1667" t="s">
        <v>4293</v>
      </c>
      <c r="C926" s="1667"/>
      <c r="D926" s="1667"/>
      <c r="E926" s="1946"/>
      <c r="F926" s="1946"/>
      <c r="G926" s="1935"/>
      <c r="K926" s="1935"/>
      <c r="L926" s="1935"/>
    </row>
    <row r="927" spans="1:12" s="1800" customFormat="1">
      <c r="A927" s="1918"/>
      <c r="B927" s="1932" t="s">
        <v>3838</v>
      </c>
      <c r="C927" s="1843" t="s">
        <v>1044</v>
      </c>
      <c r="D927" s="1843">
        <v>1</v>
      </c>
      <c r="E927" s="2454"/>
      <c r="F927" s="1949">
        <f>D927*E927</f>
        <v>0</v>
      </c>
      <c r="G927" s="1935"/>
      <c r="K927" s="1935"/>
      <c r="L927" s="1935"/>
    </row>
    <row r="928" spans="1:12" s="1800" customFormat="1">
      <c r="A928" s="1918"/>
      <c r="B928" s="1932" t="s">
        <v>3836</v>
      </c>
      <c r="C928" s="1843" t="s">
        <v>1044</v>
      </c>
      <c r="D928" s="1843">
        <v>1</v>
      </c>
      <c r="E928" s="2454"/>
      <c r="F928" s="1949">
        <f>D928*E928</f>
        <v>0</v>
      </c>
      <c r="G928" s="1935"/>
      <c r="K928" s="1935"/>
      <c r="L928" s="1935"/>
    </row>
    <row r="929" spans="1:12" s="1800" customFormat="1">
      <c r="A929" s="1918"/>
      <c r="B929" s="1932" t="s">
        <v>3834</v>
      </c>
      <c r="C929" s="1843" t="s">
        <v>1044</v>
      </c>
      <c r="D929" s="1843">
        <v>1</v>
      </c>
      <c r="E929" s="2454"/>
      <c r="F929" s="1949">
        <f>D929*E929</f>
        <v>0</v>
      </c>
      <c r="G929" s="1935"/>
      <c r="K929" s="1935"/>
      <c r="L929" s="1935"/>
    </row>
    <row r="930" spans="1:12" s="1800" customFormat="1">
      <c r="A930" s="1918"/>
      <c r="B930" s="1951" t="s">
        <v>3839</v>
      </c>
      <c r="C930" s="1830" t="s">
        <v>1044</v>
      </c>
      <c r="D930" s="1830">
        <v>1</v>
      </c>
      <c r="E930" s="2455"/>
      <c r="F930" s="1952">
        <f>D930*E930</f>
        <v>0</v>
      </c>
      <c r="G930" s="1935"/>
      <c r="K930" s="1935"/>
      <c r="L930" s="1935"/>
    </row>
    <row r="931" spans="1:12" s="1800" customFormat="1">
      <c r="A931" s="1918"/>
      <c r="B931" s="1928" t="s">
        <v>3840</v>
      </c>
      <c r="C931" s="1953" t="s">
        <v>1026</v>
      </c>
      <c r="D931" s="1843">
        <v>1</v>
      </c>
      <c r="E931" s="2454"/>
      <c r="F931" s="1949">
        <f>D931*E931</f>
        <v>0</v>
      </c>
      <c r="G931" s="1935"/>
      <c r="K931" s="1935"/>
      <c r="L931" s="1935"/>
    </row>
    <row r="932" spans="1:12" s="1794" customFormat="1">
      <c r="A932" s="1955"/>
      <c r="B932" s="1956"/>
      <c r="C932" s="1960"/>
      <c r="E932" s="1961"/>
      <c r="F932" s="1962"/>
      <c r="G932" s="1959"/>
      <c r="K932" s="1959"/>
      <c r="L932" s="1959"/>
    </row>
    <row r="933" spans="1:12" s="1800" customFormat="1" ht="69.599999999999994" customHeight="1">
      <c r="A933" s="1918" t="s">
        <v>1041</v>
      </c>
      <c r="B933" s="1667" t="s">
        <v>4294</v>
      </c>
      <c r="C933" s="1667"/>
      <c r="D933" s="1667"/>
      <c r="E933" s="1946"/>
      <c r="F933" s="1946"/>
      <c r="G933" s="1935"/>
      <c r="K933" s="1935"/>
      <c r="L933" s="1935"/>
    </row>
    <row r="934" spans="1:12" s="1800" customFormat="1">
      <c r="A934" s="1918"/>
      <c r="B934" s="1932" t="s">
        <v>3841</v>
      </c>
      <c r="C934" s="1843" t="s">
        <v>1044</v>
      </c>
      <c r="D934" s="1843">
        <v>2</v>
      </c>
      <c r="E934" s="2454"/>
      <c r="F934" s="1949">
        <f t="shared" ref="F934:F938" si="22">D934*E934</f>
        <v>0</v>
      </c>
      <c r="G934" s="1935"/>
      <c r="K934" s="1935"/>
      <c r="L934" s="1935"/>
    </row>
    <row r="935" spans="1:12" s="1800" customFormat="1">
      <c r="A935" s="1918"/>
      <c r="B935" s="1932" t="s">
        <v>3836</v>
      </c>
      <c r="C935" s="1843" t="s">
        <v>1044</v>
      </c>
      <c r="D935" s="1843">
        <v>1</v>
      </c>
      <c r="E935" s="2454"/>
      <c r="F935" s="1949">
        <f t="shared" si="22"/>
        <v>0</v>
      </c>
      <c r="G935" s="1935"/>
      <c r="K935" s="1935"/>
      <c r="L935" s="1935"/>
    </row>
    <row r="936" spans="1:12" s="1800" customFormat="1">
      <c r="A936" s="1918"/>
      <c r="B936" s="1932" t="s">
        <v>3842</v>
      </c>
      <c r="C936" s="1843" t="s">
        <v>1044</v>
      </c>
      <c r="D936" s="1843">
        <v>1</v>
      </c>
      <c r="E936" s="2454"/>
      <c r="F936" s="1949">
        <f t="shared" si="22"/>
        <v>0</v>
      </c>
      <c r="G936" s="1935"/>
      <c r="K936" s="1935"/>
      <c r="L936" s="1935"/>
    </row>
    <row r="937" spans="1:12" s="1800" customFormat="1">
      <c r="A937" s="1918"/>
      <c r="B937" s="1951" t="s">
        <v>3839</v>
      </c>
      <c r="C937" s="1830" t="s">
        <v>1044</v>
      </c>
      <c r="D937" s="1830">
        <v>1</v>
      </c>
      <c r="E937" s="2455"/>
      <c r="F937" s="1952">
        <f t="shared" si="22"/>
        <v>0</v>
      </c>
      <c r="G937" s="1935"/>
      <c r="K937" s="1935"/>
      <c r="L937" s="1935"/>
    </row>
    <row r="938" spans="1:12" s="1800" customFormat="1">
      <c r="A938" s="1918"/>
      <c r="B938" s="1928" t="s">
        <v>3843</v>
      </c>
      <c r="C938" s="1953" t="s">
        <v>1026</v>
      </c>
      <c r="D938" s="1843">
        <v>1</v>
      </c>
      <c r="E938" s="2454"/>
      <c r="F938" s="1949">
        <f t="shared" si="22"/>
        <v>0</v>
      </c>
      <c r="G938" s="1935"/>
      <c r="K938" s="1935"/>
      <c r="L938" s="1935"/>
    </row>
    <row r="939" spans="1:12" s="1794" customFormat="1">
      <c r="A939" s="1955"/>
      <c r="B939" s="1956"/>
      <c r="C939" s="1960"/>
      <c r="D939" s="1957"/>
      <c r="E939" s="1962"/>
      <c r="F939" s="1962"/>
      <c r="G939" s="1959"/>
      <c r="K939" s="1959"/>
      <c r="L939" s="1959"/>
    </row>
    <row r="940" spans="1:12" s="1948" customFormat="1" ht="63.75">
      <c r="A940" s="1918" t="s">
        <v>1042</v>
      </c>
      <c r="B940" s="1667" t="s">
        <v>3847</v>
      </c>
      <c r="C940" s="1667"/>
      <c r="D940" s="1667"/>
      <c r="E940" s="1946"/>
      <c r="F940" s="1946"/>
      <c r="G940" s="1947"/>
      <c r="H940" s="1935"/>
      <c r="I940" s="1935"/>
    </row>
    <row r="941" spans="1:12" s="1800" customFormat="1">
      <c r="A941" s="1918"/>
      <c r="B941" s="1932" t="s">
        <v>3848</v>
      </c>
      <c r="C941" s="1843" t="s">
        <v>1066</v>
      </c>
      <c r="D941" s="1843">
        <v>154</v>
      </c>
      <c r="E941" s="2454"/>
      <c r="F941" s="1949">
        <f t="shared" ref="F941:F945" si="23">D941*E941</f>
        <v>0</v>
      </c>
      <c r="G941" s="1935"/>
      <c r="H941" s="1935"/>
      <c r="I941" s="1935"/>
    </row>
    <row r="942" spans="1:12" s="1800" customFormat="1">
      <c r="A942" s="1918"/>
      <c r="B942" s="1932" t="s">
        <v>3849</v>
      </c>
      <c r="C942" s="1843" t="s">
        <v>1066</v>
      </c>
      <c r="D942" s="1843">
        <v>15</v>
      </c>
      <c r="E942" s="2454"/>
      <c r="F942" s="1949">
        <f t="shared" si="23"/>
        <v>0</v>
      </c>
      <c r="G942" s="1935"/>
      <c r="H942" s="1935"/>
      <c r="I942" s="1935"/>
    </row>
    <row r="943" spans="1:12" s="1800" customFormat="1">
      <c r="A943" s="1918"/>
      <c r="B943" s="1932" t="s">
        <v>3850</v>
      </c>
      <c r="C943" s="1843" t="s">
        <v>1066</v>
      </c>
      <c r="D943" s="1843">
        <v>208</v>
      </c>
      <c r="E943" s="2454"/>
      <c r="F943" s="1949">
        <f t="shared" si="23"/>
        <v>0</v>
      </c>
      <c r="G943" s="1935"/>
      <c r="H943" s="1935"/>
      <c r="I943" s="1935"/>
    </row>
    <row r="944" spans="1:12" s="1800" customFormat="1">
      <c r="A944" s="1918"/>
      <c r="B944" s="1932" t="s">
        <v>3851</v>
      </c>
      <c r="C944" s="1843" t="s">
        <v>1066</v>
      </c>
      <c r="D944" s="1843">
        <v>16</v>
      </c>
      <c r="E944" s="2454"/>
      <c r="F944" s="1949">
        <f t="shared" si="23"/>
        <v>0</v>
      </c>
      <c r="G944" s="1935"/>
      <c r="H944" s="1935"/>
      <c r="I944" s="1935"/>
    </row>
    <row r="945" spans="1:9" s="1800" customFormat="1">
      <c r="A945" s="1918"/>
      <c r="B945" s="1932" t="s">
        <v>3852</v>
      </c>
      <c r="C945" s="1843" t="s">
        <v>1066</v>
      </c>
      <c r="D945" s="1843">
        <v>22</v>
      </c>
      <c r="E945" s="2454"/>
      <c r="F945" s="1949">
        <f t="shared" si="23"/>
        <v>0</v>
      </c>
      <c r="G945" s="1935"/>
      <c r="H945" s="1935"/>
      <c r="I945" s="1935"/>
    </row>
    <row r="946" spans="1:9" s="1794" customFormat="1">
      <c r="A946" s="1955"/>
      <c r="B946" s="1956"/>
      <c r="C946" s="1957"/>
      <c r="D946" s="1957"/>
      <c r="E946" s="1968"/>
      <c r="F946" s="1968"/>
      <c r="G946" s="1959"/>
      <c r="H946" s="1959"/>
      <c r="I946" s="1959"/>
    </row>
    <row r="947" spans="1:9" s="1948" customFormat="1" ht="89.25">
      <c r="A947" s="1918" t="s">
        <v>2293</v>
      </c>
      <c r="B947" s="1667" t="s">
        <v>3853</v>
      </c>
      <c r="C947" s="1667"/>
      <c r="D947" s="1667"/>
      <c r="E947" s="1946"/>
      <c r="F947" s="1946"/>
      <c r="G947" s="1947"/>
      <c r="H947" s="1935"/>
      <c r="I947" s="1935"/>
    </row>
    <row r="948" spans="1:9" s="1800" customFormat="1">
      <c r="A948" s="1918"/>
      <c r="B948" s="1932" t="s">
        <v>3854</v>
      </c>
      <c r="C948" s="1843" t="s">
        <v>1066</v>
      </c>
      <c r="D948" s="1843">
        <v>15</v>
      </c>
      <c r="E948" s="2454"/>
      <c r="F948" s="1949">
        <f>D948*E948</f>
        <v>0</v>
      </c>
      <c r="G948" s="1935"/>
      <c r="H948" s="1935"/>
      <c r="I948" s="1935"/>
    </row>
    <row r="949" spans="1:9" s="1800" customFormat="1">
      <c r="A949" s="1918"/>
      <c r="B949" s="1932" t="s">
        <v>3855</v>
      </c>
      <c r="C949" s="1843" t="s">
        <v>1066</v>
      </c>
      <c r="D949" s="1843">
        <v>154</v>
      </c>
      <c r="E949" s="2454"/>
      <c r="F949" s="1949">
        <f>D949*E949</f>
        <v>0</v>
      </c>
      <c r="G949" s="1935"/>
      <c r="H949" s="1935"/>
      <c r="I949" s="1935"/>
    </row>
    <row r="950" spans="1:9" s="1800" customFormat="1">
      <c r="A950" s="1918"/>
      <c r="B950" s="1932" t="s">
        <v>3856</v>
      </c>
      <c r="C950" s="1843" t="s">
        <v>1066</v>
      </c>
      <c r="D950" s="1843">
        <v>208</v>
      </c>
      <c r="E950" s="2454"/>
      <c r="F950" s="1949">
        <f>D950*E950</f>
        <v>0</v>
      </c>
      <c r="G950" s="1935"/>
      <c r="H950" s="1935"/>
      <c r="I950" s="1935"/>
    </row>
    <row r="951" spans="1:9" s="1967" customFormat="1">
      <c r="A951" s="1969"/>
      <c r="C951" s="1970"/>
      <c r="D951" s="1971"/>
      <c r="E951" s="1972"/>
      <c r="F951" s="1973"/>
    </row>
    <row r="952" spans="1:9" s="1800" customFormat="1" ht="44.45" customHeight="1">
      <c r="A952" s="1918" t="s">
        <v>2371</v>
      </c>
      <c r="B952" s="1928" t="s">
        <v>3857</v>
      </c>
      <c r="C952" s="1974"/>
      <c r="D952" s="1975"/>
      <c r="E952" s="1976"/>
      <c r="F952" s="1976"/>
    </row>
    <row r="953" spans="1:9" s="1800" customFormat="1" ht="27">
      <c r="A953" s="1977"/>
      <c r="B953" s="1978" t="s">
        <v>3858</v>
      </c>
      <c r="C953" s="1974" t="s">
        <v>1044</v>
      </c>
      <c r="D953" s="1844">
        <v>1</v>
      </c>
      <c r="E953" s="2454"/>
      <c r="F953" s="1949">
        <f>D953*E953</f>
        <v>0</v>
      </c>
    </row>
    <row r="954" spans="1:9" s="1800" customFormat="1" ht="25.5">
      <c r="A954" s="1977"/>
      <c r="B954" s="1978" t="s">
        <v>3859</v>
      </c>
      <c r="C954" s="1974" t="s">
        <v>1044</v>
      </c>
      <c r="D954" s="1844">
        <v>1</v>
      </c>
      <c r="E954" s="2454"/>
      <c r="F954" s="1949">
        <f>D954*E954</f>
        <v>0</v>
      </c>
    </row>
    <row r="955" spans="1:9" s="1967" customFormat="1">
      <c r="A955" s="1977"/>
      <c r="B955" s="1993"/>
      <c r="C955" s="1988"/>
      <c r="D955" s="1836"/>
      <c r="E955" s="1989"/>
      <c r="F955" s="1949"/>
    </row>
    <row r="956" spans="1:9" s="1800" customFormat="1" ht="51">
      <c r="A956" s="1918" t="s">
        <v>2372</v>
      </c>
      <c r="B956" s="1928" t="s">
        <v>3860</v>
      </c>
      <c r="C956" s="1974" t="s">
        <v>1044</v>
      </c>
      <c r="D956" s="1844">
        <v>1</v>
      </c>
      <c r="E956" s="2456"/>
      <c r="F956" s="1949">
        <f t="shared" ref="F956:F1006" si="24">D956*E956</f>
        <v>0</v>
      </c>
    </row>
    <row r="957" spans="1:9" s="1967" customFormat="1">
      <c r="A957" s="1977"/>
      <c r="B957" s="1964"/>
      <c r="C957" s="1970"/>
      <c r="D957" s="1836"/>
      <c r="E957" s="1989"/>
      <c r="F957" s="1949"/>
    </row>
    <row r="958" spans="1:9" s="1800" customFormat="1" ht="63.75">
      <c r="A958" s="1918" t="s">
        <v>2374</v>
      </c>
      <c r="B958" s="1928" t="s">
        <v>3861</v>
      </c>
      <c r="C958" s="1974"/>
      <c r="D958" s="1844"/>
      <c r="E958" s="1976"/>
      <c r="F958" s="1949"/>
    </row>
    <row r="959" spans="1:9" s="1800" customFormat="1" ht="25.5">
      <c r="A959" s="1977"/>
      <c r="B959" s="1978" t="s">
        <v>3862</v>
      </c>
      <c r="C959" s="1974" t="s">
        <v>1044</v>
      </c>
      <c r="D959" s="1844">
        <v>1</v>
      </c>
      <c r="E959" s="2456"/>
      <c r="F959" s="1949">
        <f t="shared" si="24"/>
        <v>0</v>
      </c>
    </row>
    <row r="960" spans="1:9" s="1800" customFormat="1" ht="25.5">
      <c r="A960" s="1977"/>
      <c r="B960" s="1978" t="s">
        <v>3859</v>
      </c>
      <c r="C960" s="1974" t="s">
        <v>1044</v>
      </c>
      <c r="D960" s="1844">
        <v>1</v>
      </c>
      <c r="E960" s="2456"/>
      <c r="F960" s="1949">
        <f t="shared" si="24"/>
        <v>0</v>
      </c>
    </row>
    <row r="961" spans="1:6" s="1967" customFormat="1">
      <c r="A961" s="1977"/>
      <c r="B961" s="2024"/>
      <c r="C961" s="1988"/>
      <c r="D961" s="1836"/>
      <c r="E961" s="1989"/>
      <c r="F961" s="1949"/>
    </row>
    <row r="962" spans="1:6" s="1800" customFormat="1" ht="56.25" customHeight="1">
      <c r="A962" s="1918" t="s">
        <v>2375</v>
      </c>
      <c r="B962" s="1928" t="s">
        <v>3863</v>
      </c>
      <c r="C962" s="1974"/>
      <c r="D962" s="1844"/>
      <c r="E962" s="1976"/>
      <c r="F962" s="1949"/>
    </row>
    <row r="963" spans="1:6" s="1800" customFormat="1" ht="25.5">
      <c r="A963" s="1977"/>
      <c r="B963" s="1978" t="s">
        <v>3864</v>
      </c>
      <c r="C963" s="1974" t="s">
        <v>1044</v>
      </c>
      <c r="D963" s="1844">
        <v>2</v>
      </c>
      <c r="E963" s="2456"/>
      <c r="F963" s="1949">
        <f t="shared" si="24"/>
        <v>0</v>
      </c>
    </row>
    <row r="964" spans="1:6" s="1800" customFormat="1" ht="25.5">
      <c r="A964" s="1977"/>
      <c r="B964" s="1978" t="s">
        <v>3865</v>
      </c>
      <c r="C964" s="1974" t="s">
        <v>1044</v>
      </c>
      <c r="D964" s="1844">
        <v>2</v>
      </c>
      <c r="E964" s="2456"/>
      <c r="F964" s="1949">
        <f t="shared" si="24"/>
        <v>0</v>
      </c>
    </row>
    <row r="965" spans="1:6" s="1800" customFormat="1">
      <c r="A965" s="1977"/>
      <c r="B965" s="1928"/>
      <c r="C965" s="1974"/>
      <c r="D965" s="1844"/>
      <c r="E965" s="1976"/>
      <c r="F965" s="1949"/>
    </row>
    <row r="966" spans="1:6" s="1800" customFormat="1" ht="63.75">
      <c r="A966" s="1918" t="s">
        <v>2376</v>
      </c>
      <c r="B966" s="1928" t="s">
        <v>3912</v>
      </c>
      <c r="C966" s="1974"/>
      <c r="D966" s="1844"/>
      <c r="E966" s="1976"/>
      <c r="F966" s="1949"/>
    </row>
    <row r="967" spans="1:6" s="1800" customFormat="1" ht="25.5">
      <c r="A967" s="1977"/>
      <c r="B967" s="1978" t="s">
        <v>3867</v>
      </c>
      <c r="C967" s="1974" t="s">
        <v>1044</v>
      </c>
      <c r="D967" s="1844">
        <v>1</v>
      </c>
      <c r="E967" s="2456"/>
      <c r="F967" s="1949">
        <f t="shared" si="24"/>
        <v>0</v>
      </c>
    </row>
    <row r="968" spans="1:6" s="1800" customFormat="1" ht="25.5">
      <c r="A968" s="1977"/>
      <c r="B968" s="1978" t="s">
        <v>3868</v>
      </c>
      <c r="C968" s="1974" t="s">
        <v>1044</v>
      </c>
      <c r="D968" s="1844">
        <v>1</v>
      </c>
      <c r="E968" s="2456"/>
      <c r="F968" s="1949">
        <f t="shared" si="24"/>
        <v>0</v>
      </c>
    </row>
    <row r="969" spans="1:6" s="1800" customFormat="1">
      <c r="A969" s="1977"/>
      <c r="B969" s="1979"/>
      <c r="C969" s="1974"/>
      <c r="D969" s="1844"/>
      <c r="E969" s="1976"/>
      <c r="F969" s="1949"/>
    </row>
    <row r="970" spans="1:6" s="1800" customFormat="1" ht="63.75">
      <c r="A970" s="1918" t="s">
        <v>2378</v>
      </c>
      <c r="B970" s="1928" t="s">
        <v>3869</v>
      </c>
      <c r="C970" s="1974"/>
      <c r="D970" s="1844"/>
      <c r="E970" s="1976"/>
      <c r="F970" s="1949"/>
    </row>
    <row r="971" spans="1:6" s="1800" customFormat="1" ht="25.5">
      <c r="A971" s="1977"/>
      <c r="B971" s="1928" t="s">
        <v>3870</v>
      </c>
      <c r="C971" s="1974" t="s">
        <v>1044</v>
      </c>
      <c r="D971" s="1844">
        <v>1</v>
      </c>
      <c r="E971" s="2457"/>
      <c r="F971" s="1949">
        <f t="shared" si="24"/>
        <v>0</v>
      </c>
    </row>
    <row r="972" spans="1:6" s="1800" customFormat="1" ht="25.5">
      <c r="A972" s="1977"/>
      <c r="B972" s="1978" t="s">
        <v>3871</v>
      </c>
      <c r="C972" s="1974" t="s">
        <v>1044</v>
      </c>
      <c r="D972" s="1844">
        <v>1</v>
      </c>
      <c r="E972" s="2456"/>
      <c r="F972" s="1949">
        <f t="shared" si="24"/>
        <v>0</v>
      </c>
    </row>
    <row r="973" spans="1:6" s="1800" customFormat="1" ht="25.5">
      <c r="A973" s="1977"/>
      <c r="B973" s="1978" t="s">
        <v>3872</v>
      </c>
      <c r="C973" s="1974" t="s">
        <v>1044</v>
      </c>
      <c r="D973" s="1844">
        <v>1</v>
      </c>
      <c r="E973" s="2456"/>
      <c r="F973" s="1949">
        <f t="shared" si="24"/>
        <v>0</v>
      </c>
    </row>
    <row r="974" spans="1:6" s="1967" customFormat="1">
      <c r="A974" s="1991"/>
      <c r="B974" s="1992"/>
      <c r="C974" s="1988"/>
      <c r="D974" s="1836"/>
      <c r="E974" s="1989"/>
      <c r="F974" s="1949"/>
    </row>
    <row r="975" spans="1:6" s="1800" customFormat="1" ht="76.5">
      <c r="A975" s="1918" t="s">
        <v>2380</v>
      </c>
      <c r="B975" s="1928" t="s">
        <v>3873</v>
      </c>
      <c r="C975" s="1974"/>
      <c r="D975" s="1844"/>
      <c r="E975" s="1976"/>
      <c r="F975" s="1949"/>
    </row>
    <row r="976" spans="1:6" s="1987" customFormat="1" ht="25.5">
      <c r="A976" s="1984"/>
      <c r="B976" s="1985" t="s">
        <v>3874</v>
      </c>
      <c r="C976" s="1986" t="s">
        <v>1044</v>
      </c>
      <c r="D976" s="1844">
        <v>1</v>
      </c>
      <c r="E976" s="2456"/>
      <c r="F976" s="1949">
        <f t="shared" si="24"/>
        <v>0</v>
      </c>
    </row>
    <row r="977" spans="1:6" s="1800" customFormat="1" ht="25.5">
      <c r="A977" s="1977"/>
      <c r="B977" s="1978" t="s">
        <v>3875</v>
      </c>
      <c r="C977" s="1986" t="s">
        <v>1044</v>
      </c>
      <c r="D977" s="1844">
        <v>1</v>
      </c>
      <c r="E977" s="2456"/>
      <c r="F977" s="1949">
        <f t="shared" si="24"/>
        <v>0</v>
      </c>
    </row>
    <row r="978" spans="1:6" s="1800" customFormat="1" ht="25.5">
      <c r="A978" s="1977"/>
      <c r="B978" s="1978" t="s">
        <v>3876</v>
      </c>
      <c r="C978" s="1986" t="s">
        <v>1044</v>
      </c>
      <c r="D978" s="1844">
        <v>1</v>
      </c>
      <c r="E978" s="2456"/>
      <c r="F978" s="1949">
        <f t="shared" si="24"/>
        <v>0</v>
      </c>
    </row>
    <row r="979" spans="1:6" s="1967" customFormat="1">
      <c r="A979" s="1977"/>
      <c r="B979" s="1964"/>
      <c r="C979" s="1988"/>
      <c r="D979" s="1836"/>
      <c r="E979" s="1989"/>
      <c r="F979" s="1949"/>
    </row>
    <row r="980" spans="1:6" s="1800" customFormat="1" ht="76.5">
      <c r="A980" s="1918" t="s">
        <v>2382</v>
      </c>
      <c r="B980" s="1928" t="s">
        <v>3877</v>
      </c>
      <c r="C980" s="1974"/>
      <c r="D980" s="1844"/>
      <c r="E980" s="1976"/>
      <c r="F980" s="1949"/>
    </row>
    <row r="981" spans="1:6" s="1987" customFormat="1" ht="25.5">
      <c r="A981" s="1984"/>
      <c r="B981" s="1985" t="s">
        <v>3874</v>
      </c>
      <c r="C981" s="1986" t="s">
        <v>1044</v>
      </c>
      <c r="D981" s="1844">
        <v>1</v>
      </c>
      <c r="E981" s="2456"/>
      <c r="F981" s="1949">
        <f t="shared" si="24"/>
        <v>0</v>
      </c>
    </row>
    <row r="982" spans="1:6" s="1800" customFormat="1" ht="25.5">
      <c r="A982" s="1984"/>
      <c r="B982" s="1978" t="s">
        <v>3878</v>
      </c>
      <c r="C982" s="1986" t="s">
        <v>1044</v>
      </c>
      <c r="D982" s="1844">
        <v>1</v>
      </c>
      <c r="E982" s="2456"/>
      <c r="F982" s="1949">
        <f t="shared" si="24"/>
        <v>0</v>
      </c>
    </row>
    <row r="983" spans="1:6" s="1800" customFormat="1" ht="25.5">
      <c r="A983" s="1984"/>
      <c r="B983" s="1978" t="s">
        <v>3879</v>
      </c>
      <c r="C983" s="1986" t="s">
        <v>1044</v>
      </c>
      <c r="D983" s="1844">
        <v>1</v>
      </c>
      <c r="E983" s="2456"/>
      <c r="F983" s="1949">
        <f t="shared" si="24"/>
        <v>0</v>
      </c>
    </row>
    <row r="984" spans="1:6" s="1967" customFormat="1">
      <c r="A984" s="1969"/>
      <c r="B984" s="1964"/>
      <c r="C984" s="1988"/>
      <c r="D984" s="1836"/>
      <c r="E984" s="1989"/>
      <c r="F984" s="1949"/>
    </row>
    <row r="985" spans="1:6" s="1642" customFormat="1" ht="76.5">
      <c r="A985" s="1918" t="s">
        <v>2384</v>
      </c>
      <c r="B985" s="1928" t="s">
        <v>3880</v>
      </c>
      <c r="C985" s="1974"/>
      <c r="D985" s="1844"/>
      <c r="E985" s="1976"/>
      <c r="F985" s="1949"/>
    </row>
    <row r="986" spans="1:6" s="1987" customFormat="1" ht="25.5">
      <c r="A986" s="1984"/>
      <c r="B986" s="1985" t="s">
        <v>3874</v>
      </c>
      <c r="C986" s="1986" t="s">
        <v>1044</v>
      </c>
      <c r="D986" s="1844">
        <v>2</v>
      </c>
      <c r="E986" s="2456"/>
      <c r="F986" s="1949">
        <f t="shared" si="24"/>
        <v>0</v>
      </c>
    </row>
    <row r="987" spans="1:6" s="1642" customFormat="1" ht="25.5">
      <c r="A987" s="1984"/>
      <c r="B987" s="1978" t="s">
        <v>3881</v>
      </c>
      <c r="C987" s="1986" t="s">
        <v>1044</v>
      </c>
      <c r="D987" s="1844">
        <v>2</v>
      </c>
      <c r="E987" s="2456"/>
      <c r="F987" s="1949">
        <f t="shared" si="24"/>
        <v>0</v>
      </c>
    </row>
    <row r="988" spans="1:6" s="1642" customFormat="1" ht="25.5">
      <c r="A988" s="1984"/>
      <c r="B988" s="1978" t="s">
        <v>3882</v>
      </c>
      <c r="C988" s="1986" t="s">
        <v>1044</v>
      </c>
      <c r="D988" s="1844">
        <v>2</v>
      </c>
      <c r="E988" s="2456"/>
      <c r="F988" s="1949">
        <f t="shared" si="24"/>
        <v>0</v>
      </c>
    </row>
    <row r="989" spans="1:6" s="1791" customFormat="1">
      <c r="A989" s="1984"/>
      <c r="B989" s="1990"/>
      <c r="C989" s="1988"/>
      <c r="D989" s="1836"/>
      <c r="E989" s="1989"/>
      <c r="F989" s="1949">
        <f t="shared" si="24"/>
        <v>0</v>
      </c>
    </row>
    <row r="990" spans="1:6" s="1642" customFormat="1" ht="76.5">
      <c r="A990" s="1918" t="s">
        <v>2385</v>
      </c>
      <c r="B990" s="1928" t="s">
        <v>3883</v>
      </c>
      <c r="C990" s="1974"/>
      <c r="D990" s="1844"/>
      <c r="E990" s="1976"/>
      <c r="F990" s="1949">
        <f t="shared" si="24"/>
        <v>0</v>
      </c>
    </row>
    <row r="991" spans="1:6" s="1987" customFormat="1" ht="25.5">
      <c r="A991" s="1984"/>
      <c r="B991" s="1985" t="s">
        <v>3874</v>
      </c>
      <c r="C991" s="1986" t="s">
        <v>1044</v>
      </c>
      <c r="D991" s="1844">
        <v>1</v>
      </c>
      <c r="E991" s="2456"/>
      <c r="F991" s="1949">
        <f t="shared" si="24"/>
        <v>0</v>
      </c>
    </row>
    <row r="992" spans="1:6" s="1642" customFormat="1" ht="25.5">
      <c r="A992" s="1984"/>
      <c r="B992" s="1978" t="s">
        <v>3881</v>
      </c>
      <c r="C992" s="1986" t="s">
        <v>1044</v>
      </c>
      <c r="D992" s="1844">
        <v>1</v>
      </c>
      <c r="E992" s="2456"/>
      <c r="F992" s="1949">
        <f t="shared" si="24"/>
        <v>0</v>
      </c>
    </row>
    <row r="993" spans="1:9" s="1642" customFormat="1" ht="25.5">
      <c r="A993" s="1984"/>
      <c r="B993" s="1978" t="s">
        <v>3882</v>
      </c>
      <c r="C993" s="1986" t="s">
        <v>1044</v>
      </c>
      <c r="D993" s="1844">
        <v>1</v>
      </c>
      <c r="E993" s="2456"/>
      <c r="F993" s="1949">
        <f t="shared" si="24"/>
        <v>0</v>
      </c>
    </row>
    <row r="994" spans="1:9" s="1791" customFormat="1">
      <c r="A994" s="1969"/>
      <c r="B994" s="1990"/>
      <c r="C994" s="1988"/>
      <c r="D994" s="1836"/>
      <c r="E994" s="1989"/>
      <c r="F994" s="1949"/>
    </row>
    <row r="995" spans="1:9" s="1642" customFormat="1" ht="51">
      <c r="A995" s="1918" t="s">
        <v>2387</v>
      </c>
      <c r="B995" s="1928" t="s">
        <v>3884</v>
      </c>
      <c r="C995" s="1974"/>
      <c r="D995" s="1844"/>
      <c r="E995" s="1976"/>
      <c r="F995" s="1949"/>
    </row>
    <row r="996" spans="1:9" s="1642" customFormat="1" ht="25.5">
      <c r="A996" s="1977"/>
      <c r="B996" s="1928" t="s">
        <v>3885</v>
      </c>
      <c r="C996" s="1974" t="s">
        <v>1044</v>
      </c>
      <c r="D996" s="1844">
        <v>1</v>
      </c>
      <c r="E996" s="2457"/>
      <c r="F996" s="1949">
        <f t="shared" si="24"/>
        <v>0</v>
      </c>
    </row>
    <row r="997" spans="1:9" s="1642" customFormat="1" ht="25.5">
      <c r="A997" s="1977"/>
      <c r="B997" s="1978" t="s">
        <v>3886</v>
      </c>
      <c r="C997" s="1974" t="s">
        <v>1044</v>
      </c>
      <c r="D997" s="1844">
        <v>1</v>
      </c>
      <c r="E997" s="2456"/>
      <c r="F997" s="1949">
        <f t="shared" si="24"/>
        <v>0</v>
      </c>
    </row>
    <row r="998" spans="1:9" s="1642" customFormat="1" ht="25.5">
      <c r="A998" s="1977"/>
      <c r="B998" s="1978" t="s">
        <v>3887</v>
      </c>
      <c r="C998" s="1974" t="s">
        <v>1044</v>
      </c>
      <c r="D998" s="1844">
        <v>1</v>
      </c>
      <c r="E998" s="2456"/>
      <c r="F998" s="1949">
        <f t="shared" si="24"/>
        <v>0</v>
      </c>
    </row>
    <row r="999" spans="1:9" s="1791" customFormat="1">
      <c r="A999" s="1977"/>
      <c r="B999" s="1992"/>
      <c r="C999" s="1988"/>
      <c r="D999" s="1836"/>
      <c r="E999" s="1989"/>
      <c r="F999" s="1949"/>
    </row>
    <row r="1000" spans="1:9" s="1642" customFormat="1" ht="76.5">
      <c r="A1000" s="1918" t="s">
        <v>2388</v>
      </c>
      <c r="B1000" s="1928" t="s">
        <v>3888</v>
      </c>
      <c r="C1000" s="1974"/>
      <c r="D1000" s="1844"/>
      <c r="E1000" s="1976"/>
      <c r="F1000" s="1949"/>
    </row>
    <row r="1001" spans="1:9" s="1642" customFormat="1" ht="25.5">
      <c r="A1001" s="1984"/>
      <c r="B1001" s="1978" t="s">
        <v>3889</v>
      </c>
      <c r="C1001" s="1974" t="s">
        <v>1044</v>
      </c>
      <c r="D1001" s="1844">
        <v>1</v>
      </c>
      <c r="E1001" s="2456"/>
      <c r="F1001" s="1949">
        <f t="shared" si="24"/>
        <v>0</v>
      </c>
    </row>
    <row r="1002" spans="1:9" s="1642" customFormat="1" ht="25.5">
      <c r="A1002" s="1984"/>
      <c r="B1002" s="1978" t="s">
        <v>3890</v>
      </c>
      <c r="C1002" s="1974" t="s">
        <v>1044</v>
      </c>
      <c r="D1002" s="1844">
        <v>1</v>
      </c>
      <c r="E1002" s="2456"/>
      <c r="F1002" s="1949">
        <f t="shared" si="24"/>
        <v>0</v>
      </c>
    </row>
    <row r="1003" spans="1:9" s="1791" customFormat="1">
      <c r="A1003" s="1991"/>
      <c r="B1003" s="1993"/>
      <c r="C1003" s="1988"/>
      <c r="D1003" s="1836"/>
      <c r="E1003" s="1989"/>
      <c r="F1003" s="1949"/>
    </row>
    <row r="1004" spans="1:9" s="1800" customFormat="1">
      <c r="A1004" s="1984"/>
      <c r="B1004" s="1994" t="s">
        <v>3891</v>
      </c>
      <c r="C1004" s="1981"/>
      <c r="D1004" s="1844"/>
      <c r="E1004" s="1976"/>
      <c r="F1004" s="1949"/>
    </row>
    <row r="1005" spans="1:9" s="1996" customFormat="1" ht="60" customHeight="1">
      <c r="A1005" s="1918" t="s">
        <v>2390</v>
      </c>
      <c r="B1005" s="1928" t="s">
        <v>3892</v>
      </c>
      <c r="C1005" s="1995"/>
      <c r="D1005" s="1836"/>
      <c r="E1005" s="1972"/>
      <c r="F1005" s="1949"/>
    </row>
    <row r="1006" spans="1:9" s="1987" customFormat="1">
      <c r="A1006" s="1984"/>
      <c r="B1006" s="1908" t="s">
        <v>3893</v>
      </c>
      <c r="C1006" s="1986" t="s">
        <v>1044</v>
      </c>
      <c r="D1006" s="1844">
        <v>1</v>
      </c>
      <c r="E1006" s="2456"/>
      <c r="F1006" s="1949">
        <f t="shared" si="24"/>
        <v>0</v>
      </c>
    </row>
    <row r="1007" spans="1:9" s="2002" customFormat="1" ht="15">
      <c r="A1007" s="1997"/>
      <c r="B1007" s="1998"/>
      <c r="C1007" s="1999"/>
      <c r="D1007" s="2000"/>
      <c r="E1007" s="2001"/>
      <c r="F1007" s="2001"/>
    </row>
    <row r="1008" spans="1:9" s="1800" customFormat="1" ht="38.25">
      <c r="A1008" s="1918" t="s">
        <v>3614</v>
      </c>
      <c r="B1008" s="1932" t="s">
        <v>3895</v>
      </c>
      <c r="C1008" s="1953" t="s">
        <v>1026</v>
      </c>
      <c r="D1008" s="1954">
        <v>1</v>
      </c>
      <c r="E1008" s="2454"/>
      <c r="F1008" s="1949">
        <f>D1008*E1008</f>
        <v>0</v>
      </c>
      <c r="G1008" s="1935"/>
      <c r="H1008" s="1935"/>
      <c r="I1008" s="1935"/>
    </row>
    <row r="1009" spans="1:9" s="1794" customFormat="1">
      <c r="A1009" s="1955"/>
      <c r="B1009" s="1956"/>
      <c r="C1009" s="1957"/>
      <c r="D1009" s="2003"/>
      <c r="E1009" s="1958"/>
      <c r="F1009" s="1958"/>
      <c r="G1009" s="1959"/>
      <c r="H1009" s="1959"/>
      <c r="I1009" s="1959"/>
    </row>
    <row r="1010" spans="1:9" s="1800" customFormat="1" ht="25.5">
      <c r="A1010" s="1918" t="s">
        <v>3616</v>
      </c>
      <c r="B1010" s="1667" t="s">
        <v>3897</v>
      </c>
      <c r="C1010" s="1667"/>
      <c r="D1010" s="1667"/>
      <c r="E1010" s="1946"/>
      <c r="F1010" s="1946"/>
      <c r="G1010" s="2004"/>
      <c r="H1010" s="1935"/>
      <c r="I1010" s="1935"/>
    </row>
    <row r="1011" spans="1:9" s="1800" customFormat="1">
      <c r="A1011" s="1918"/>
      <c r="B1011" s="1932" t="s">
        <v>3898</v>
      </c>
      <c r="C1011" s="1843" t="s">
        <v>1044</v>
      </c>
      <c r="D1011" s="1843">
        <v>1</v>
      </c>
      <c r="E1011" s="2454"/>
      <c r="F1011" s="1949">
        <f>D1011*E1011</f>
        <v>0</v>
      </c>
      <c r="G1011" s="1935"/>
      <c r="H1011" s="1935"/>
      <c r="I1011" s="1935"/>
    </row>
    <row r="1012" spans="1:9" s="1800" customFormat="1">
      <c r="A1012" s="1918"/>
      <c r="B1012" s="1932" t="s">
        <v>3899</v>
      </c>
      <c r="C1012" s="1843" t="s">
        <v>1044</v>
      </c>
      <c r="D1012" s="1843">
        <v>1</v>
      </c>
      <c r="E1012" s="2454"/>
      <c r="F1012" s="1949">
        <f>D1012*E1012</f>
        <v>0</v>
      </c>
      <c r="G1012" s="1935"/>
      <c r="H1012" s="1935"/>
      <c r="I1012" s="1935"/>
    </row>
    <row r="1013" spans="1:9" s="1800" customFormat="1">
      <c r="A1013" s="2005"/>
      <c r="B1013" s="1951" t="s">
        <v>3900</v>
      </c>
      <c r="C1013" s="1830" t="s">
        <v>1044</v>
      </c>
      <c r="D1013" s="1830">
        <v>1</v>
      </c>
      <c r="E1013" s="2455"/>
      <c r="F1013" s="1952">
        <f>D1013*E1013</f>
        <v>0</v>
      </c>
      <c r="G1013" s="1935"/>
      <c r="H1013" s="1935"/>
      <c r="I1013" s="1935"/>
    </row>
    <row r="1014" spans="1:9" s="1794" customFormat="1">
      <c r="A1014" s="1955"/>
      <c r="B1014" s="1956"/>
      <c r="C1014" s="1957"/>
      <c r="D1014" s="2003"/>
      <c r="E1014" s="2025"/>
      <c r="F1014" s="2025"/>
      <c r="G1014" s="1959"/>
      <c r="H1014" s="1959"/>
      <c r="I1014" s="1959"/>
    </row>
    <row r="1015" spans="1:9" s="1800" customFormat="1">
      <c r="A1015" s="1918"/>
      <c r="B1015" s="1667" t="s">
        <v>3905</v>
      </c>
      <c r="C1015" s="1953"/>
      <c r="D1015" s="1954"/>
      <c r="F1015" s="2026">
        <f>SUM(F844:F1013)</f>
        <v>0</v>
      </c>
      <c r="G1015" s="1935"/>
      <c r="H1015" s="1935"/>
      <c r="I1015" s="1935"/>
    </row>
    <row r="1016" spans="1:9" s="1800" customFormat="1">
      <c r="A1016" s="1918"/>
      <c r="B1016" s="1667"/>
      <c r="C1016" s="1953"/>
      <c r="D1016" s="1954"/>
      <c r="E1016" s="2026"/>
      <c r="F1016" s="1874"/>
      <c r="G1016" s="1935"/>
      <c r="H1016" s="1935"/>
      <c r="I1016" s="1935"/>
    </row>
    <row r="1017" spans="1:9" s="1800" customFormat="1">
      <c r="A1017" s="1918"/>
      <c r="B1017" s="1674" t="s">
        <v>3906</v>
      </c>
      <c r="C1017" s="2006" t="s">
        <v>1044</v>
      </c>
      <c r="D1017" s="2007">
        <v>44</v>
      </c>
      <c r="E1017" s="2458"/>
      <c r="F1017" s="1874"/>
      <c r="G1017" s="1935"/>
      <c r="H1017" s="1935"/>
      <c r="I1017" s="1935"/>
    </row>
    <row r="1018" spans="1:9" s="1263" customFormat="1">
      <c r="A1018" s="1299"/>
      <c r="B1018" s="1315"/>
      <c r="C1018" s="1890"/>
      <c r="D1018" s="1890"/>
      <c r="E1018" s="1891"/>
    </row>
    <row r="1019" spans="1:9" s="1711" customFormat="1" ht="15" customHeight="1">
      <c r="A1019" s="2009" t="s">
        <v>3907</v>
      </c>
      <c r="B1019" s="2010" t="s">
        <v>3913</v>
      </c>
      <c r="C1019" s="2011"/>
      <c r="D1019" s="2011"/>
      <c r="E1019" s="2011"/>
      <c r="F1019" s="2027">
        <f>F1015*D1017</f>
        <v>0</v>
      </c>
    </row>
    <row r="1020" spans="1:9" s="1263" customFormat="1">
      <c r="A1020" s="1816"/>
      <c r="B1020" s="1364"/>
      <c r="C1020" s="1390"/>
      <c r="D1020" s="1390"/>
      <c r="E1020" s="1390"/>
      <c r="F1020" s="2018"/>
    </row>
    <row r="1021" spans="1:9" s="1899" customFormat="1" ht="16.149999999999999" customHeight="1">
      <c r="A1021" s="1893" t="s">
        <v>1035</v>
      </c>
      <c r="B1021" s="1894" t="s">
        <v>3796</v>
      </c>
      <c r="C1021" s="1895"/>
      <c r="D1021" s="1896"/>
      <c r="E1021" s="1897"/>
      <c r="F1021" s="2028">
        <f>F840+F1019</f>
        <v>0</v>
      </c>
    </row>
    <row r="1022" spans="1:9" s="1800" customFormat="1">
      <c r="A1022" s="1797"/>
      <c r="B1022" s="1907"/>
      <c r="C1022" s="1908"/>
      <c r="D1022" s="1909"/>
      <c r="E1022" s="1910"/>
      <c r="F1022" s="1911"/>
    </row>
    <row r="1023" spans="1:9" s="2035" customFormat="1">
      <c r="A1023" s="2029"/>
      <c r="B1023" s="2030"/>
      <c r="C1023" s="2031"/>
      <c r="D1023" s="2032"/>
      <c r="E1023" s="2033"/>
      <c r="F1023" s="2034"/>
    </row>
    <row r="1024" spans="1:9" s="1413" customFormat="1">
      <c r="A1024" s="1811"/>
      <c r="B1024" s="1812"/>
      <c r="C1024" s="1813"/>
      <c r="D1024" s="1813"/>
      <c r="E1024" s="1813"/>
      <c r="F1024" s="1814"/>
    </row>
    <row r="1025" spans="1:6" s="1711" customFormat="1" ht="16.149999999999999" customHeight="1">
      <c r="A1025" s="1723" t="s">
        <v>1036</v>
      </c>
      <c r="B1025" s="1724" t="s">
        <v>3914</v>
      </c>
      <c r="C1025" s="1725"/>
      <c r="D1025" s="1726"/>
      <c r="E1025" s="1727"/>
      <c r="F1025" s="1728"/>
    </row>
    <row r="1026" spans="1:6" s="1413" customFormat="1">
      <c r="A1026" s="1401"/>
      <c r="B1026" s="2036"/>
      <c r="C1026" s="1802"/>
      <c r="D1026" s="1802"/>
      <c r="E1026" s="1803"/>
      <c r="F1026" s="2037"/>
    </row>
    <row r="1027" spans="1:6" s="1413" customFormat="1">
      <c r="A1027" s="1401"/>
      <c r="B1027" s="1315" t="s">
        <v>1033</v>
      </c>
      <c r="C1027" s="1802"/>
      <c r="D1027" s="1802"/>
      <c r="E1027" s="1803"/>
      <c r="F1027" s="2037"/>
    </row>
    <row r="1028" spans="1:6" s="1413" customFormat="1" ht="102">
      <c r="A1028" s="1401"/>
      <c r="B1028" s="1315" t="s">
        <v>4282</v>
      </c>
      <c r="C1028" s="1802"/>
      <c r="D1028" s="1802"/>
      <c r="E1028" s="1803"/>
      <c r="F1028" s="2037"/>
    </row>
    <row r="1029" spans="1:6" s="1413" customFormat="1">
      <c r="A1029" s="1401"/>
      <c r="B1029" s="2036"/>
      <c r="C1029" s="1802"/>
      <c r="D1029" s="1802"/>
      <c r="E1029" s="1803"/>
      <c r="F1029" s="2037"/>
    </row>
    <row r="1030" spans="1:6" s="1246" customFormat="1">
      <c r="A1030" s="2038"/>
      <c r="B1030" s="2039" t="s">
        <v>3915</v>
      </c>
      <c r="C1030" s="1271"/>
      <c r="D1030" s="2040"/>
      <c r="E1030" s="2041"/>
      <c r="F1030" s="2042"/>
    </row>
    <row r="1031" spans="1:6" s="1743" customFormat="1" ht="97.15" customHeight="1">
      <c r="A1031" s="1734" t="s">
        <v>987</v>
      </c>
      <c r="B1031" s="1746" t="s">
        <v>3916</v>
      </c>
      <c r="C1031" s="2043"/>
      <c r="D1031" s="2043"/>
      <c r="E1031" s="2044"/>
      <c r="F1031" s="2044"/>
    </row>
    <row r="1032" spans="1:6" s="1743" customFormat="1" ht="25.5">
      <c r="A1032" s="1769" t="s">
        <v>271</v>
      </c>
      <c r="B1032" s="2045" t="s">
        <v>3917</v>
      </c>
      <c r="C1032" s="1736" t="s">
        <v>1044</v>
      </c>
      <c r="D1032" s="1737">
        <v>1</v>
      </c>
      <c r="E1032" s="2459"/>
      <c r="F1032" s="2046"/>
    </row>
    <row r="1033" spans="1:6" s="1642" customFormat="1">
      <c r="A1033" s="1759" t="s">
        <v>271</v>
      </c>
      <c r="B1033" s="2047" t="s">
        <v>3918</v>
      </c>
      <c r="C1033" s="1661" t="s">
        <v>1044</v>
      </c>
      <c r="D1033" s="1676">
        <v>1</v>
      </c>
      <c r="E1033" s="2460"/>
      <c r="F1033" s="2048"/>
    </row>
    <row r="1034" spans="1:6" s="1642" customFormat="1">
      <c r="A1034" s="1759" t="s">
        <v>271</v>
      </c>
      <c r="B1034" s="2047" t="s">
        <v>3919</v>
      </c>
      <c r="C1034" s="1661" t="s">
        <v>1026</v>
      </c>
      <c r="D1034" s="1676">
        <v>2</v>
      </c>
      <c r="E1034" s="2460"/>
      <c r="F1034" s="2048"/>
    </row>
    <row r="1035" spans="1:6" s="1642" customFormat="1">
      <c r="A1035" s="1759" t="s">
        <v>271</v>
      </c>
      <c r="B1035" s="2047" t="s">
        <v>3920</v>
      </c>
      <c r="C1035" s="1661" t="s">
        <v>1026</v>
      </c>
      <c r="D1035" s="1676">
        <v>1</v>
      </c>
      <c r="E1035" s="2460"/>
      <c r="F1035" s="2048"/>
    </row>
    <row r="1036" spans="1:6" s="1642" customFormat="1">
      <c r="A1036" s="1759" t="s">
        <v>271</v>
      </c>
      <c r="B1036" s="2047" t="s">
        <v>3921</v>
      </c>
      <c r="C1036" s="1661" t="s">
        <v>1026</v>
      </c>
      <c r="D1036" s="2049" t="s">
        <v>3922</v>
      </c>
      <c r="E1036" s="2460"/>
      <c r="F1036" s="2048"/>
    </row>
    <row r="1037" spans="1:6" s="1642" customFormat="1" ht="15" customHeight="1">
      <c r="A1037" s="1759" t="s">
        <v>271</v>
      </c>
      <c r="B1037" s="2047" t="s">
        <v>3923</v>
      </c>
      <c r="C1037" s="1661" t="s">
        <v>1026</v>
      </c>
      <c r="D1037" s="1676">
        <v>1</v>
      </c>
      <c r="E1037" s="2460"/>
      <c r="F1037" s="2048"/>
    </row>
    <row r="1038" spans="1:6" s="1642" customFormat="1">
      <c r="A1038" s="1759" t="s">
        <v>271</v>
      </c>
      <c r="B1038" s="2047" t="s">
        <v>3924</v>
      </c>
      <c r="C1038" s="1661" t="s">
        <v>1026</v>
      </c>
      <c r="D1038" s="1676">
        <v>1</v>
      </c>
      <c r="E1038" s="2460"/>
      <c r="F1038" s="2048"/>
    </row>
    <row r="1039" spans="1:6" s="1642" customFormat="1">
      <c r="A1039" s="1759" t="s">
        <v>271</v>
      </c>
      <c r="B1039" s="2050" t="s">
        <v>3925</v>
      </c>
      <c r="C1039" s="1661" t="s">
        <v>1026</v>
      </c>
      <c r="D1039" s="1676">
        <v>2</v>
      </c>
      <c r="E1039" s="2460"/>
      <c r="F1039" s="2048"/>
    </row>
    <row r="1040" spans="1:6" s="1642" customFormat="1">
      <c r="A1040" s="1759" t="s">
        <v>271</v>
      </c>
      <c r="B1040" s="2047" t="s">
        <v>3926</v>
      </c>
      <c r="C1040" s="1661" t="s">
        <v>1026</v>
      </c>
      <c r="D1040" s="1676">
        <v>1</v>
      </c>
      <c r="E1040" s="2460"/>
      <c r="F1040" s="2048"/>
    </row>
    <row r="1041" spans="1:14" s="1642" customFormat="1" ht="102">
      <c r="A1041" s="1759" t="s">
        <v>271</v>
      </c>
      <c r="B1041" s="2047" t="s">
        <v>3927</v>
      </c>
      <c r="C1041" s="1661" t="s">
        <v>1026</v>
      </c>
      <c r="D1041" s="1676">
        <v>3</v>
      </c>
      <c r="E1041" s="2460"/>
      <c r="F1041" s="2048"/>
      <c r="I1041" s="2051"/>
    </row>
    <row r="1042" spans="1:14" s="1642" customFormat="1" ht="51">
      <c r="A1042" s="1759" t="s">
        <v>271</v>
      </c>
      <c r="B1042" s="1701" t="s">
        <v>3928</v>
      </c>
      <c r="C1042" s="1661" t="s">
        <v>1026</v>
      </c>
      <c r="D1042" s="1676">
        <v>2</v>
      </c>
      <c r="E1042" s="2460"/>
      <c r="F1042" s="2048"/>
    </row>
    <row r="1043" spans="1:14" s="1642" customFormat="1" ht="25.5">
      <c r="A1043" s="1759" t="s">
        <v>271</v>
      </c>
      <c r="B1043" s="1701" t="s">
        <v>3929</v>
      </c>
      <c r="C1043" s="1661" t="s">
        <v>1044</v>
      </c>
      <c r="D1043" s="1676">
        <v>1</v>
      </c>
      <c r="E1043" s="2460"/>
      <c r="F1043" s="2048"/>
    </row>
    <row r="1044" spans="1:14" s="2055" customFormat="1" ht="15">
      <c r="A1044" s="2052" t="s">
        <v>271</v>
      </c>
      <c r="B1044" s="1701" t="s">
        <v>3930</v>
      </c>
      <c r="C1044" s="1661" t="s">
        <v>1044</v>
      </c>
      <c r="D1044" s="1676">
        <v>1</v>
      </c>
      <c r="E1044" s="2461"/>
      <c r="F1044" s="2053"/>
      <c r="G1044" s="2054"/>
    </row>
    <row r="1045" spans="1:14" s="1642" customFormat="1" ht="51">
      <c r="A1045" s="1759" t="s">
        <v>271</v>
      </c>
      <c r="B1045" s="1701" t="s">
        <v>3931</v>
      </c>
      <c r="C1045" s="1661" t="s">
        <v>1044</v>
      </c>
      <c r="D1045" s="1676">
        <v>2</v>
      </c>
      <c r="E1045" s="2460"/>
      <c r="F1045" s="2048"/>
    </row>
    <row r="1046" spans="1:14" s="2056" customFormat="1" ht="25.5">
      <c r="A1046" s="2052" t="s">
        <v>271</v>
      </c>
      <c r="B1046" s="1701" t="s">
        <v>3932</v>
      </c>
      <c r="C1046" s="1661" t="s">
        <v>1044</v>
      </c>
      <c r="D1046" s="1676">
        <v>60</v>
      </c>
      <c r="E1046" s="2461"/>
      <c r="F1046" s="2053"/>
      <c r="G1046" s="2055"/>
      <c r="H1046" s="2055"/>
      <c r="I1046" s="2055"/>
      <c r="J1046" s="2055"/>
      <c r="K1046" s="2055"/>
      <c r="L1046" s="2055"/>
      <c r="M1046" s="2055"/>
      <c r="N1046" s="2055"/>
    </row>
    <row r="1047" spans="1:14" s="1642" customFormat="1" ht="25.5">
      <c r="A1047" s="1759" t="s">
        <v>271</v>
      </c>
      <c r="B1047" s="1701" t="s">
        <v>3933</v>
      </c>
      <c r="C1047" s="1661" t="s">
        <v>1044</v>
      </c>
      <c r="D1047" s="1676">
        <v>14</v>
      </c>
      <c r="E1047" s="2460"/>
      <c r="F1047" s="2048"/>
    </row>
    <row r="1048" spans="1:14" s="1642" customFormat="1">
      <c r="A1048" s="1759" t="s">
        <v>271</v>
      </c>
      <c r="B1048" s="2057" t="s">
        <v>3934</v>
      </c>
      <c r="C1048" s="1661" t="s">
        <v>1044</v>
      </c>
      <c r="D1048" s="1676">
        <v>2</v>
      </c>
      <c r="E1048" s="2460"/>
      <c r="F1048" s="2048"/>
    </row>
    <row r="1049" spans="1:14" s="1642" customFormat="1">
      <c r="A1049" s="1759" t="s">
        <v>271</v>
      </c>
      <c r="B1049" s="2057" t="s">
        <v>3935</v>
      </c>
      <c r="C1049" s="1661" t="s">
        <v>1044</v>
      </c>
      <c r="D1049" s="1676">
        <v>5</v>
      </c>
      <c r="E1049" s="2460"/>
      <c r="F1049" s="2048"/>
    </row>
    <row r="1050" spans="1:14" s="1642" customFormat="1">
      <c r="A1050" s="1759" t="s">
        <v>271</v>
      </c>
      <c r="B1050" s="1677" t="s">
        <v>3936</v>
      </c>
      <c r="C1050" s="1661" t="s">
        <v>1026</v>
      </c>
      <c r="D1050" s="1676">
        <v>1</v>
      </c>
      <c r="E1050" s="2460"/>
      <c r="F1050" s="2048"/>
    </row>
    <row r="1051" spans="1:14" s="1642" customFormat="1">
      <c r="A1051" s="1759" t="s">
        <v>271</v>
      </c>
      <c r="B1051" s="2047" t="s">
        <v>3937</v>
      </c>
      <c r="C1051" s="1661" t="s">
        <v>1026</v>
      </c>
      <c r="D1051" s="1676">
        <v>1</v>
      </c>
      <c r="E1051" s="2460"/>
      <c r="F1051" s="2048"/>
    </row>
    <row r="1052" spans="1:14" s="1642" customFormat="1">
      <c r="A1052" s="1759" t="s">
        <v>271</v>
      </c>
      <c r="B1052" s="1677" t="s">
        <v>3938</v>
      </c>
      <c r="C1052" s="1772" t="s">
        <v>1066</v>
      </c>
      <c r="D1052" s="2058">
        <v>15</v>
      </c>
      <c r="E1052" s="2460"/>
      <c r="F1052" s="2048"/>
    </row>
    <row r="1053" spans="1:14" s="1642" customFormat="1">
      <c r="A1053" s="1759" t="s">
        <v>271</v>
      </c>
      <c r="B1053" s="1677" t="s">
        <v>3939</v>
      </c>
      <c r="C1053" s="1772" t="s">
        <v>1044</v>
      </c>
      <c r="D1053" s="2058">
        <v>1</v>
      </c>
      <c r="E1053" s="2460"/>
      <c r="F1053" s="2048"/>
    </row>
    <row r="1054" spans="1:14" s="1642" customFormat="1" ht="67.5" customHeight="1">
      <c r="A1054" s="1759" t="s">
        <v>271</v>
      </c>
      <c r="B1054" s="1701" t="s">
        <v>3940</v>
      </c>
      <c r="C1054" s="1661" t="s">
        <v>1026</v>
      </c>
      <c r="D1054" s="1676">
        <v>1</v>
      </c>
      <c r="E1054" s="2462"/>
      <c r="F1054" s="2059"/>
    </row>
    <row r="1055" spans="1:14" s="1263" customFormat="1">
      <c r="A1055" s="1682"/>
      <c r="B1055" s="2060" t="s">
        <v>3515</v>
      </c>
      <c r="C1055" s="2061" t="s">
        <v>1026</v>
      </c>
      <c r="D1055" s="2062">
        <v>1</v>
      </c>
      <c r="E1055" s="2450"/>
      <c r="F1055" s="2063">
        <f t="shared" ref="F1055" si="25">D1055*E1055</f>
        <v>0</v>
      </c>
    </row>
    <row r="1056" spans="1:14" s="1733" customFormat="1">
      <c r="A1056" s="1755"/>
      <c r="B1056" s="1756"/>
      <c r="C1056" s="1731"/>
      <c r="D1056" s="1732"/>
      <c r="E1056" s="1647"/>
      <c r="F1056" s="1647"/>
    </row>
    <row r="1057" spans="1:8" s="1642" customFormat="1" ht="38.25">
      <c r="A1057" s="1666" t="s">
        <v>1027</v>
      </c>
      <c r="B1057" s="1705" t="s">
        <v>3556</v>
      </c>
      <c r="C1057" s="1757"/>
      <c r="D1057" s="1758"/>
      <c r="E1057" s="1754"/>
      <c r="F1057" s="1754"/>
      <c r="G1057" s="1706"/>
      <c r="H1057" s="1706"/>
    </row>
    <row r="1058" spans="1:8" s="1642" customFormat="1">
      <c r="A1058" s="1759" t="s">
        <v>271</v>
      </c>
      <c r="B1058" s="1705" t="s">
        <v>3941</v>
      </c>
      <c r="C1058" s="1760" t="s">
        <v>1066</v>
      </c>
      <c r="D1058" s="1666">
        <v>15</v>
      </c>
      <c r="E1058" s="2450"/>
      <c r="F1058" s="2063">
        <f>D1058*E1058</f>
        <v>0</v>
      </c>
      <c r="G1058" s="1706"/>
      <c r="H1058" s="1706"/>
    </row>
    <row r="1059" spans="1:8" s="1642" customFormat="1">
      <c r="A1059" s="1759" t="s">
        <v>271</v>
      </c>
      <c r="B1059" s="1705" t="s">
        <v>3557</v>
      </c>
      <c r="C1059" s="1760" t="s">
        <v>1066</v>
      </c>
      <c r="D1059" s="1666">
        <v>210</v>
      </c>
      <c r="E1059" s="2450"/>
      <c r="F1059" s="2063">
        <f>D1059*E1059</f>
        <v>0</v>
      </c>
      <c r="G1059" s="1706"/>
      <c r="H1059" s="1706"/>
    </row>
    <row r="1060" spans="1:8" s="1642" customFormat="1">
      <c r="A1060" s="1759" t="s">
        <v>271</v>
      </c>
      <c r="B1060" s="1705" t="s">
        <v>3558</v>
      </c>
      <c r="C1060" s="1760" t="s">
        <v>1066</v>
      </c>
      <c r="D1060" s="1666">
        <v>68</v>
      </c>
      <c r="E1060" s="2450"/>
      <c r="F1060" s="2063">
        <f>D1060*E1060</f>
        <v>0</v>
      </c>
      <c r="G1060" s="1706"/>
      <c r="H1060" s="1706"/>
    </row>
    <row r="1061" spans="1:8">
      <c r="A1061" s="1763"/>
      <c r="B1061" s="1767"/>
      <c r="C1061" s="1765"/>
      <c r="D1061" s="1748"/>
      <c r="E1061" s="1750"/>
      <c r="F1061" s="1750"/>
      <c r="G1061" s="1733"/>
      <c r="H1061" s="1733"/>
    </row>
    <row r="1062" spans="1:8" s="1706" customFormat="1" ht="25.5">
      <c r="A1062" s="1666" t="s">
        <v>1030</v>
      </c>
      <c r="B1062" s="2064" t="s">
        <v>3942</v>
      </c>
      <c r="C1062" s="2065"/>
      <c r="D1062" s="2066"/>
      <c r="E1062" s="2067"/>
      <c r="F1062" s="2067"/>
    </row>
    <row r="1063" spans="1:8" s="1706" customFormat="1" ht="25.5">
      <c r="A1063" s="2068" t="s">
        <v>271</v>
      </c>
      <c r="B1063" s="2064" t="s">
        <v>3943</v>
      </c>
      <c r="C1063" s="2069" t="s">
        <v>1066</v>
      </c>
      <c r="D1063" s="2070">
        <v>230</v>
      </c>
      <c r="E1063" s="2450"/>
      <c r="F1063" s="2063">
        <f t="shared" ref="F1063:F1065" si="26">D1063*E1063</f>
        <v>0</v>
      </c>
    </row>
    <row r="1064" spans="1:8" s="1706" customFormat="1">
      <c r="A1064" s="2068" t="s">
        <v>271</v>
      </c>
      <c r="B1064" s="2064" t="s">
        <v>3944</v>
      </c>
      <c r="C1064" s="2065" t="s">
        <v>1066</v>
      </c>
      <c r="D1064" s="2066">
        <v>230</v>
      </c>
      <c r="E1064" s="2450"/>
      <c r="F1064" s="2063">
        <f t="shared" si="26"/>
        <v>0</v>
      </c>
    </row>
    <row r="1065" spans="1:8" s="1706" customFormat="1">
      <c r="A1065" s="2068" t="s">
        <v>271</v>
      </c>
      <c r="B1065" s="2071" t="s">
        <v>3945</v>
      </c>
      <c r="C1065" s="2065" t="s">
        <v>1066</v>
      </c>
      <c r="D1065" s="2066">
        <v>2650</v>
      </c>
      <c r="E1065" s="2450"/>
      <c r="F1065" s="2063">
        <f t="shared" si="26"/>
        <v>0</v>
      </c>
    </row>
    <row r="1066" spans="1:8" s="1733" customFormat="1">
      <c r="A1066" s="2072"/>
      <c r="B1066" s="2073"/>
      <c r="C1066" s="2074"/>
      <c r="D1066" s="2075"/>
      <c r="E1066" s="2076"/>
      <c r="F1066" s="2076"/>
    </row>
    <row r="1067" spans="1:8" s="1706" customFormat="1" ht="51">
      <c r="A1067" s="1666" t="s">
        <v>1034</v>
      </c>
      <c r="B1067" s="2064" t="s">
        <v>3946</v>
      </c>
      <c r="C1067" s="2069" t="s">
        <v>1044</v>
      </c>
      <c r="D1067" s="2070">
        <v>15</v>
      </c>
      <c r="E1067" s="2450"/>
      <c r="F1067" s="2063">
        <f t="shared" ref="F1067" si="27">D1067*E1067</f>
        <v>0</v>
      </c>
    </row>
    <row r="1068" spans="1:8" s="1733" customFormat="1">
      <c r="A1068" s="1748"/>
      <c r="B1068" s="2073"/>
      <c r="C1068" s="2077"/>
      <c r="D1068" s="2078"/>
      <c r="E1068" s="1750"/>
      <c r="F1068" s="1750"/>
    </row>
    <row r="1069" spans="1:8" s="1706" customFormat="1" ht="51">
      <c r="A1069" s="1666" t="s">
        <v>1035</v>
      </c>
      <c r="B1069" s="2064" t="s">
        <v>3947</v>
      </c>
      <c r="C1069" s="2069" t="s">
        <v>1044</v>
      </c>
      <c r="D1069" s="2070">
        <v>5</v>
      </c>
      <c r="E1069" s="2450"/>
      <c r="F1069" s="2063">
        <f t="shared" ref="F1069" si="28">D1069*E1069</f>
        <v>0</v>
      </c>
    </row>
    <row r="1070" spans="1:8" s="1733" customFormat="1">
      <c r="A1070" s="1748"/>
      <c r="B1070" s="2073"/>
      <c r="C1070" s="2077"/>
      <c r="D1070" s="2078"/>
      <c r="E1070" s="1750"/>
      <c r="F1070" s="1750"/>
    </row>
    <row r="1071" spans="1:8" s="1888" customFormat="1" ht="38.25">
      <c r="A1071" s="1885" t="s">
        <v>1036</v>
      </c>
      <c r="B1071" s="1801" t="s">
        <v>3948</v>
      </c>
      <c r="C1071" s="1390" t="s">
        <v>1044</v>
      </c>
      <c r="D1071" s="1886">
        <v>11</v>
      </c>
      <c r="E1071" s="2450"/>
      <c r="F1071" s="2063">
        <f>D1071*E1071</f>
        <v>0</v>
      </c>
    </row>
    <row r="1072" spans="1:8" s="1888" customFormat="1">
      <c r="A1072" s="1885"/>
      <c r="B1072" s="1801"/>
      <c r="C1072" s="1390"/>
      <c r="D1072" s="1886"/>
      <c r="E1072" s="1754"/>
      <c r="F1072" s="1887"/>
    </row>
    <row r="1073" spans="1:6" s="1706" customFormat="1" ht="25.5">
      <c r="A1073" s="1666" t="s">
        <v>1037</v>
      </c>
      <c r="B1073" s="2064" t="s">
        <v>3949</v>
      </c>
      <c r="C1073" s="2065"/>
      <c r="D1073" s="2066"/>
      <c r="E1073" s="2067"/>
      <c r="F1073" s="2067"/>
    </row>
    <row r="1074" spans="1:6" s="1706" customFormat="1">
      <c r="A1074" s="2068" t="s">
        <v>271</v>
      </c>
      <c r="B1074" s="2064" t="s">
        <v>3950</v>
      </c>
      <c r="C1074" s="2069" t="s">
        <v>1066</v>
      </c>
      <c r="D1074" s="2070">
        <v>340</v>
      </c>
      <c r="E1074" s="2450"/>
      <c r="F1074" s="2063">
        <f t="shared" ref="F1074:F1075" si="29">D1074*E1074</f>
        <v>0</v>
      </c>
    </row>
    <row r="1075" spans="1:6" s="1706" customFormat="1">
      <c r="A1075" s="2068" t="s">
        <v>271</v>
      </c>
      <c r="B1075" s="2064" t="s">
        <v>3951</v>
      </c>
      <c r="C1075" s="2069" t="s">
        <v>1066</v>
      </c>
      <c r="D1075" s="2070">
        <v>250</v>
      </c>
      <c r="E1075" s="2450"/>
      <c r="F1075" s="2063">
        <f t="shared" si="29"/>
        <v>0</v>
      </c>
    </row>
    <row r="1076" spans="1:6" s="1263" customFormat="1">
      <c r="A1076" s="1682"/>
      <c r="B1076" s="1702"/>
      <c r="C1076" s="1703"/>
      <c r="D1076" s="1704"/>
      <c r="E1076" s="1774"/>
      <c r="F1076" s="1774"/>
    </row>
    <row r="1077" spans="1:6" s="1642" customFormat="1" ht="51">
      <c r="A1077" s="1885" t="s">
        <v>1038</v>
      </c>
      <c r="B1077" s="1701" t="s">
        <v>3952</v>
      </c>
      <c r="C1077" s="1661" t="s">
        <v>1044</v>
      </c>
      <c r="D1077" s="1886">
        <v>1</v>
      </c>
      <c r="E1077" s="2450"/>
      <c r="F1077" s="2063">
        <f>D1077*E1077</f>
        <v>0</v>
      </c>
    </row>
    <row r="1078" spans="1:6" s="1888" customFormat="1">
      <c r="A1078" s="1885"/>
      <c r="B1078" s="1801"/>
      <c r="C1078" s="1390"/>
      <c r="D1078" s="1886"/>
      <c r="E1078" s="1754"/>
      <c r="F1078" s="2063"/>
    </row>
    <row r="1079" spans="1:6" s="1888" customFormat="1" ht="25.5">
      <c r="A1079" s="1885" t="s">
        <v>1039</v>
      </c>
      <c r="B1079" s="1801" t="s">
        <v>3953</v>
      </c>
      <c r="C1079" s="1390" t="s">
        <v>1044</v>
      </c>
      <c r="D1079" s="1886">
        <v>38</v>
      </c>
      <c r="E1079" s="2450"/>
      <c r="F1079" s="2063">
        <f>D1079*E1079</f>
        <v>0</v>
      </c>
    </row>
    <row r="1080" spans="1:6" s="1884" customFormat="1">
      <c r="A1080" s="1880"/>
      <c r="B1080" s="1881"/>
      <c r="C1080" s="1813"/>
      <c r="D1080" s="1882"/>
      <c r="E1080" s="1753"/>
      <c r="F1080" s="1750"/>
    </row>
    <row r="1081" spans="1:6" s="1888" customFormat="1">
      <c r="A1081" s="1885" t="s">
        <v>1040</v>
      </c>
      <c r="B1081" s="1801" t="s">
        <v>3954</v>
      </c>
      <c r="C1081" s="1390" t="s">
        <v>1044</v>
      </c>
      <c r="D1081" s="1886">
        <v>38</v>
      </c>
      <c r="E1081" s="2450"/>
      <c r="F1081" s="2063">
        <f>D1081*E1081</f>
        <v>0</v>
      </c>
    </row>
    <row r="1082" spans="1:6">
      <c r="A1082" s="1880"/>
      <c r="B1082" s="1749"/>
      <c r="C1082" s="1731"/>
      <c r="D1082" s="1882"/>
      <c r="E1082" s="1753"/>
      <c r="F1082" s="1785"/>
    </row>
    <row r="1083" spans="1:6" s="1706" customFormat="1" ht="127.5">
      <c r="A1083" s="1666" t="s">
        <v>1041</v>
      </c>
      <c r="B1083" s="2079" t="s">
        <v>3955</v>
      </c>
      <c r="C1083" s="2069" t="s">
        <v>1026</v>
      </c>
      <c r="D1083" s="2070">
        <v>1</v>
      </c>
      <c r="E1083" s="2450"/>
      <c r="F1083" s="2063">
        <f t="shared" ref="F1083" si="30">D1083*E1083</f>
        <v>0</v>
      </c>
    </row>
    <row r="1084" spans="1:6" s="1733" customFormat="1">
      <c r="A1084" s="1748"/>
      <c r="B1084" s="2080"/>
      <c r="C1084" s="2077"/>
      <c r="D1084" s="2078"/>
      <c r="E1084" s="1750"/>
      <c r="F1084" s="1750"/>
    </row>
    <row r="1085" spans="1:6" s="1263" customFormat="1">
      <c r="A1085" s="2081"/>
      <c r="B1085" s="1364" t="s">
        <v>3956</v>
      </c>
      <c r="C1085" s="2082"/>
      <c r="D1085" s="2083"/>
      <c r="E1085" s="2084"/>
      <c r="F1085" s="2085"/>
    </row>
    <row r="1086" spans="1:6" s="1888" customFormat="1" ht="38.25">
      <c r="A1086" s="1885" t="s">
        <v>1042</v>
      </c>
      <c r="B1086" s="1801" t="s">
        <v>3957</v>
      </c>
      <c r="C1086" s="1390" t="s">
        <v>1044</v>
      </c>
      <c r="D1086" s="1886">
        <v>20</v>
      </c>
      <c r="E1086" s="2450"/>
      <c r="F1086" s="2063">
        <f>D1086*E1086</f>
        <v>0</v>
      </c>
    </row>
    <row r="1087" spans="1:6" s="1733" customFormat="1">
      <c r="A1087" s="2086"/>
      <c r="B1087" s="1756"/>
      <c r="C1087" s="1731"/>
      <c r="D1087" s="1732"/>
      <c r="E1087" s="1647"/>
      <c r="F1087" s="1647"/>
    </row>
    <row r="1088" spans="1:6" s="1888" customFormat="1" ht="306">
      <c r="A1088" s="1885" t="s">
        <v>2293</v>
      </c>
      <c r="B1088" s="1801" t="s">
        <v>3958</v>
      </c>
      <c r="C1088" s="1390" t="s">
        <v>1044</v>
      </c>
      <c r="D1088" s="1886">
        <v>1</v>
      </c>
      <c r="E1088" s="2450"/>
      <c r="F1088" s="2063">
        <f>D1088*E1088</f>
        <v>0</v>
      </c>
    </row>
    <row r="1089" spans="1:8" s="1733" customFormat="1">
      <c r="A1089" s="2086"/>
      <c r="B1089" s="1756"/>
      <c r="C1089" s="1731"/>
      <c r="D1089" s="1732"/>
      <c r="E1089" s="1647"/>
      <c r="F1089" s="1647"/>
    </row>
    <row r="1090" spans="1:8" s="1888" customFormat="1" ht="124.15" customHeight="1">
      <c r="A1090" s="1885" t="s">
        <v>2371</v>
      </c>
      <c r="B1090" s="1801" t="s">
        <v>3959</v>
      </c>
      <c r="C1090" s="1390" t="s">
        <v>1044</v>
      </c>
      <c r="D1090" s="1886">
        <v>1</v>
      </c>
      <c r="E1090" s="2450"/>
      <c r="F1090" s="2063">
        <f>D1090*E1090</f>
        <v>0</v>
      </c>
    </row>
    <row r="1091" spans="1:8" s="1733" customFormat="1">
      <c r="A1091" s="2086"/>
      <c r="B1091" s="1756"/>
      <c r="C1091" s="1731"/>
      <c r="D1091" s="1732"/>
      <c r="E1091" s="1647"/>
      <c r="F1091" s="1647"/>
    </row>
    <row r="1092" spans="1:8" s="1888" customFormat="1" ht="243.6" customHeight="1">
      <c r="A1092" s="1885" t="s">
        <v>2372</v>
      </c>
      <c r="B1092" s="1801" t="s">
        <v>3960</v>
      </c>
      <c r="C1092" s="1390" t="s">
        <v>1044</v>
      </c>
      <c r="D1092" s="1886">
        <v>1</v>
      </c>
      <c r="E1092" s="2450"/>
      <c r="F1092" s="2063">
        <f>D1092*E1092</f>
        <v>0</v>
      </c>
    </row>
    <row r="1093" spans="1:8" s="1733" customFormat="1">
      <c r="A1093" s="2086"/>
      <c r="B1093" s="1756"/>
      <c r="C1093" s="1731"/>
      <c r="D1093" s="1732"/>
      <c r="E1093" s="1647"/>
      <c r="F1093" s="1647"/>
    </row>
    <row r="1094" spans="1:8" s="1888" customFormat="1" ht="135.6" customHeight="1">
      <c r="A1094" s="1885" t="s">
        <v>2374</v>
      </c>
      <c r="B1094" s="1801" t="s">
        <v>3961</v>
      </c>
      <c r="C1094" s="1390" t="s">
        <v>1044</v>
      </c>
      <c r="D1094" s="1886">
        <v>1</v>
      </c>
      <c r="E1094" s="2450"/>
      <c r="F1094" s="2063">
        <f>D1094*E1094</f>
        <v>0</v>
      </c>
    </row>
    <row r="1095" spans="1:8" s="1733" customFormat="1">
      <c r="A1095" s="2086"/>
      <c r="B1095" s="1756"/>
      <c r="C1095" s="1731"/>
      <c r="D1095" s="1732"/>
      <c r="E1095" s="1647"/>
      <c r="F1095" s="1647"/>
    </row>
    <row r="1096" spans="1:8" s="1888" customFormat="1" ht="25.5">
      <c r="A1096" s="1885" t="s">
        <v>2375</v>
      </c>
      <c r="B1096" s="1801" t="s">
        <v>3962</v>
      </c>
      <c r="C1096" s="1390" t="s">
        <v>1044</v>
      </c>
      <c r="D1096" s="1886">
        <v>36</v>
      </c>
      <c r="E1096" s="2450"/>
      <c r="F1096" s="2063">
        <f>D1096*E1096</f>
        <v>0</v>
      </c>
    </row>
    <row r="1097" spans="1:8" s="1706" customFormat="1">
      <c r="A1097" s="2087"/>
      <c r="B1097" s="1667"/>
      <c r="C1097" s="1661"/>
      <c r="D1097" s="1676"/>
      <c r="E1097" s="1642"/>
      <c r="F1097" s="1642"/>
    </row>
    <row r="1098" spans="1:8" s="1888" customFormat="1" ht="38.25">
      <c r="A1098" s="1885" t="s">
        <v>2376</v>
      </c>
      <c r="B1098" s="1801" t="s">
        <v>3963</v>
      </c>
      <c r="C1098" s="1390" t="s">
        <v>1044</v>
      </c>
      <c r="D1098" s="1886">
        <v>35</v>
      </c>
      <c r="E1098" s="2450"/>
      <c r="F1098" s="2063">
        <f>D1098*E1098</f>
        <v>0</v>
      </c>
    </row>
    <row r="1099" spans="1:8" s="1706" customFormat="1">
      <c r="A1099" s="2087"/>
      <c r="B1099" s="1667"/>
      <c r="C1099" s="1661"/>
      <c r="D1099" s="1676"/>
      <c r="E1099" s="1642"/>
      <c r="F1099" s="1642"/>
    </row>
    <row r="1100" spans="1:8" s="1888" customFormat="1" ht="38.25">
      <c r="A1100" s="1885" t="s">
        <v>2378</v>
      </c>
      <c r="B1100" s="1801" t="s">
        <v>3964</v>
      </c>
      <c r="C1100" s="1390" t="s">
        <v>1044</v>
      </c>
      <c r="D1100" s="1886">
        <v>35</v>
      </c>
      <c r="E1100" s="2450"/>
      <c r="F1100" s="2063">
        <f>D1100*E1100</f>
        <v>0</v>
      </c>
    </row>
    <row r="1101" spans="1:8" s="1706" customFormat="1">
      <c r="A1101" s="2087"/>
      <c r="B1101" s="1667"/>
      <c r="C1101" s="1661"/>
      <c r="D1101" s="1676"/>
      <c r="E1101" s="1642"/>
      <c r="F1101" s="1642"/>
    </row>
    <row r="1102" spans="1:8" s="1888" customFormat="1" ht="38.25">
      <c r="A1102" s="1885" t="s">
        <v>2380</v>
      </c>
      <c r="B1102" s="1801" t="s">
        <v>3965</v>
      </c>
      <c r="C1102" s="1390" t="s">
        <v>1044</v>
      </c>
      <c r="D1102" s="1886">
        <v>35</v>
      </c>
      <c r="E1102" s="2450"/>
      <c r="F1102" s="2063">
        <f>D1102*E1102</f>
        <v>0</v>
      </c>
    </row>
    <row r="1103" spans="1:8" s="1884" customFormat="1">
      <c r="A1103" s="1880"/>
      <c r="B1103" s="1881"/>
      <c r="C1103" s="1813"/>
      <c r="D1103" s="1882"/>
      <c r="E1103" s="1753"/>
      <c r="F1103" s="1750"/>
    </row>
    <row r="1104" spans="1:8" s="1706" customFormat="1" ht="123.6" customHeight="1">
      <c r="A1104" s="1666" t="s">
        <v>2382</v>
      </c>
      <c r="B1104" s="1801" t="s">
        <v>3966</v>
      </c>
      <c r="C1104" s="2069" t="s">
        <v>1026</v>
      </c>
      <c r="D1104" s="2070">
        <v>1</v>
      </c>
      <c r="E1104" s="2450"/>
      <c r="F1104" s="2063">
        <f t="shared" ref="F1104" si="31">D1104*E1104</f>
        <v>0</v>
      </c>
      <c r="H1104" s="1754"/>
    </row>
    <row r="1105" spans="1:6" s="1263" customFormat="1">
      <c r="A1105" s="1299"/>
      <c r="B1105" s="1315"/>
      <c r="C1105" s="1890"/>
      <c r="D1105" s="1890"/>
      <c r="E1105" s="1891"/>
    </row>
    <row r="1106" spans="1:6" s="2092" customFormat="1" ht="16.149999999999999" customHeight="1">
      <c r="A1106" s="2088" t="s">
        <v>1036</v>
      </c>
      <c r="B1106" s="2089" t="s">
        <v>3967</v>
      </c>
      <c r="C1106" s="2090"/>
      <c r="D1106" s="2090"/>
      <c r="E1106" s="2090"/>
      <c r="F1106" s="2091">
        <f>SUM(F1030:F1105)</f>
        <v>0</v>
      </c>
    </row>
    <row r="1107" spans="1:6" s="1810" customFormat="1">
      <c r="A1107" s="1806"/>
      <c r="B1107" s="1807"/>
      <c r="C1107" s="1808"/>
      <c r="D1107" s="1808"/>
      <c r="E1107" s="1808"/>
      <c r="F1107" s="1863"/>
    </row>
    <row r="1108" spans="1:6" s="1810" customFormat="1">
      <c r="A1108" s="1806"/>
      <c r="B1108" s="1807"/>
      <c r="C1108" s="1808"/>
      <c r="D1108" s="1808"/>
      <c r="E1108" s="1808"/>
      <c r="F1108" s="1863"/>
    </row>
    <row r="1109" spans="1:6" s="1413" customFormat="1" ht="12.6" customHeight="1">
      <c r="A1109" s="1811"/>
      <c r="B1109" s="1812"/>
      <c r="C1109" s="1813"/>
      <c r="D1109" s="1813"/>
      <c r="E1109" s="1813"/>
      <c r="F1109" s="1814"/>
    </row>
    <row r="1110" spans="1:6" s="2092" customFormat="1" ht="16.149999999999999" customHeight="1">
      <c r="A1110" s="2093" t="s">
        <v>1037</v>
      </c>
      <c r="B1110" s="2094" t="s">
        <v>3968</v>
      </c>
      <c r="C1110" s="2095"/>
      <c r="D1110" s="2096"/>
      <c r="E1110" s="2097"/>
      <c r="F1110" s="2098"/>
    </row>
    <row r="1111" spans="1:6" s="1263" customFormat="1">
      <c r="A1111" s="2081"/>
      <c r="B1111" s="1364"/>
      <c r="C1111" s="2082"/>
      <c r="D1111" s="2083"/>
      <c r="E1111" s="2084"/>
      <c r="F1111" s="2085"/>
    </row>
    <row r="1112" spans="1:6" s="1706" customFormat="1" ht="127.5">
      <c r="A1112" s="1885" t="s">
        <v>987</v>
      </c>
      <c r="B1112" s="2099" t="s">
        <v>3969</v>
      </c>
      <c r="C1112" s="1390" t="s">
        <v>1044</v>
      </c>
      <c r="D1112" s="1886">
        <v>46</v>
      </c>
      <c r="E1112" s="2456"/>
      <c r="F1112" s="1980">
        <f>D1112*E1112</f>
        <v>0</v>
      </c>
    </row>
    <row r="1113" spans="1:6" s="1733" customFormat="1">
      <c r="A1113" s="1880"/>
      <c r="B1113" s="2100"/>
      <c r="C1113" s="2101"/>
      <c r="D1113" s="1882"/>
      <c r="E1113" s="2102"/>
      <c r="F1113" s="2102"/>
    </row>
    <row r="1114" spans="1:6" s="1706" customFormat="1" ht="76.5">
      <c r="A1114" s="1885" t="s">
        <v>1027</v>
      </c>
      <c r="B1114" s="2099" t="s">
        <v>3970</v>
      </c>
      <c r="C1114" s="1390" t="s">
        <v>1044</v>
      </c>
      <c r="D1114" s="1886">
        <v>4</v>
      </c>
      <c r="E1114" s="2456"/>
      <c r="F1114" s="1980">
        <f t="shared" ref="F1114:F1146" si="32">D1114*E1114</f>
        <v>0</v>
      </c>
    </row>
    <row r="1115" spans="1:6" s="1706" customFormat="1">
      <c r="A1115" s="1885"/>
      <c r="B1115" s="2099"/>
      <c r="C1115" s="2103"/>
      <c r="D1115" s="1886"/>
      <c r="E1115" s="1980"/>
      <c r="F1115" s="1980"/>
    </row>
    <row r="1116" spans="1:6" s="1706" customFormat="1" ht="76.5">
      <c r="A1116" s="1885" t="s">
        <v>1030</v>
      </c>
      <c r="B1116" s="2099" t="s">
        <v>3971</v>
      </c>
      <c r="C1116" s="1390" t="s">
        <v>1044</v>
      </c>
      <c r="D1116" s="1886">
        <v>48</v>
      </c>
      <c r="E1116" s="2456"/>
      <c r="F1116" s="1980">
        <f t="shared" si="32"/>
        <v>0</v>
      </c>
    </row>
    <row r="1117" spans="1:6" s="1706" customFormat="1">
      <c r="A1117" s="1885"/>
      <c r="B1117" s="2099"/>
      <c r="C1117" s="2103"/>
      <c r="D1117" s="1886"/>
      <c r="E1117" s="1980"/>
      <c r="F1117" s="1980"/>
    </row>
    <row r="1118" spans="1:6" s="1706" customFormat="1" ht="114.75">
      <c r="A1118" s="1885" t="s">
        <v>1034</v>
      </c>
      <c r="B1118" s="2099" t="s">
        <v>3972</v>
      </c>
      <c r="C1118" s="1390" t="s">
        <v>1044</v>
      </c>
      <c r="D1118" s="1886">
        <v>46</v>
      </c>
      <c r="E1118" s="2456"/>
      <c r="F1118" s="1980">
        <f t="shared" si="32"/>
        <v>0</v>
      </c>
    </row>
    <row r="1119" spans="1:6" s="1733" customFormat="1">
      <c r="A1119" s="1880"/>
      <c r="B1119" s="2100"/>
      <c r="C1119" s="2101"/>
      <c r="D1119" s="1882"/>
      <c r="E1119" s="2102"/>
      <c r="F1119" s="2102"/>
    </row>
    <row r="1120" spans="1:6" s="1706" customFormat="1" ht="89.25">
      <c r="A1120" s="1885" t="s">
        <v>1035</v>
      </c>
      <c r="B1120" s="2099" t="s">
        <v>3973</v>
      </c>
      <c r="C1120" s="1390" t="s">
        <v>1044</v>
      </c>
      <c r="D1120" s="1886">
        <v>46</v>
      </c>
      <c r="E1120" s="2456"/>
      <c r="F1120" s="1980">
        <f t="shared" si="32"/>
        <v>0</v>
      </c>
    </row>
    <row r="1121" spans="1:6" s="1706" customFormat="1">
      <c r="A1121" s="1885"/>
      <c r="B1121" s="2099"/>
      <c r="C1121" s="2103"/>
      <c r="D1121" s="1886"/>
      <c r="E1121" s="1980"/>
      <c r="F1121" s="1980"/>
    </row>
    <row r="1122" spans="1:6" s="1706" customFormat="1" ht="127.5">
      <c r="A1122" s="1885" t="s">
        <v>1036</v>
      </c>
      <c r="B1122" s="2099" t="s">
        <v>3974</v>
      </c>
      <c r="C1122" s="1390" t="s">
        <v>1044</v>
      </c>
      <c r="D1122" s="1886">
        <v>46</v>
      </c>
      <c r="E1122" s="2456"/>
      <c r="F1122" s="1980">
        <f t="shared" si="32"/>
        <v>0</v>
      </c>
    </row>
    <row r="1123" spans="1:6" s="1706" customFormat="1">
      <c r="A1123" s="1885"/>
      <c r="B1123" s="2099"/>
      <c r="C1123" s="2103"/>
      <c r="D1123" s="1886"/>
      <c r="E1123" s="1980"/>
      <c r="F1123" s="1980"/>
    </row>
    <row r="1124" spans="1:6" s="1706" customFormat="1" ht="97.15" customHeight="1">
      <c r="A1124" s="1885" t="s">
        <v>1037</v>
      </c>
      <c r="B1124" s="2099" t="s">
        <v>3975</v>
      </c>
      <c r="C1124" s="1390" t="s">
        <v>1044</v>
      </c>
      <c r="D1124" s="1886">
        <v>2</v>
      </c>
      <c r="E1124" s="2456"/>
      <c r="F1124" s="1980">
        <f t="shared" si="32"/>
        <v>0</v>
      </c>
    </row>
    <row r="1125" spans="1:6" s="1733" customFormat="1">
      <c r="A1125" s="1880"/>
      <c r="B1125" s="2100"/>
      <c r="C1125" s="2101"/>
      <c r="D1125" s="1882"/>
      <c r="E1125" s="2102"/>
      <c r="F1125" s="2102"/>
    </row>
    <row r="1126" spans="1:6" s="1706" customFormat="1" ht="97.15" customHeight="1">
      <c r="A1126" s="1885" t="s">
        <v>1038</v>
      </c>
      <c r="B1126" s="2099" t="s">
        <v>3976</v>
      </c>
      <c r="C1126" s="1390" t="s">
        <v>1044</v>
      </c>
      <c r="D1126" s="1886">
        <v>46</v>
      </c>
      <c r="E1126" s="2456"/>
      <c r="F1126" s="1980">
        <f t="shared" ref="F1126" si="33">D1126*E1126</f>
        <v>0</v>
      </c>
    </row>
    <row r="1127" spans="1:6" s="1706" customFormat="1">
      <c r="A1127" s="1885"/>
      <c r="B1127" s="2099"/>
      <c r="C1127" s="2103"/>
      <c r="D1127" s="1886"/>
      <c r="E1127" s="1980"/>
      <c r="F1127" s="1980"/>
    </row>
    <row r="1128" spans="1:6" s="1706" customFormat="1" ht="38.25">
      <c r="A1128" s="1885" t="s">
        <v>1039</v>
      </c>
      <c r="B1128" s="2099" t="s">
        <v>3977</v>
      </c>
      <c r="C1128" s="1390" t="s">
        <v>1044</v>
      </c>
      <c r="D1128" s="1886">
        <v>46</v>
      </c>
      <c r="E1128" s="2456"/>
      <c r="F1128" s="1980">
        <f t="shared" si="32"/>
        <v>0</v>
      </c>
    </row>
    <row r="1129" spans="1:6" s="1706" customFormat="1">
      <c r="A1129" s="1885"/>
      <c r="B1129" s="2099"/>
      <c r="C1129" s="2103"/>
      <c r="D1129" s="1886"/>
      <c r="E1129" s="1980"/>
      <c r="F1129" s="1980"/>
    </row>
    <row r="1130" spans="1:6" s="1706" customFormat="1" ht="38.25">
      <c r="A1130" s="1885" t="s">
        <v>1040</v>
      </c>
      <c r="B1130" s="2099" t="s">
        <v>3978</v>
      </c>
      <c r="C1130" s="1390" t="s">
        <v>1044</v>
      </c>
      <c r="D1130" s="1886">
        <v>46</v>
      </c>
      <c r="E1130" s="2456"/>
      <c r="F1130" s="1980">
        <f t="shared" si="32"/>
        <v>0</v>
      </c>
    </row>
    <row r="1131" spans="1:6" s="2105" customFormat="1" ht="42" customHeight="1">
      <c r="A1131" s="2104"/>
      <c r="B1131" s="1932" t="s">
        <v>3979</v>
      </c>
      <c r="C1131" s="1932"/>
      <c r="D1131" s="1932"/>
      <c r="E1131" s="1932"/>
      <c r="F1131" s="1932"/>
    </row>
    <row r="1132" spans="1:6" s="1917" customFormat="1" ht="14.25">
      <c r="A1132" s="2106"/>
      <c r="B1132" s="2107"/>
      <c r="C1132" s="2107"/>
      <c r="D1132" s="2107"/>
      <c r="E1132" s="2107"/>
      <c r="F1132" s="2107"/>
    </row>
    <row r="1133" spans="1:6" s="1706" customFormat="1" ht="38.25">
      <c r="A1133" s="1885" t="s">
        <v>1041</v>
      </c>
      <c r="B1133" s="2099" t="s">
        <v>3980</v>
      </c>
      <c r="C1133" s="1390" t="s">
        <v>1044</v>
      </c>
      <c r="D1133" s="1886">
        <v>52</v>
      </c>
      <c r="E1133" s="2456"/>
      <c r="F1133" s="1980">
        <f t="shared" si="32"/>
        <v>0</v>
      </c>
    </row>
    <row r="1134" spans="1:6" s="2105" customFormat="1" ht="42" customHeight="1">
      <c r="A1134" s="2104"/>
      <c r="B1134" s="1932" t="s">
        <v>3981</v>
      </c>
      <c r="C1134" s="1932"/>
      <c r="D1134" s="1932"/>
      <c r="E1134" s="1932"/>
      <c r="F1134" s="1932"/>
    </row>
    <row r="1135" spans="1:6" s="1706" customFormat="1">
      <c r="A1135" s="1885"/>
      <c r="B1135" s="2099"/>
      <c r="C1135" s="2103"/>
      <c r="D1135" s="1886"/>
      <c r="E1135" s="1980"/>
      <c r="F1135" s="1980"/>
    </row>
    <row r="1136" spans="1:6" s="1706" customFormat="1" ht="51">
      <c r="A1136" s="1885" t="s">
        <v>1042</v>
      </c>
      <c r="B1136" s="2099" t="s">
        <v>3982</v>
      </c>
      <c r="C1136" s="1390" t="s">
        <v>1044</v>
      </c>
      <c r="D1136" s="1886">
        <v>48</v>
      </c>
      <c r="E1136" s="2456"/>
      <c r="F1136" s="1980">
        <f t="shared" si="32"/>
        <v>0</v>
      </c>
    </row>
    <row r="1137" spans="1:6" s="1706" customFormat="1">
      <c r="A1137" s="1885"/>
      <c r="B1137" s="2099"/>
      <c r="C1137" s="2103"/>
      <c r="D1137" s="1886"/>
      <c r="E1137" s="1980"/>
      <c r="F1137" s="1980"/>
    </row>
    <row r="1138" spans="1:6" s="1706" customFormat="1" ht="51">
      <c r="A1138" s="1885" t="s">
        <v>2293</v>
      </c>
      <c r="B1138" s="2099" t="s">
        <v>3983</v>
      </c>
      <c r="C1138" s="1390" t="s">
        <v>1044</v>
      </c>
      <c r="D1138" s="1886">
        <v>46</v>
      </c>
      <c r="E1138" s="2456"/>
      <c r="F1138" s="1980">
        <f t="shared" si="32"/>
        <v>0</v>
      </c>
    </row>
    <row r="1139" spans="1:6" s="1733" customFormat="1">
      <c r="A1139" s="1880"/>
      <c r="B1139" s="2100"/>
      <c r="C1139" s="2101"/>
      <c r="D1139" s="1882"/>
      <c r="E1139" s="2102"/>
      <c r="F1139" s="2102"/>
    </row>
    <row r="1140" spans="1:6" s="1706" customFormat="1" ht="38.25">
      <c r="A1140" s="1885" t="s">
        <v>2371</v>
      </c>
      <c r="B1140" s="2108" t="s">
        <v>3984</v>
      </c>
      <c r="C1140" s="1390" t="s">
        <v>1044</v>
      </c>
      <c r="D1140" s="1886">
        <v>1</v>
      </c>
      <c r="E1140" s="2456"/>
      <c r="F1140" s="1980">
        <f t="shared" si="32"/>
        <v>0</v>
      </c>
    </row>
    <row r="1141" spans="1:6" s="1706" customFormat="1">
      <c r="A1141" s="1885"/>
      <c r="B1141" s="2108"/>
      <c r="C1141" s="2103"/>
      <c r="D1141" s="1886"/>
      <c r="E1141" s="1980"/>
      <c r="F1141" s="1980"/>
    </row>
    <row r="1142" spans="1:6" s="1706" customFormat="1" ht="25.5">
      <c r="A1142" s="1885" t="s">
        <v>2372</v>
      </c>
      <c r="B1142" s="2099" t="s">
        <v>3985</v>
      </c>
      <c r="C1142" s="1390" t="s">
        <v>1044</v>
      </c>
      <c r="D1142" s="1886">
        <v>1</v>
      </c>
      <c r="E1142" s="2456"/>
      <c r="F1142" s="1980">
        <f t="shared" si="32"/>
        <v>0</v>
      </c>
    </row>
    <row r="1143" spans="1:6" s="1706" customFormat="1">
      <c r="A1143" s="1885"/>
      <c r="B1143" s="2099"/>
      <c r="C1143" s="2103"/>
      <c r="D1143" s="1886"/>
      <c r="E1143" s="1980"/>
      <c r="F1143" s="1980"/>
    </row>
    <row r="1144" spans="1:6" s="1706" customFormat="1" ht="25.5">
      <c r="A1144" s="1885" t="s">
        <v>2374</v>
      </c>
      <c r="B1144" s="2099" t="s">
        <v>3986</v>
      </c>
      <c r="C1144" s="1390" t="s">
        <v>1044</v>
      </c>
      <c r="D1144" s="1886">
        <v>250</v>
      </c>
      <c r="E1144" s="2456"/>
      <c r="F1144" s="1980">
        <f t="shared" si="32"/>
        <v>0</v>
      </c>
    </row>
    <row r="1145" spans="1:6" s="1706" customFormat="1">
      <c r="A1145" s="1885"/>
      <c r="B1145" s="2099"/>
      <c r="C1145" s="2103"/>
      <c r="D1145" s="1886"/>
      <c r="E1145" s="1980"/>
      <c r="F1145" s="1980"/>
    </row>
    <row r="1146" spans="1:6" s="1706" customFormat="1">
      <c r="A1146" s="1885" t="s">
        <v>2375</v>
      </c>
      <c r="B1146" s="2099" t="s">
        <v>3987</v>
      </c>
      <c r="C1146" s="1390" t="s">
        <v>1044</v>
      </c>
      <c r="D1146" s="1886">
        <v>1</v>
      </c>
      <c r="E1146" s="2456"/>
      <c r="F1146" s="1980">
        <f t="shared" si="32"/>
        <v>0</v>
      </c>
    </row>
    <row r="1147" spans="1:6" s="1263" customFormat="1">
      <c r="A1147" s="1299"/>
      <c r="B1147" s="1315"/>
      <c r="C1147" s="1890"/>
      <c r="D1147" s="1890"/>
      <c r="E1147" s="1891"/>
    </row>
    <row r="1148" spans="1:6" s="1711" customFormat="1" ht="16.149999999999999" customHeight="1">
      <c r="A1148" s="1805" t="s">
        <v>1037</v>
      </c>
      <c r="B1148" s="1708" t="s">
        <v>3988</v>
      </c>
      <c r="C1148" s="1709"/>
      <c r="D1148" s="1709"/>
      <c r="E1148" s="1709"/>
      <c r="F1148" s="1710">
        <f>SUM(F1112:F1146)</f>
        <v>0</v>
      </c>
    </row>
    <row r="1149" spans="1:6" s="1413" customFormat="1">
      <c r="A1149" s="1811"/>
      <c r="B1149" s="1812"/>
      <c r="C1149" s="1813"/>
      <c r="D1149" s="1813"/>
      <c r="E1149" s="1813"/>
      <c r="F1149" s="1814"/>
    </row>
    <row r="1150" spans="1:6" s="1413" customFormat="1">
      <c r="A1150" s="1811"/>
      <c r="B1150" s="1812"/>
      <c r="C1150" s="1813"/>
      <c r="D1150" s="1813"/>
      <c r="E1150" s="1813"/>
      <c r="F1150" s="1814"/>
    </row>
    <row r="1151" spans="1:6" s="1413" customFormat="1">
      <c r="A1151" s="2109"/>
      <c r="B1151" s="1812"/>
      <c r="C1151" s="2110"/>
      <c r="D1151" s="2111"/>
      <c r="E1151" s="2112"/>
      <c r="F1151" s="2113"/>
    </row>
    <row r="1152" spans="1:6" s="1711" customFormat="1" ht="16.149999999999999" customHeight="1">
      <c r="A1152" s="1723" t="s">
        <v>1038</v>
      </c>
      <c r="B1152" s="1724" t="s">
        <v>3989</v>
      </c>
      <c r="C1152" s="1725"/>
      <c r="D1152" s="1726"/>
      <c r="E1152" s="1727"/>
      <c r="F1152" s="1728"/>
    </row>
    <row r="1153" spans="1:8" s="1642" customFormat="1">
      <c r="A1153" s="1759"/>
      <c r="B1153" s="1705"/>
      <c r="C1153" s="1760"/>
      <c r="D1153" s="1666"/>
      <c r="E1153" s="1774"/>
      <c r="F1153" s="1774"/>
      <c r="G1153" s="1706"/>
      <c r="H1153" s="1706"/>
    </row>
    <row r="1154" spans="1:8" s="1706" customFormat="1" ht="25.5">
      <c r="A1154" s="1666" t="s">
        <v>987</v>
      </c>
      <c r="B1154" s="2064" t="s">
        <v>3942</v>
      </c>
      <c r="C1154" s="2065"/>
      <c r="D1154" s="2066"/>
      <c r="E1154" s="2067"/>
      <c r="F1154" s="2067"/>
    </row>
    <row r="1155" spans="1:8" s="1706" customFormat="1">
      <c r="A1155" s="2068" t="s">
        <v>271</v>
      </c>
      <c r="B1155" s="2071" t="s">
        <v>3945</v>
      </c>
      <c r="C1155" s="2065" t="s">
        <v>1066</v>
      </c>
      <c r="D1155" s="2114">
        <v>1820</v>
      </c>
      <c r="E1155" s="2450"/>
      <c r="F1155" s="2063">
        <f t="shared" ref="F1155" si="34">D1155*E1155</f>
        <v>0</v>
      </c>
    </row>
    <row r="1156" spans="1:8" s="1706" customFormat="1">
      <c r="A1156" s="2068" t="s">
        <v>271</v>
      </c>
      <c r="B1156" s="2071" t="s">
        <v>3990</v>
      </c>
      <c r="C1156" s="2065" t="s">
        <v>1066</v>
      </c>
      <c r="D1156" s="2114">
        <v>1820</v>
      </c>
      <c r="E1156" s="2450"/>
      <c r="F1156" s="2115">
        <f>D1156*E1156</f>
        <v>0</v>
      </c>
    </row>
    <row r="1157" spans="1:8" s="1888" customFormat="1">
      <c r="A1157" s="1885"/>
      <c r="B1157" s="1801"/>
      <c r="C1157" s="1390"/>
      <c r="D1157" s="1886"/>
      <c r="E1157" s="1754"/>
      <c r="F1157" s="1887"/>
    </row>
    <row r="1158" spans="1:8" s="1706" customFormat="1" ht="25.5">
      <c r="A1158" s="1666" t="s">
        <v>1027</v>
      </c>
      <c r="B1158" s="2064" t="s">
        <v>3949</v>
      </c>
      <c r="C1158" s="2065"/>
      <c r="D1158" s="2066"/>
      <c r="E1158" s="2067"/>
      <c r="F1158" s="2067"/>
    </row>
    <row r="1159" spans="1:8" s="1706" customFormat="1">
      <c r="A1159" s="2068" t="s">
        <v>271</v>
      </c>
      <c r="B1159" s="2064" t="s">
        <v>3951</v>
      </c>
      <c r="C1159" s="2069" t="s">
        <v>1066</v>
      </c>
      <c r="D1159" s="2070">
        <v>663</v>
      </c>
      <c r="E1159" s="2450"/>
      <c r="F1159" s="2063">
        <f t="shared" ref="F1159" si="35">D1159*E1159</f>
        <v>0</v>
      </c>
    </row>
    <row r="1160" spans="1:8" s="1888" customFormat="1">
      <c r="A1160" s="1885"/>
      <c r="B1160" s="1801"/>
      <c r="C1160" s="1390"/>
      <c r="D1160" s="1886"/>
      <c r="E1160" s="1754"/>
      <c r="F1160" s="1887"/>
    </row>
    <row r="1161" spans="1:8" s="1706" customFormat="1" ht="25.5">
      <c r="A1161" s="1666" t="s">
        <v>1030</v>
      </c>
      <c r="B1161" s="2064" t="s">
        <v>3991</v>
      </c>
      <c r="C1161" s="1390" t="s">
        <v>1044</v>
      </c>
      <c r="D1161" s="1886">
        <v>1</v>
      </c>
      <c r="E1161" s="2450"/>
      <c r="F1161" s="2063">
        <f t="shared" ref="F1161" si="36">D1161*E1161</f>
        <v>0</v>
      </c>
    </row>
    <row r="1162" spans="1:8" s="1888" customFormat="1">
      <c r="A1162" s="1885"/>
      <c r="B1162" s="1801"/>
      <c r="C1162" s="1390"/>
      <c r="D1162" s="1886"/>
      <c r="E1162" s="1754"/>
      <c r="F1162" s="1887"/>
    </row>
    <row r="1163" spans="1:8" s="1706" customFormat="1" ht="25.5">
      <c r="A1163" s="1666" t="s">
        <v>1034</v>
      </c>
      <c r="B1163" s="2064" t="s">
        <v>3992</v>
      </c>
      <c r="C1163" s="1390" t="s">
        <v>1044</v>
      </c>
      <c r="D1163" s="1886">
        <v>1</v>
      </c>
      <c r="E1163" s="2450"/>
      <c r="F1163" s="2063">
        <f t="shared" ref="F1163" si="37">D1163*E1163</f>
        <v>0</v>
      </c>
    </row>
    <row r="1164" spans="1:8" s="1888" customFormat="1">
      <c r="A1164" s="1885"/>
      <c r="B1164" s="1801"/>
      <c r="C1164" s="1390"/>
      <c r="D1164" s="1886"/>
      <c r="E1164" s="1754"/>
      <c r="F1164" s="1887"/>
    </row>
    <row r="1165" spans="1:8" s="1706" customFormat="1" ht="25.5">
      <c r="A1165" s="1666" t="s">
        <v>1035</v>
      </c>
      <c r="B1165" s="2064" t="s">
        <v>3993</v>
      </c>
      <c r="C1165" s="1390" t="s">
        <v>1044</v>
      </c>
      <c r="D1165" s="1886">
        <v>46</v>
      </c>
      <c r="E1165" s="2450"/>
      <c r="F1165" s="2063">
        <f t="shared" ref="F1165" si="38">D1165*E1165</f>
        <v>0</v>
      </c>
    </row>
    <row r="1166" spans="1:8" s="1888" customFormat="1">
      <c r="A1166" s="1885"/>
      <c r="B1166" s="1801"/>
      <c r="C1166" s="1390"/>
      <c r="D1166" s="1886"/>
      <c r="E1166" s="1754"/>
      <c r="F1166" s="1887"/>
    </row>
    <row r="1167" spans="1:8" s="1706" customFormat="1">
      <c r="A1167" s="1666" t="s">
        <v>1036</v>
      </c>
      <c r="B1167" s="2064" t="s">
        <v>3994</v>
      </c>
      <c r="C1167" s="1390" t="s">
        <v>1044</v>
      </c>
      <c r="D1167" s="1886">
        <v>1</v>
      </c>
      <c r="E1167" s="2450"/>
      <c r="F1167" s="2063">
        <f t="shared" ref="F1167" si="39">D1167*E1167</f>
        <v>0</v>
      </c>
    </row>
    <row r="1168" spans="1:8" s="1888" customFormat="1">
      <c r="A1168" s="1885"/>
      <c r="B1168" s="1801"/>
      <c r="C1168" s="1390"/>
      <c r="D1168" s="1886"/>
      <c r="E1168" s="1754"/>
      <c r="F1168" s="1887"/>
    </row>
    <row r="1169" spans="1:22" s="1706" customFormat="1">
      <c r="A1169" s="1666" t="s">
        <v>1037</v>
      </c>
      <c r="B1169" s="2064" t="s">
        <v>3995</v>
      </c>
      <c r="C1169" s="1390" t="s">
        <v>1044</v>
      </c>
      <c r="D1169" s="1886">
        <v>46</v>
      </c>
      <c r="E1169" s="2450"/>
      <c r="F1169" s="2063">
        <f t="shared" ref="F1169" si="40">D1169*E1169</f>
        <v>0</v>
      </c>
    </row>
    <row r="1170" spans="1:22" s="1888" customFormat="1">
      <c r="A1170" s="1885"/>
      <c r="B1170" s="1801"/>
      <c r="C1170" s="1390"/>
      <c r="D1170" s="1886"/>
      <c r="E1170" s="1754"/>
      <c r="F1170" s="1887"/>
    </row>
    <row r="1171" spans="1:22" s="1706" customFormat="1">
      <c r="A1171" s="1666" t="s">
        <v>1038</v>
      </c>
      <c r="B1171" s="2064" t="s">
        <v>3996</v>
      </c>
      <c r="C1171" s="1390" t="s">
        <v>1044</v>
      </c>
      <c r="D1171" s="1886">
        <v>1</v>
      </c>
      <c r="E1171" s="2450"/>
      <c r="F1171" s="2063">
        <f t="shared" ref="F1171" si="41">D1171*E1171</f>
        <v>0</v>
      </c>
    </row>
    <row r="1172" spans="1:22" s="1642" customFormat="1">
      <c r="A1172" s="1885"/>
      <c r="B1172" s="1701"/>
      <c r="C1172" s="1661"/>
      <c r="D1172" s="1886"/>
      <c r="E1172" s="1754"/>
      <c r="F1172" s="2116"/>
    </row>
    <row r="1173" spans="1:22" s="1706" customFormat="1" ht="38.25">
      <c r="A1173" s="1666" t="s">
        <v>1039</v>
      </c>
      <c r="B1173" s="2079" t="s">
        <v>3997</v>
      </c>
      <c r="C1173" s="2069" t="s">
        <v>1026</v>
      </c>
      <c r="D1173" s="2070">
        <v>1</v>
      </c>
      <c r="E1173" s="2450"/>
      <c r="F1173" s="2115">
        <f>D1173*E1173</f>
        <v>0</v>
      </c>
    </row>
    <row r="1174" spans="1:22" s="1706" customFormat="1">
      <c r="A1174" s="1666"/>
      <c r="B1174" s="2079"/>
      <c r="C1174" s="2069"/>
      <c r="D1174" s="2070"/>
      <c r="E1174" s="1874"/>
      <c r="F1174" s="2115"/>
    </row>
    <row r="1175" spans="1:22" s="1706" customFormat="1" ht="127.5">
      <c r="A1175" s="1666" t="s">
        <v>1040</v>
      </c>
      <c r="B1175" s="2079" t="s">
        <v>3998</v>
      </c>
      <c r="C1175" s="2069" t="s">
        <v>1026</v>
      </c>
      <c r="D1175" s="2070">
        <v>1</v>
      </c>
      <c r="E1175" s="2450"/>
      <c r="F1175" s="2063">
        <f t="shared" ref="F1175" si="42">D1175*E1175</f>
        <v>0</v>
      </c>
    </row>
    <row r="1176" spans="1:22" s="1413" customFormat="1" ht="15" customHeight="1">
      <c r="A1176" s="1811"/>
      <c r="B1176" s="1812"/>
      <c r="C1176" s="1813"/>
      <c r="D1176" s="1813"/>
      <c r="E1176" s="1813"/>
      <c r="F1176" s="2117"/>
    </row>
    <row r="1177" spans="1:22" s="1711" customFormat="1" ht="16.149999999999999" customHeight="1">
      <c r="A1177" s="1805" t="s">
        <v>1038</v>
      </c>
      <c r="B1177" s="1708" t="s">
        <v>3999</v>
      </c>
      <c r="C1177" s="1709"/>
      <c r="D1177" s="1709"/>
      <c r="E1177" s="1709"/>
      <c r="F1177" s="1710">
        <f>SUM(F1154:F1175)</f>
        <v>0</v>
      </c>
    </row>
    <row r="1178" spans="1:22" s="1810" customFormat="1" ht="15" customHeight="1">
      <c r="A1178" s="1806"/>
      <c r="B1178" s="1807"/>
      <c r="C1178" s="1808"/>
      <c r="D1178" s="1808"/>
      <c r="E1178" s="1808"/>
      <c r="F1178" s="1863"/>
    </row>
    <row r="1179" spans="1:22" s="1810" customFormat="1" ht="15" customHeight="1">
      <c r="A1179" s="1806"/>
      <c r="B1179" s="1807"/>
      <c r="C1179" s="1808"/>
      <c r="D1179" s="1808"/>
      <c r="E1179" s="1808"/>
      <c r="F1179" s="1863"/>
    </row>
    <row r="1180" spans="1:22" s="1722" customFormat="1" ht="15" customHeight="1">
      <c r="A1180" s="1864"/>
      <c r="B1180" s="1865"/>
      <c r="C1180" s="1866"/>
      <c r="D1180" s="1866"/>
      <c r="E1180" s="1866"/>
      <c r="F1180" s="2118"/>
    </row>
    <row r="1181" spans="1:22" s="1711" customFormat="1" ht="16.149999999999999" customHeight="1">
      <c r="A1181" s="1723" t="s">
        <v>1039</v>
      </c>
      <c r="B1181" s="1724" t="s">
        <v>4000</v>
      </c>
      <c r="C1181" s="1725"/>
      <c r="D1181" s="1726"/>
      <c r="E1181" s="1727"/>
      <c r="F1181" s="1728"/>
    </row>
    <row r="1182" spans="1:22" s="1716" customFormat="1" ht="16.149999999999999" customHeight="1">
      <c r="A1182" s="2119"/>
      <c r="B1182" s="2120"/>
      <c r="C1182" s="2121"/>
      <c r="D1182" s="2122"/>
      <c r="E1182" s="2123"/>
      <c r="F1182" s="2124"/>
    </row>
    <row r="1183" spans="1:22" s="1827" customFormat="1" ht="89.45" customHeight="1">
      <c r="A1183" s="2125" t="s">
        <v>987</v>
      </c>
      <c r="B1183" s="2126" t="s">
        <v>4001</v>
      </c>
      <c r="C1183" s="2127" t="s">
        <v>1044</v>
      </c>
      <c r="D1183" s="2128">
        <v>1</v>
      </c>
      <c r="E1183" s="2463"/>
      <c r="F1183" s="2130">
        <f t="shared" ref="F1183:F1185" si="43">D1183*E1183</f>
        <v>0</v>
      </c>
      <c r="G1183" s="2131"/>
      <c r="H1183" s="2131"/>
      <c r="I1183" s="2131"/>
      <c r="J1183" s="2131"/>
      <c r="K1183" s="2131"/>
      <c r="L1183" s="2131"/>
      <c r="M1183" s="2131"/>
      <c r="N1183" s="2131"/>
      <c r="O1183" s="2131"/>
      <c r="P1183" s="2131"/>
      <c r="Q1183" s="2131"/>
      <c r="R1183" s="2131"/>
      <c r="S1183" s="2131"/>
      <c r="T1183" s="2131"/>
      <c r="U1183" s="2131"/>
      <c r="V1183" s="2131"/>
    </row>
    <row r="1184" spans="1:22" s="1827" customFormat="1">
      <c r="A1184" s="2125" t="str">
        <f>IF(B1184&gt;0,MAX(A$82:A1182)+1,"")</f>
        <v/>
      </c>
      <c r="B1184" s="2126"/>
      <c r="C1184" s="2127"/>
      <c r="D1184" s="2132"/>
      <c r="E1184" s="1739"/>
      <c r="F1184" s="1739"/>
      <c r="G1184" s="2131"/>
      <c r="H1184" s="2131"/>
      <c r="I1184" s="2131"/>
      <c r="J1184" s="2131"/>
      <c r="K1184" s="2131"/>
      <c r="L1184" s="2131"/>
      <c r="M1184" s="2131"/>
      <c r="N1184" s="2131"/>
      <c r="O1184" s="2131"/>
      <c r="P1184" s="2131"/>
      <c r="Q1184" s="2131"/>
      <c r="R1184" s="2131"/>
      <c r="S1184" s="2131"/>
      <c r="T1184" s="2131"/>
      <c r="U1184" s="2131"/>
      <c r="V1184" s="2131"/>
    </row>
    <row r="1185" spans="1:22" s="1827" customFormat="1" ht="207" customHeight="1">
      <c r="A1185" s="2125" t="s">
        <v>1027</v>
      </c>
      <c r="B1185" s="1881" t="s">
        <v>4002</v>
      </c>
      <c r="C1185" s="2127" t="s">
        <v>1044</v>
      </c>
      <c r="D1185" s="2128">
        <v>1</v>
      </c>
      <c r="E1185" s="2463"/>
      <c r="F1185" s="2130">
        <f t="shared" si="43"/>
        <v>0</v>
      </c>
      <c r="G1185" s="2131"/>
      <c r="H1185" s="2131"/>
      <c r="I1185" s="2131"/>
      <c r="J1185" s="2131"/>
      <c r="K1185" s="2131"/>
      <c r="L1185" s="2131"/>
      <c r="M1185" s="2131"/>
      <c r="N1185" s="2131"/>
      <c r="O1185" s="2131"/>
      <c r="P1185" s="2131"/>
      <c r="Q1185" s="2131"/>
      <c r="R1185" s="2131"/>
      <c r="S1185" s="2131"/>
      <c r="T1185" s="2131"/>
      <c r="U1185" s="2131"/>
      <c r="V1185" s="2131"/>
    </row>
    <row r="1186" spans="1:22" s="1827" customFormat="1">
      <c r="A1186" s="2125" t="str">
        <f>IF(B1186&gt;0,MAX(A$82:A1185)+1,"")</f>
        <v/>
      </c>
      <c r="B1186" s="2133"/>
      <c r="C1186" s="2127"/>
      <c r="D1186" s="2134"/>
      <c r="E1186" s="1739"/>
      <c r="F1186" s="1739"/>
      <c r="G1186" s="2131"/>
      <c r="H1186" s="2131"/>
      <c r="I1186" s="2131"/>
      <c r="J1186" s="2131"/>
      <c r="K1186" s="2131"/>
      <c r="L1186" s="2131"/>
      <c r="M1186" s="2131"/>
      <c r="N1186" s="2131"/>
      <c r="O1186" s="2131"/>
      <c r="P1186" s="2131"/>
      <c r="Q1186" s="2131"/>
      <c r="R1186" s="2131"/>
      <c r="S1186" s="2131"/>
      <c r="T1186" s="2131"/>
      <c r="U1186" s="2131"/>
      <c r="V1186" s="2131"/>
    </row>
    <row r="1187" spans="1:22" s="1827" customFormat="1" ht="102">
      <c r="A1187" s="2125" t="s">
        <v>1030</v>
      </c>
      <c r="B1187" s="2135" t="s">
        <v>4003</v>
      </c>
      <c r="G1187" s="2131"/>
      <c r="H1187" s="2131"/>
      <c r="I1187" s="2131"/>
      <c r="J1187" s="2131"/>
      <c r="K1187" s="2131"/>
      <c r="L1187" s="2131"/>
      <c r="M1187" s="2131"/>
      <c r="N1187" s="2131"/>
      <c r="O1187" s="2131"/>
      <c r="P1187" s="2131"/>
      <c r="Q1187" s="2131"/>
      <c r="R1187" s="2131"/>
      <c r="S1187" s="2131"/>
      <c r="T1187" s="2131"/>
      <c r="U1187" s="2131"/>
      <c r="V1187" s="2131"/>
    </row>
    <row r="1188" spans="1:22" s="1827" customFormat="1" ht="51">
      <c r="A1188" s="2125"/>
      <c r="B1188" s="2135" t="s">
        <v>4299</v>
      </c>
      <c r="C1188" s="2127" t="s">
        <v>1044</v>
      </c>
      <c r="D1188" s="2128">
        <v>33</v>
      </c>
      <c r="E1188" s="2463"/>
      <c r="F1188" s="2130">
        <f>D1188*E1188</f>
        <v>0</v>
      </c>
      <c r="G1188" s="2131"/>
      <c r="H1188" s="2131"/>
      <c r="I1188" s="2131"/>
      <c r="J1188" s="2131"/>
      <c r="K1188" s="2131"/>
      <c r="L1188" s="2131"/>
      <c r="M1188" s="2131"/>
      <c r="N1188" s="2131"/>
      <c r="O1188" s="2131"/>
      <c r="P1188" s="2131"/>
      <c r="Q1188" s="2131"/>
      <c r="R1188" s="2131"/>
      <c r="S1188" s="2131"/>
      <c r="T1188" s="2131"/>
      <c r="U1188" s="2131"/>
      <c r="V1188" s="2131"/>
    </row>
    <row r="1189" spans="1:22" s="1827" customFormat="1">
      <c r="A1189" s="2125" t="str">
        <f>IF(B1189&gt;0,MAX(A$82:A1186)+1,"")</f>
        <v/>
      </c>
      <c r="B1189" s="2136"/>
      <c r="C1189" s="2127"/>
      <c r="D1189" s="2132"/>
      <c r="E1189" s="2137"/>
      <c r="F1189" s="1739"/>
      <c r="G1189" s="2131"/>
      <c r="H1189" s="2131"/>
      <c r="I1189" s="2131"/>
      <c r="J1189" s="2131"/>
      <c r="K1189" s="2131"/>
      <c r="L1189" s="2131"/>
      <c r="M1189" s="2131"/>
      <c r="N1189" s="2131"/>
      <c r="O1189" s="2131"/>
      <c r="P1189" s="2131"/>
      <c r="Q1189" s="2131"/>
      <c r="R1189" s="2131"/>
      <c r="S1189" s="2131"/>
      <c r="T1189" s="2131"/>
      <c r="U1189" s="2131"/>
      <c r="V1189" s="2131"/>
    </row>
    <row r="1190" spans="1:22" s="1827" customFormat="1" ht="25.5">
      <c r="A1190" s="2125" t="s">
        <v>1034</v>
      </c>
      <c r="B1190" s="2138" t="s">
        <v>4004</v>
      </c>
      <c r="C1190" s="2127" t="s">
        <v>1044</v>
      </c>
      <c r="D1190" s="2128">
        <v>1</v>
      </c>
      <c r="E1190" s="2463"/>
      <c r="F1190" s="2130">
        <f t="shared" ref="F1190:F1196" si="44">D1190*E1190</f>
        <v>0</v>
      </c>
      <c r="G1190" s="2131"/>
      <c r="H1190" s="2131"/>
      <c r="I1190" s="2131"/>
      <c r="J1190" s="2131"/>
      <c r="K1190" s="2131"/>
      <c r="L1190" s="2131"/>
      <c r="M1190" s="2131"/>
      <c r="N1190" s="2131"/>
      <c r="O1190" s="2131"/>
      <c r="P1190" s="2131"/>
      <c r="Q1190" s="2131"/>
      <c r="R1190" s="2131"/>
      <c r="S1190" s="2131"/>
      <c r="T1190" s="2131"/>
      <c r="U1190" s="2131"/>
      <c r="V1190" s="2131"/>
    </row>
    <row r="1191" spans="1:22" s="1827" customFormat="1">
      <c r="A1191" s="2125"/>
      <c r="B1191" s="2126"/>
      <c r="C1191" s="2127"/>
      <c r="D1191" s="2128"/>
      <c r="E1191" s="2137"/>
      <c r="F1191" s="1739"/>
      <c r="G1191" s="2131"/>
      <c r="H1191" s="2131"/>
      <c r="I1191" s="2131"/>
      <c r="J1191" s="2131"/>
      <c r="K1191" s="2131"/>
      <c r="L1191" s="2131"/>
      <c r="M1191" s="2131"/>
      <c r="N1191" s="2131"/>
      <c r="O1191" s="2131"/>
      <c r="P1191" s="2131"/>
      <c r="Q1191" s="2131"/>
      <c r="R1191" s="2131"/>
      <c r="S1191" s="2131"/>
      <c r="T1191" s="2131"/>
      <c r="U1191" s="2131"/>
      <c r="V1191" s="2131"/>
    </row>
    <row r="1192" spans="1:22" s="1827" customFormat="1" ht="51">
      <c r="A1192" s="2125" t="s">
        <v>1035</v>
      </c>
      <c r="B1192" s="2126" t="s">
        <v>4005</v>
      </c>
      <c r="C1192" s="2127" t="s">
        <v>1066</v>
      </c>
      <c r="D1192" s="2128">
        <v>500</v>
      </c>
      <c r="E1192" s="2463"/>
      <c r="F1192" s="2130">
        <f t="shared" si="44"/>
        <v>0</v>
      </c>
      <c r="G1192" s="2131"/>
      <c r="H1192" s="2131"/>
      <c r="I1192" s="2131"/>
      <c r="J1192" s="2131"/>
      <c r="K1192" s="2131"/>
      <c r="L1192" s="2131"/>
      <c r="M1192" s="2131"/>
      <c r="N1192" s="2131"/>
      <c r="O1192" s="2131"/>
      <c r="P1192" s="2131"/>
      <c r="Q1192" s="2131"/>
      <c r="R1192" s="2131"/>
      <c r="S1192" s="2131"/>
      <c r="T1192" s="2131"/>
      <c r="U1192" s="2131"/>
      <c r="V1192" s="2131"/>
    </row>
    <row r="1193" spans="1:22" s="1827" customFormat="1">
      <c r="A1193" s="2125"/>
      <c r="B1193" s="2126"/>
      <c r="C1193" s="2127"/>
      <c r="D1193" s="2132"/>
      <c r="E1193" s="2137"/>
      <c r="F1193" s="1739"/>
      <c r="G1193" s="2131"/>
      <c r="H1193" s="2131"/>
      <c r="I1193" s="2131"/>
      <c r="J1193" s="2131"/>
      <c r="K1193" s="2131"/>
      <c r="L1193" s="2131"/>
      <c r="M1193" s="2131"/>
      <c r="N1193" s="2131"/>
      <c r="O1193" s="2131"/>
      <c r="P1193" s="2131"/>
      <c r="Q1193" s="2131"/>
      <c r="R1193" s="2131"/>
      <c r="S1193" s="2131"/>
      <c r="T1193" s="2131"/>
      <c r="U1193" s="2131"/>
      <c r="V1193" s="2131"/>
    </row>
    <row r="1194" spans="1:22" s="1827" customFormat="1" ht="102">
      <c r="A1194" s="2125" t="s">
        <v>1036</v>
      </c>
      <c r="B1194" s="2135" t="s">
        <v>4006</v>
      </c>
      <c r="C1194" s="2127" t="s">
        <v>1044</v>
      </c>
      <c r="D1194" s="2128">
        <v>1</v>
      </c>
      <c r="E1194" s="2463"/>
      <c r="F1194" s="2130">
        <f t="shared" si="44"/>
        <v>0</v>
      </c>
      <c r="G1194" s="2131"/>
      <c r="H1194" s="2131"/>
      <c r="I1194" s="2131"/>
      <c r="J1194" s="2131"/>
      <c r="K1194" s="2131"/>
      <c r="L1194" s="2131"/>
      <c r="M1194" s="2131"/>
      <c r="N1194" s="2131"/>
      <c r="O1194" s="2131"/>
      <c r="P1194" s="2131"/>
      <c r="Q1194" s="2131"/>
      <c r="R1194" s="2131"/>
      <c r="S1194" s="2131"/>
      <c r="T1194" s="2131"/>
      <c r="U1194" s="2131"/>
      <c r="V1194" s="2131"/>
    </row>
    <row r="1195" spans="1:22" s="1642" customFormat="1">
      <c r="A1195" s="1659"/>
      <c r="B1195" s="1801"/>
      <c r="C1195" s="1661"/>
      <c r="D1195" s="1819"/>
      <c r="E1195" s="2129"/>
      <c r="F1195" s="2139"/>
    </row>
    <row r="1196" spans="1:22" s="1642" customFormat="1" ht="38.25">
      <c r="A1196" s="1659" t="s">
        <v>1037</v>
      </c>
      <c r="B1196" s="1932" t="s">
        <v>4007</v>
      </c>
      <c r="C1196" s="1661" t="s">
        <v>1026</v>
      </c>
      <c r="D1196" s="1819">
        <v>1</v>
      </c>
      <c r="E1196" s="2463"/>
      <c r="F1196" s="2130">
        <f t="shared" si="44"/>
        <v>0</v>
      </c>
    </row>
    <row r="1197" spans="1:22" s="1263" customFormat="1">
      <c r="A1197" s="2140"/>
      <c r="B1197" s="1315"/>
      <c r="C1197" s="1890"/>
      <c r="D1197" s="1890"/>
      <c r="E1197" s="1891"/>
      <c r="F1197" s="1891"/>
    </row>
    <row r="1198" spans="1:22" s="1711" customFormat="1" ht="16.149999999999999" customHeight="1">
      <c r="A1198" s="1805" t="s">
        <v>1039</v>
      </c>
      <c r="B1198" s="1708" t="s">
        <v>4008</v>
      </c>
      <c r="C1198" s="1709"/>
      <c r="D1198" s="1709"/>
      <c r="E1198" s="1709"/>
      <c r="F1198" s="1710">
        <f>SUM(F1183:F1196)</f>
        <v>0</v>
      </c>
    </row>
    <row r="1199" spans="1:22" s="1810" customFormat="1">
      <c r="A1199" s="1806"/>
      <c r="B1199" s="1807"/>
      <c r="C1199" s="1808"/>
      <c r="D1199" s="1808"/>
      <c r="E1199" s="1808"/>
      <c r="F1199" s="1863"/>
    </row>
    <row r="1200" spans="1:22" s="1810" customFormat="1">
      <c r="A1200" s="1806"/>
      <c r="B1200" s="1807"/>
      <c r="C1200" s="1808"/>
      <c r="D1200" s="1808"/>
      <c r="E1200" s="1808"/>
      <c r="F1200" s="1863"/>
    </row>
    <row r="1201" spans="1:6" s="1413" customFormat="1">
      <c r="A1201" s="1811"/>
      <c r="B1201" s="1812"/>
      <c r="C1201" s="1813"/>
      <c r="D1201" s="1813"/>
      <c r="E1201" s="1813"/>
      <c r="F1201" s="1814"/>
    </row>
    <row r="1202" spans="1:6" s="1711" customFormat="1" ht="16.149999999999999" customHeight="1">
      <c r="A1202" s="1723" t="s">
        <v>1040</v>
      </c>
      <c r="B1202" s="1724" t="s">
        <v>4009</v>
      </c>
      <c r="C1202" s="1725"/>
      <c r="D1202" s="1726"/>
      <c r="E1202" s="1727"/>
      <c r="F1202" s="1728"/>
    </row>
    <row r="1203" spans="1:6" s="1263" customFormat="1">
      <c r="A1203" s="1299"/>
      <c r="B1203" s="1315"/>
      <c r="C1203" s="1890"/>
      <c r="D1203" s="1890"/>
      <c r="E1203" s="1891"/>
    </row>
    <row r="1204" spans="1:6" s="1263" customFormat="1" ht="76.5">
      <c r="A1204" s="1885" t="s">
        <v>987</v>
      </c>
      <c r="B1204" s="2141" t="s">
        <v>4010</v>
      </c>
      <c r="C1204" s="1390" t="s">
        <v>3802</v>
      </c>
      <c r="D1204" s="1886">
        <v>2</v>
      </c>
      <c r="E1204" s="2456"/>
      <c r="F1204" s="2142">
        <f>D1204*E1204</f>
        <v>0</v>
      </c>
    </row>
    <row r="1205" spans="1:6" s="1263" customFormat="1">
      <c r="A1205" s="1885"/>
      <c r="B1205" s="2141"/>
      <c r="C1205" s="1390"/>
      <c r="D1205" s="1886"/>
      <c r="E1205" s="2143"/>
      <c r="F1205" s="2143"/>
    </row>
    <row r="1206" spans="1:6" s="2144" customFormat="1" ht="76.5">
      <c r="A1206" s="1885" t="s">
        <v>1027</v>
      </c>
      <c r="B1206" s="2141" t="s">
        <v>4011</v>
      </c>
      <c r="C1206" s="1390" t="s">
        <v>3802</v>
      </c>
      <c r="D1206" s="1773">
        <v>4</v>
      </c>
      <c r="E1206" s="2456"/>
      <c r="F1206" s="2142">
        <f>D1206*E1206</f>
        <v>0</v>
      </c>
    </row>
    <row r="1207" spans="1:6" s="2144" customFormat="1">
      <c r="A1207" s="1816"/>
      <c r="B1207" s="2145"/>
      <c r="C1207" s="1390"/>
      <c r="D1207" s="1886"/>
      <c r="E1207" s="2146"/>
      <c r="F1207" s="1871"/>
    </row>
    <row r="1208" spans="1:6" s="1263" customFormat="1" ht="25.5">
      <c r="A1208" s="1885" t="s">
        <v>1030</v>
      </c>
      <c r="B1208" s="1701" t="s">
        <v>4012</v>
      </c>
      <c r="C1208" s="1661" t="s">
        <v>1044</v>
      </c>
      <c r="D1208" s="1773">
        <v>2</v>
      </c>
      <c r="E1208" s="2456"/>
      <c r="F1208" s="2142">
        <f>D1208*E1208</f>
        <v>0</v>
      </c>
    </row>
    <row r="1209" spans="1:6" s="1263" customFormat="1" ht="15" customHeight="1">
      <c r="A1209" s="1816"/>
      <c r="B1209" s="1677"/>
      <c r="C1209" s="1677"/>
      <c r="D1209" s="1390"/>
      <c r="E1209" s="1390"/>
      <c r="F1209" s="2147"/>
    </row>
    <row r="1210" spans="1:6" s="1263" customFormat="1" ht="20.45" customHeight="1">
      <c r="A1210" s="1885" t="s">
        <v>1034</v>
      </c>
      <c r="B1210" s="1701" t="s">
        <v>4013</v>
      </c>
      <c r="C1210" s="1661" t="s">
        <v>1044</v>
      </c>
      <c r="D1210" s="1773">
        <v>2</v>
      </c>
      <c r="E1210" s="2456"/>
      <c r="F1210" s="2142">
        <f>D1210*E1210</f>
        <v>0</v>
      </c>
    </row>
    <row r="1211" spans="1:6" s="1413" customFormat="1">
      <c r="A1211" s="1880"/>
      <c r="B1211" s="1749"/>
      <c r="C1211" s="1731"/>
      <c r="D1211" s="2148"/>
      <c r="E1211" s="2102"/>
      <c r="F1211" s="2149"/>
    </row>
    <row r="1212" spans="1:6" s="2144" customFormat="1" ht="193.15" customHeight="1">
      <c r="A1212" s="1885" t="s">
        <v>1035</v>
      </c>
      <c r="B1212" s="2150" t="s">
        <v>4014</v>
      </c>
      <c r="C1212" s="1390" t="s">
        <v>1066</v>
      </c>
      <c r="D1212" s="1886">
        <v>84</v>
      </c>
      <c r="E1212" s="2456"/>
      <c r="F1212" s="2142">
        <f>D1212*E1212</f>
        <v>0</v>
      </c>
    </row>
    <row r="1213" spans="1:6" s="2144" customFormat="1">
      <c r="A1213" s="1885"/>
      <c r="B1213" s="2150"/>
      <c r="C1213" s="1390"/>
      <c r="D1213" s="1886"/>
      <c r="E1213" s="2146"/>
      <c r="F1213" s="1871"/>
    </row>
    <row r="1214" spans="1:6" s="1263" customFormat="1" ht="163.15" customHeight="1">
      <c r="A1214" s="1885" t="s">
        <v>1036</v>
      </c>
      <c r="B1214" s="2150" t="s">
        <v>4015</v>
      </c>
      <c r="C1214" s="1390" t="s">
        <v>1066</v>
      </c>
      <c r="D1214" s="1886">
        <v>74</v>
      </c>
      <c r="E1214" s="2456"/>
      <c r="F1214" s="2142">
        <f>D1214*E1214</f>
        <v>0</v>
      </c>
    </row>
    <row r="1215" spans="1:6" s="1263" customFormat="1">
      <c r="A1215" s="1885"/>
      <c r="B1215" s="2150"/>
      <c r="C1215" s="1390"/>
      <c r="D1215" s="1886"/>
      <c r="E1215" s="2143"/>
      <c r="F1215" s="2143"/>
    </row>
    <row r="1216" spans="1:6" s="1263" customFormat="1" ht="167.45" customHeight="1">
      <c r="A1216" s="1885" t="s">
        <v>1037</v>
      </c>
      <c r="B1216" s="2150" t="s">
        <v>4016</v>
      </c>
      <c r="C1216" s="1390" t="s">
        <v>1066</v>
      </c>
      <c r="D1216" s="1886">
        <v>22</v>
      </c>
      <c r="E1216" s="2456"/>
      <c r="F1216" s="2142">
        <f>D1216*E1216</f>
        <v>0</v>
      </c>
    </row>
    <row r="1217" spans="1:8" s="1706" customFormat="1">
      <c r="A1217" s="2151"/>
      <c r="B1217" s="2152"/>
      <c r="C1217" s="1661"/>
      <c r="E1217" s="1642"/>
      <c r="F1217" s="1642"/>
    </row>
    <row r="1218" spans="1:8" s="1706" customFormat="1" ht="39.75">
      <c r="A1218" s="1666" t="s">
        <v>1038</v>
      </c>
      <c r="B1218" s="1705" t="s">
        <v>4017</v>
      </c>
      <c r="C1218" s="1661" t="s">
        <v>1044</v>
      </c>
      <c r="D1218" s="1676">
        <v>2</v>
      </c>
      <c r="E1218" s="2450"/>
      <c r="F1218" s="1874">
        <f t="shared" ref="F1218" si="45">D1218*E1218</f>
        <v>0</v>
      </c>
    </row>
    <row r="1219" spans="1:8" s="1263" customFormat="1">
      <c r="A1219" s="1885"/>
      <c r="B1219" s="2150"/>
      <c r="C1219" s="1390"/>
      <c r="D1219" s="1886"/>
      <c r="E1219" s="2143"/>
      <c r="F1219" s="2143"/>
    </row>
    <row r="1220" spans="1:8" s="1706" customFormat="1" ht="25.5">
      <c r="A1220" s="1666" t="s">
        <v>1039</v>
      </c>
      <c r="B1220" s="1705" t="s">
        <v>4018</v>
      </c>
      <c r="C1220" s="1661" t="s">
        <v>1026</v>
      </c>
      <c r="D1220" s="1676">
        <v>1</v>
      </c>
      <c r="E1220" s="2456"/>
      <c r="F1220" s="2142">
        <f>D1220*E1220</f>
        <v>0</v>
      </c>
    </row>
    <row r="1221" spans="1:8" s="1706" customFormat="1">
      <c r="A1221" s="2153"/>
      <c r="C1221" s="1760"/>
      <c r="E1221" s="1642"/>
      <c r="F1221" s="1676"/>
    </row>
    <row r="1222" spans="1:8" s="1706" customFormat="1" ht="38.25">
      <c r="A1222" s="1666" t="s">
        <v>1040</v>
      </c>
      <c r="B1222" s="1667" t="s">
        <v>4019</v>
      </c>
      <c r="C1222" s="1661" t="s">
        <v>1026</v>
      </c>
      <c r="D1222" s="1642">
        <v>1</v>
      </c>
      <c r="E1222" s="2456"/>
      <c r="F1222" s="2142">
        <f>D1222*E1222</f>
        <v>0</v>
      </c>
    </row>
    <row r="1223" spans="1:8" s="1706" customFormat="1">
      <c r="A1223" s="2153"/>
      <c r="B1223" s="1667"/>
      <c r="C1223" s="1661"/>
      <c r="D1223" s="1642"/>
      <c r="E1223" s="1642"/>
      <c r="F1223" s="1676"/>
    </row>
    <row r="1224" spans="1:8" s="1706" customFormat="1" ht="38.25">
      <c r="A1224" s="1666" t="s">
        <v>1041</v>
      </c>
      <c r="B1224" s="1667" t="s">
        <v>4020</v>
      </c>
      <c r="C1224" s="1661" t="s">
        <v>1026</v>
      </c>
      <c r="D1224" s="1642">
        <v>1</v>
      </c>
      <c r="E1224" s="2456"/>
      <c r="F1224" s="2142">
        <f>D1224*E1224</f>
        <v>0</v>
      </c>
    </row>
    <row r="1225" spans="1:8" s="1263" customFormat="1">
      <c r="A1225" s="2140"/>
      <c r="B1225" s="1315"/>
      <c r="C1225" s="1890"/>
      <c r="D1225" s="1890"/>
      <c r="E1225" s="1891"/>
      <c r="F1225" s="1891"/>
    </row>
    <row r="1226" spans="1:8" s="1711" customFormat="1" ht="16.149999999999999" customHeight="1">
      <c r="A1226" s="1805" t="s">
        <v>1040</v>
      </c>
      <c r="B1226" s="1708" t="s">
        <v>4021</v>
      </c>
      <c r="C1226" s="1709"/>
      <c r="D1226" s="1709"/>
      <c r="E1226" s="1709"/>
      <c r="F1226" s="1710">
        <f>SUM(F1204:F1224)</f>
        <v>0</v>
      </c>
    </row>
    <row r="1227" spans="1:8" s="1810" customFormat="1">
      <c r="A1227" s="1806"/>
      <c r="B1227" s="1807"/>
      <c r="C1227" s="1808"/>
      <c r="D1227" s="1808"/>
      <c r="E1227" s="1808"/>
      <c r="F1227" s="1863"/>
    </row>
    <row r="1228" spans="1:8" s="1810" customFormat="1">
      <c r="A1228" s="1806"/>
      <c r="B1228" s="1807"/>
      <c r="C1228" s="1808"/>
      <c r="D1228" s="1808"/>
      <c r="E1228" s="1808"/>
      <c r="F1228" s="1863"/>
    </row>
    <row r="1229" spans="1:8" s="1413" customFormat="1">
      <c r="A1229" s="1811"/>
      <c r="B1229" s="1812"/>
      <c r="C1229" s="1813"/>
      <c r="D1229" s="1813"/>
      <c r="E1229" s="1813"/>
      <c r="F1229" s="1814"/>
    </row>
    <row r="1230" spans="1:8" s="1711" customFormat="1" ht="16.149999999999999" customHeight="1">
      <c r="A1230" s="1723" t="s">
        <v>1041</v>
      </c>
      <c r="B1230" s="1724" t="s">
        <v>4022</v>
      </c>
      <c r="C1230" s="1725"/>
      <c r="D1230" s="1726"/>
      <c r="E1230" s="1727"/>
      <c r="F1230" s="1728"/>
    </row>
    <row r="1231" spans="1:8" s="1733" customFormat="1">
      <c r="A1231" s="2154"/>
      <c r="C1231" s="1765"/>
      <c r="D1231" s="1748"/>
      <c r="E1231" s="1647"/>
      <c r="F1231" s="1647"/>
    </row>
    <row r="1232" spans="1:8" s="1706" customFormat="1" ht="63.75">
      <c r="A1232" s="1885" t="s">
        <v>987</v>
      </c>
      <c r="B1232" s="1705" t="s">
        <v>4023</v>
      </c>
      <c r="C1232" s="1390" t="s">
        <v>1066</v>
      </c>
      <c r="D1232" s="1886">
        <v>181</v>
      </c>
      <c r="E1232" s="2450"/>
      <c r="F1232" s="1874">
        <f>D1232*E1232</f>
        <v>0</v>
      </c>
      <c r="G1232" s="1663"/>
      <c r="H1232" s="1754"/>
    </row>
    <row r="1233" spans="1:8" s="2157" customFormat="1">
      <c r="A1233" s="1880"/>
      <c r="B1233" s="2155"/>
      <c r="C1233" s="1813"/>
      <c r="D1233" s="1882"/>
      <c r="E1233" s="1752"/>
      <c r="F1233" s="1753"/>
      <c r="G1233" s="2156"/>
      <c r="H1233" s="1771"/>
    </row>
    <row r="1234" spans="1:8" s="2161" customFormat="1" ht="29.45" customHeight="1">
      <c r="A1234" s="1666" t="s">
        <v>1027</v>
      </c>
      <c r="B1234" s="2158" t="s">
        <v>4024</v>
      </c>
      <c r="C1234" s="2159" t="s">
        <v>1066</v>
      </c>
      <c r="D1234" s="1678">
        <v>30</v>
      </c>
      <c r="E1234" s="2450"/>
      <c r="F1234" s="1874">
        <f t="shared" ref="F1234:F1262" si="46">D1234*E1234</f>
        <v>0</v>
      </c>
      <c r="G1234" s="2160"/>
      <c r="H1234" s="1678"/>
    </row>
    <row r="1235" spans="1:8" s="2157" customFormat="1">
      <c r="A1235" s="1880"/>
      <c r="B1235" s="2155"/>
      <c r="C1235" s="1813"/>
      <c r="D1235" s="1882"/>
      <c r="E1235" s="1752"/>
      <c r="F1235" s="1753"/>
      <c r="G1235" s="2156"/>
      <c r="H1235" s="1771"/>
    </row>
    <row r="1236" spans="1:8" s="2161" customFormat="1" ht="29.45" customHeight="1">
      <c r="A1236" s="1666" t="s">
        <v>1030</v>
      </c>
      <c r="B1236" s="2158" t="s">
        <v>4025</v>
      </c>
      <c r="C1236" s="2159" t="s">
        <v>1066</v>
      </c>
      <c r="D1236" s="1678">
        <v>72</v>
      </c>
      <c r="E1236" s="2450"/>
      <c r="F1236" s="1874">
        <f t="shared" ref="F1236" si="47">D1236*E1236</f>
        <v>0</v>
      </c>
      <c r="G1236" s="2160"/>
      <c r="H1236" s="1678"/>
    </row>
    <row r="1237" spans="1:8" s="1706" customFormat="1">
      <c r="A1237" s="2162"/>
      <c r="C1237" s="1760"/>
      <c r="D1237" s="1666"/>
      <c r="E1237" s="1642"/>
      <c r="F1237" s="1642"/>
    </row>
    <row r="1238" spans="1:8" s="1706" customFormat="1" ht="51">
      <c r="A1238" s="1666" t="s">
        <v>1034</v>
      </c>
      <c r="B1238" s="1701" t="s">
        <v>4026</v>
      </c>
      <c r="C1238" s="1661" t="s">
        <v>1066</v>
      </c>
      <c r="D1238" s="1678">
        <v>94</v>
      </c>
      <c r="E1238" s="2450"/>
      <c r="F1238" s="1874">
        <f>D1238*E1238</f>
        <v>0</v>
      </c>
      <c r="G1238" s="1663"/>
      <c r="H1238" s="1754"/>
    </row>
    <row r="1239" spans="1:8" s="1706" customFormat="1">
      <c r="A1239" s="1666"/>
      <c r="B1239" s="2158"/>
      <c r="C1239" s="2159"/>
      <c r="D1239" s="1678"/>
      <c r="E1239" s="1774"/>
      <c r="F1239" s="1774"/>
      <c r="G1239" s="2160"/>
      <c r="H1239" s="1678"/>
    </row>
    <row r="1240" spans="1:8" s="1706" customFormat="1" ht="25.5">
      <c r="A1240" s="1666" t="s">
        <v>1035</v>
      </c>
      <c r="B1240" s="2158" t="s">
        <v>4027</v>
      </c>
      <c r="C1240" s="1661" t="s">
        <v>1044</v>
      </c>
      <c r="D1240" s="1678">
        <v>31</v>
      </c>
      <c r="E1240" s="2450"/>
      <c r="F1240" s="1874">
        <f t="shared" ref="F1240" si="48">D1240*E1240</f>
        <v>0</v>
      </c>
      <c r="G1240" s="2160"/>
      <c r="H1240" s="1678"/>
    </row>
    <row r="1241" spans="1:8" s="1706" customFormat="1">
      <c r="A1241" s="1666"/>
      <c r="B1241" s="2158"/>
      <c r="C1241" s="1661"/>
      <c r="D1241" s="1678"/>
      <c r="E1241" s="1774"/>
      <c r="F1241" s="1874"/>
      <c r="G1241" s="2160"/>
      <c r="H1241" s="1678"/>
    </row>
    <row r="1242" spans="1:8" s="1706" customFormat="1" ht="25.5">
      <c r="A1242" s="1666" t="s">
        <v>1036</v>
      </c>
      <c r="B1242" s="2158" t="s">
        <v>4028</v>
      </c>
      <c r="C1242" s="1661" t="s">
        <v>1044</v>
      </c>
      <c r="D1242" s="1678">
        <v>23</v>
      </c>
      <c r="E1242" s="2450"/>
      <c r="F1242" s="1874">
        <f t="shared" ref="F1242" si="49">D1242*E1242</f>
        <v>0</v>
      </c>
      <c r="G1242" s="2160"/>
      <c r="H1242" s="1678"/>
    </row>
    <row r="1243" spans="1:8" s="1733" customFormat="1">
      <c r="A1243" s="1748"/>
      <c r="B1243" s="2155"/>
      <c r="C1243" s="2163"/>
      <c r="D1243" s="1771"/>
      <c r="E1243" s="1750"/>
      <c r="F1243" s="1750"/>
      <c r="G1243" s="2156"/>
      <c r="H1243" s="1771"/>
    </row>
    <row r="1244" spans="1:8" s="2161" customFormat="1" ht="38.25">
      <c r="A1244" s="1666" t="s">
        <v>1037</v>
      </c>
      <c r="B1244" s="2158" t="s">
        <v>4029</v>
      </c>
      <c r="C1244" s="2159" t="s">
        <v>1066</v>
      </c>
      <c r="D1244" s="1678">
        <v>35</v>
      </c>
      <c r="E1244" s="2450"/>
      <c r="F1244" s="1874">
        <f>D1244*E1244</f>
        <v>0</v>
      </c>
      <c r="G1244" s="2160"/>
      <c r="H1244" s="1678"/>
    </row>
    <row r="1245" spans="1:8" s="2161" customFormat="1">
      <c r="A1245" s="1885"/>
      <c r="B1245" s="2158"/>
      <c r="C1245" s="1390"/>
      <c r="D1245" s="1886"/>
      <c r="E1245" s="1663"/>
      <c r="F1245" s="1678"/>
      <c r="G1245" s="2160"/>
      <c r="H1245" s="1678"/>
    </row>
    <row r="1246" spans="1:8" s="2161" customFormat="1" ht="51">
      <c r="A1246" s="1885" t="s">
        <v>1038</v>
      </c>
      <c r="B1246" s="2158" t="s">
        <v>4030</v>
      </c>
      <c r="C1246" s="1390" t="s">
        <v>1066</v>
      </c>
      <c r="D1246" s="1886">
        <v>56</v>
      </c>
      <c r="E1246" s="2450"/>
      <c r="F1246" s="1874">
        <f>D1246*E1246</f>
        <v>0</v>
      </c>
      <c r="G1246" s="2160"/>
      <c r="H1246" s="1678"/>
    </row>
    <row r="1247" spans="1:8" s="1706" customFormat="1">
      <c r="A1247" s="1666"/>
      <c r="B1247" s="2158"/>
      <c r="C1247" s="1661"/>
      <c r="D1247" s="1678"/>
      <c r="E1247" s="1774"/>
      <c r="F1247" s="1774"/>
      <c r="G1247" s="2160"/>
      <c r="H1247" s="1678"/>
    </row>
    <row r="1248" spans="1:8" s="1706" customFormat="1" ht="51">
      <c r="A1248" s="1666" t="s">
        <v>1039</v>
      </c>
      <c r="B1248" s="2158" t="s">
        <v>4031</v>
      </c>
      <c r="C1248" s="1661" t="s">
        <v>1044</v>
      </c>
      <c r="D1248" s="1678">
        <v>6</v>
      </c>
      <c r="E1248" s="2450"/>
      <c r="F1248" s="1874">
        <f t="shared" ref="F1248" si="50">D1248*E1248</f>
        <v>0</v>
      </c>
      <c r="G1248" s="2160"/>
      <c r="H1248" s="1678"/>
    </row>
    <row r="1249" spans="1:14" s="1733" customFormat="1">
      <c r="A1249" s="2154"/>
      <c r="C1249" s="1765"/>
      <c r="D1249" s="1748"/>
      <c r="E1249" s="1647"/>
      <c r="F1249" s="1647"/>
    </row>
    <row r="1250" spans="1:14" s="1706" customFormat="1" ht="25.5">
      <c r="A1250" s="1666" t="s">
        <v>1040</v>
      </c>
      <c r="B1250" s="1705" t="s">
        <v>4032</v>
      </c>
      <c r="C1250" s="1661" t="s">
        <v>1044</v>
      </c>
      <c r="D1250" s="1676">
        <v>10</v>
      </c>
      <c r="E1250" s="2450"/>
      <c r="F1250" s="1874">
        <f t="shared" si="46"/>
        <v>0</v>
      </c>
      <c r="G1250" s="1663"/>
      <c r="H1250" s="1754"/>
    </row>
    <row r="1251" spans="1:14" s="1706" customFormat="1">
      <c r="A1251" s="2164"/>
      <c r="C1251" s="1390"/>
      <c r="D1251" s="1886"/>
    </row>
    <row r="1252" spans="1:14" s="1706" customFormat="1" ht="114.75">
      <c r="A1252" s="1885" t="s">
        <v>1041</v>
      </c>
      <c r="B1252" s="1667" t="s">
        <v>4300</v>
      </c>
      <c r="C1252" s="1390" t="s">
        <v>1044</v>
      </c>
      <c r="D1252" s="1886">
        <v>2</v>
      </c>
      <c r="E1252" s="2450"/>
      <c r="F1252" s="1874">
        <f>D1252*E1252</f>
        <v>0</v>
      </c>
      <c r="G1252" s="1663"/>
      <c r="H1252" s="1754"/>
      <c r="I1252" s="1663"/>
      <c r="J1252" s="1754"/>
    </row>
    <row r="1253" spans="1:14" s="1733" customFormat="1">
      <c r="A1253" s="2154"/>
      <c r="C1253" s="1765"/>
      <c r="D1253" s="1748"/>
      <c r="E1253" s="1883"/>
      <c r="F1253" s="1647"/>
    </row>
    <row r="1254" spans="1:14" s="1706" customFormat="1" ht="25.5">
      <c r="A1254" s="1666" t="s">
        <v>1042</v>
      </c>
      <c r="B1254" s="1705" t="s">
        <v>4033</v>
      </c>
      <c r="C1254" s="1661" t="s">
        <v>1044</v>
      </c>
      <c r="D1254" s="1676">
        <v>43</v>
      </c>
      <c r="E1254" s="2450"/>
      <c r="F1254" s="1874">
        <f t="shared" si="46"/>
        <v>0</v>
      </c>
      <c r="G1254" s="1663"/>
      <c r="H1254" s="1754"/>
    </row>
    <row r="1255" spans="1:14" s="1733" customFormat="1">
      <c r="A1255" s="2165"/>
      <c r="B1255" s="1767"/>
      <c r="C1255" s="1731"/>
      <c r="D1255" s="1753"/>
      <c r="E1255" s="1647"/>
      <c r="F1255" s="1647"/>
    </row>
    <row r="1256" spans="1:14" s="1706" customFormat="1" ht="108" customHeight="1">
      <c r="A1256" s="1666" t="s">
        <v>2293</v>
      </c>
      <c r="B1256" s="1667" t="s">
        <v>4034</v>
      </c>
      <c r="C1256" s="1661" t="s">
        <v>1044</v>
      </c>
      <c r="D1256" s="2166">
        <v>1</v>
      </c>
      <c r="E1256" s="2450"/>
      <c r="F1256" s="1874">
        <f t="shared" si="46"/>
        <v>0</v>
      </c>
      <c r="G1256" s="2167"/>
      <c r="H1256" s="2167"/>
      <c r="I1256" s="2167"/>
      <c r="J1256" s="2167"/>
      <c r="K1256" s="2167"/>
      <c r="L1256" s="2167"/>
      <c r="M1256" s="2167"/>
      <c r="N1256" s="2167"/>
    </row>
    <row r="1257" spans="1:14" s="1733" customFormat="1">
      <c r="A1257" s="2165"/>
      <c r="B1257" s="1767"/>
      <c r="C1257" s="1731"/>
      <c r="D1257" s="1753"/>
      <c r="E1257" s="1647"/>
      <c r="F1257" s="1647"/>
    </row>
    <row r="1258" spans="1:14" s="1706" customFormat="1" ht="97.9" customHeight="1">
      <c r="A1258" s="1666" t="s">
        <v>2371</v>
      </c>
      <c r="B1258" s="1667" t="s">
        <v>4035</v>
      </c>
      <c r="C1258" s="1661" t="s">
        <v>1044</v>
      </c>
      <c r="D1258" s="2166">
        <v>8</v>
      </c>
      <c r="E1258" s="2450"/>
      <c r="F1258" s="1874">
        <f t="shared" ref="F1258" si="51">D1258*E1258</f>
        <v>0</v>
      </c>
      <c r="G1258" s="2167"/>
      <c r="H1258" s="2167"/>
      <c r="I1258" s="2167"/>
      <c r="J1258" s="2167"/>
      <c r="K1258" s="2167"/>
      <c r="L1258" s="2167"/>
      <c r="M1258" s="2167"/>
      <c r="N1258" s="2167"/>
    </row>
    <row r="1259" spans="1:14" s="1706" customFormat="1">
      <c r="A1259" s="2168"/>
      <c r="B1259" s="1705"/>
      <c r="C1259" s="1661"/>
      <c r="D1259" s="1754"/>
      <c r="E1259" s="1642"/>
      <c r="F1259" s="1642"/>
    </row>
    <row r="1260" spans="1:14" s="1706" customFormat="1" ht="38.25">
      <c r="A1260" s="1666" t="s">
        <v>2372</v>
      </c>
      <c r="B1260" s="1667" t="s">
        <v>4036</v>
      </c>
      <c r="C1260" s="1661" t="s">
        <v>1044</v>
      </c>
      <c r="D1260" s="2166">
        <v>46</v>
      </c>
      <c r="E1260" s="2450"/>
      <c r="F1260" s="1874">
        <f t="shared" ref="F1260" si="52">D1260*E1260</f>
        <v>0</v>
      </c>
      <c r="G1260" s="2167"/>
      <c r="H1260" s="2167"/>
      <c r="I1260" s="2167"/>
      <c r="J1260" s="2167"/>
      <c r="K1260" s="2167"/>
      <c r="L1260" s="2167"/>
      <c r="M1260" s="2167"/>
      <c r="N1260" s="2167"/>
    </row>
    <row r="1261" spans="1:14" s="1733" customFormat="1">
      <c r="A1261" s="2169"/>
      <c r="B1261" s="1756"/>
      <c r="C1261" s="1731"/>
      <c r="D1261" s="2170"/>
      <c r="E1261" s="1753"/>
      <c r="F1261" s="1753"/>
      <c r="G1261" s="2171"/>
      <c r="H1261" s="2171"/>
      <c r="I1261" s="2171"/>
      <c r="J1261" s="2171"/>
      <c r="K1261" s="2171"/>
      <c r="L1261" s="2171"/>
      <c r="M1261" s="2171"/>
      <c r="N1261" s="2171"/>
    </row>
    <row r="1262" spans="1:14" s="2167" customFormat="1" ht="63.75">
      <c r="A1262" s="1666" t="s">
        <v>2374</v>
      </c>
      <c r="B1262" s="1701" t="s">
        <v>4037</v>
      </c>
      <c r="C1262" s="1661" t="s">
        <v>1026</v>
      </c>
      <c r="D1262" s="1773">
        <v>89</v>
      </c>
      <c r="E1262" s="2450"/>
      <c r="F1262" s="1874">
        <f t="shared" si="46"/>
        <v>0</v>
      </c>
    </row>
    <row r="1263" spans="1:14" s="2171" customFormat="1" ht="15">
      <c r="A1263" s="1775"/>
      <c r="B1263" s="2172"/>
      <c r="C1263" s="2173"/>
      <c r="D1263" s="2174"/>
      <c r="E1263" s="2175"/>
      <c r="F1263" s="2175"/>
      <c r="G1263" s="2176"/>
      <c r="H1263" s="2176"/>
      <c r="I1263" s="2176"/>
      <c r="J1263" s="2176"/>
      <c r="K1263" s="2176"/>
      <c r="L1263" s="2176"/>
      <c r="M1263" s="2176"/>
      <c r="N1263" s="2176"/>
    </row>
    <row r="1264" spans="1:14" s="2167" customFormat="1" ht="51">
      <c r="A1264" s="1666" t="s">
        <v>2375</v>
      </c>
      <c r="B1264" s="1761" t="s">
        <v>4038</v>
      </c>
      <c r="C1264" s="1760"/>
      <c r="D1264" s="1666"/>
      <c r="E1264" s="1754"/>
      <c r="F1264" s="1786"/>
      <c r="G1264" s="1642"/>
      <c r="H1264" s="1642"/>
      <c r="I1264" s="1642"/>
      <c r="J1264" s="1642"/>
      <c r="K1264" s="1642"/>
      <c r="L1264" s="1642"/>
      <c r="M1264" s="1642"/>
      <c r="N1264" s="1642"/>
    </row>
    <row r="1265" spans="1:14" s="2167" customFormat="1">
      <c r="A1265" s="1766"/>
      <c r="B1265" s="1801" t="s">
        <v>4039</v>
      </c>
      <c r="C1265" s="1661" t="s">
        <v>1066</v>
      </c>
      <c r="D1265" s="2166">
        <v>210</v>
      </c>
      <c r="E1265" s="2450"/>
      <c r="F1265" s="1874">
        <f t="shared" ref="F1265:F1276" si="53">D1265*E1265</f>
        <v>0</v>
      </c>
      <c r="G1265" s="1642"/>
      <c r="H1265" s="1642"/>
      <c r="I1265" s="1642"/>
      <c r="J1265" s="1642"/>
      <c r="K1265" s="1642"/>
      <c r="L1265" s="1642"/>
      <c r="M1265" s="1642"/>
      <c r="N1265" s="1642"/>
    </row>
    <row r="1266" spans="1:14" s="2167" customFormat="1">
      <c r="A1266" s="1766"/>
      <c r="B1266" s="1801" t="s">
        <v>4040</v>
      </c>
      <c r="C1266" s="1661" t="s">
        <v>1066</v>
      </c>
      <c r="D1266" s="2166">
        <v>120</v>
      </c>
      <c r="E1266" s="2450"/>
      <c r="F1266" s="1874">
        <f t="shared" si="53"/>
        <v>0</v>
      </c>
      <c r="G1266" s="1642"/>
      <c r="H1266" s="1642"/>
      <c r="I1266" s="1642"/>
      <c r="J1266" s="1642"/>
      <c r="K1266" s="1642"/>
      <c r="L1266" s="1642"/>
      <c r="M1266" s="1642"/>
      <c r="N1266" s="1642"/>
    </row>
    <row r="1267" spans="1:14" s="2167" customFormat="1">
      <c r="A1267" s="1766"/>
      <c r="B1267" s="1801" t="s">
        <v>4041</v>
      </c>
      <c r="C1267" s="1661" t="s">
        <v>1066</v>
      </c>
      <c r="D1267" s="2166">
        <v>63</v>
      </c>
      <c r="E1267" s="2450"/>
      <c r="F1267" s="1874">
        <f t="shared" si="53"/>
        <v>0</v>
      </c>
      <c r="G1267" s="1642"/>
      <c r="H1267" s="1642"/>
      <c r="I1267" s="1642"/>
      <c r="J1267" s="1642"/>
      <c r="K1267" s="1642"/>
      <c r="L1267" s="1642"/>
      <c r="M1267" s="1642"/>
      <c r="N1267" s="1642"/>
    </row>
    <row r="1268" spans="1:14" s="2167" customFormat="1">
      <c r="A1268" s="1766"/>
      <c r="B1268" s="1801" t="s">
        <v>4042</v>
      </c>
      <c r="C1268" s="1661" t="s">
        <v>1066</v>
      </c>
      <c r="D1268" s="2166">
        <v>140</v>
      </c>
      <c r="E1268" s="2450"/>
      <c r="F1268" s="1874">
        <f t="shared" si="53"/>
        <v>0</v>
      </c>
      <c r="G1268" s="1642"/>
      <c r="H1268" s="1642"/>
      <c r="I1268" s="1642"/>
      <c r="J1268" s="1642"/>
      <c r="K1268" s="1642"/>
      <c r="L1268" s="1642"/>
      <c r="M1268" s="1642"/>
      <c r="N1268" s="1642"/>
    </row>
    <row r="1269" spans="1:14" s="1706" customFormat="1">
      <c r="A1269" s="1666"/>
      <c r="B1269" s="2158"/>
      <c r="C1269" s="1661"/>
      <c r="D1269" s="1678"/>
      <c r="E1269" s="1774"/>
      <c r="F1269" s="1774"/>
      <c r="G1269" s="2160"/>
      <c r="H1269" s="1678"/>
    </row>
    <row r="1270" spans="1:14" s="1706" customFormat="1" ht="25.5">
      <c r="A1270" s="1666" t="s">
        <v>2376</v>
      </c>
      <c r="B1270" s="2158" t="s">
        <v>4043</v>
      </c>
      <c r="C1270" s="1661" t="s">
        <v>1044</v>
      </c>
      <c r="D1270" s="1678">
        <v>47</v>
      </c>
      <c r="E1270" s="2450"/>
      <c r="F1270" s="1874">
        <f t="shared" ref="F1270" si="54">D1270*E1270</f>
        <v>0</v>
      </c>
      <c r="G1270" s="2160"/>
      <c r="H1270" s="1678"/>
    </row>
    <row r="1271" spans="1:14" s="2161" customFormat="1">
      <c r="A1271" s="1885"/>
      <c r="B1271" s="2158"/>
      <c r="C1271" s="1390"/>
      <c r="D1271" s="1886"/>
      <c r="E1271" s="1663"/>
      <c r="F1271" s="1754"/>
      <c r="G1271" s="2160"/>
      <c r="H1271" s="1678"/>
    </row>
    <row r="1272" spans="1:14" s="2161" customFormat="1" ht="63.75">
      <c r="A1272" s="1666" t="s">
        <v>2378</v>
      </c>
      <c r="B1272" s="2158" t="s">
        <v>4044</v>
      </c>
      <c r="C1272" s="2159" t="s">
        <v>1066</v>
      </c>
      <c r="D1272" s="1678">
        <v>59</v>
      </c>
      <c r="E1272" s="2450"/>
      <c r="F1272" s="1874">
        <f t="shared" ref="F1272" si="55">D1272*E1272</f>
        <v>0</v>
      </c>
      <c r="G1272" s="2160"/>
      <c r="H1272" s="1678"/>
    </row>
    <row r="1273" spans="1:14" s="2161" customFormat="1">
      <c r="A1273" s="1885"/>
      <c r="B1273" s="2158"/>
      <c r="C1273" s="1390"/>
      <c r="D1273" s="1886"/>
      <c r="E1273" s="1663"/>
      <c r="F1273" s="1754"/>
      <c r="G1273" s="2160"/>
      <c r="H1273" s="1678"/>
    </row>
    <row r="1274" spans="1:14" s="2161" customFormat="1" ht="38.25">
      <c r="A1274" s="1666" t="s">
        <v>2380</v>
      </c>
      <c r="B1274" s="2158" t="s">
        <v>4045</v>
      </c>
      <c r="C1274" s="2159" t="s">
        <v>1066</v>
      </c>
      <c r="D1274" s="1678">
        <v>82</v>
      </c>
      <c r="E1274" s="2450"/>
      <c r="F1274" s="1874">
        <f t="shared" ref="F1274" si="56">D1274*E1274</f>
        <v>0</v>
      </c>
      <c r="G1274" s="2160"/>
      <c r="H1274" s="1678"/>
    </row>
    <row r="1275" spans="1:14" s="1706" customFormat="1">
      <c r="A1275" s="2177"/>
      <c r="B1275" s="1667"/>
      <c r="C1275" s="1661"/>
      <c r="D1275" s="2166"/>
      <c r="E1275" s="1754"/>
      <c r="F1275" s="1754"/>
      <c r="G1275" s="2167"/>
      <c r="H1275" s="2167"/>
    </row>
    <row r="1276" spans="1:14" s="1706" customFormat="1" ht="38.25">
      <c r="A1276" s="1666" t="s">
        <v>2382</v>
      </c>
      <c r="B1276" s="1705" t="s">
        <v>4046</v>
      </c>
      <c r="C1276" s="1661" t="s">
        <v>1026</v>
      </c>
      <c r="D1276" s="1676">
        <v>1</v>
      </c>
      <c r="E1276" s="2450"/>
      <c r="F1276" s="1874">
        <f t="shared" si="53"/>
        <v>0</v>
      </c>
      <c r="G1276" s="1663"/>
      <c r="H1276" s="1754"/>
    </row>
    <row r="1277" spans="1:14" s="2167" customFormat="1">
      <c r="A1277" s="1299"/>
      <c r="B1277" s="1315"/>
      <c r="C1277" s="1890"/>
      <c r="D1277" s="1890"/>
      <c r="E1277" s="1891"/>
      <c r="F1277" s="2178"/>
      <c r="G1277" s="1642"/>
      <c r="H1277" s="1642"/>
    </row>
    <row r="1278" spans="1:14" s="1711" customFormat="1" ht="38.25">
      <c r="A1278" s="1805" t="s">
        <v>1041</v>
      </c>
      <c r="B1278" s="2179" t="s">
        <v>4047</v>
      </c>
      <c r="C1278" s="1709"/>
      <c r="D1278" s="1709"/>
      <c r="E1278" s="1709"/>
      <c r="F1278" s="1710">
        <f>SUM(F1232:F1276)</f>
        <v>0</v>
      </c>
    </row>
    <row r="1279" spans="1:14" s="1810" customFormat="1">
      <c r="A1279" s="1806"/>
      <c r="B1279" s="2180"/>
      <c r="C1279" s="1808"/>
      <c r="D1279" s="1808"/>
      <c r="E1279" s="1808"/>
      <c r="F1279" s="1863"/>
    </row>
    <row r="1280" spans="1:14" s="1810" customFormat="1">
      <c r="A1280" s="1806"/>
      <c r="B1280" s="2180"/>
      <c r="C1280" s="1808"/>
      <c r="D1280" s="1808"/>
      <c r="E1280" s="1808"/>
      <c r="F1280" s="1863"/>
    </row>
    <row r="1281" spans="1:6" s="1413" customFormat="1">
      <c r="A1281" s="1811"/>
      <c r="B1281" s="2181"/>
      <c r="C1281" s="1813"/>
      <c r="D1281" s="1813"/>
      <c r="E1281" s="1813"/>
      <c r="F1281" s="1814"/>
    </row>
    <row r="1282" spans="1:6" s="2092" customFormat="1" ht="16.149999999999999" customHeight="1">
      <c r="A1282" s="2093" t="s">
        <v>1042</v>
      </c>
      <c r="B1282" s="2094" t="s">
        <v>4048</v>
      </c>
      <c r="C1282" s="2095"/>
      <c r="D1282" s="2096"/>
      <c r="E1282" s="2097"/>
      <c r="F1282" s="2098"/>
    </row>
    <row r="1283" spans="1:6" s="1263" customFormat="1">
      <c r="A1283" s="1299"/>
      <c r="B1283" s="1315"/>
      <c r="C1283" s="1703"/>
      <c r="D1283" s="1704"/>
      <c r="E1283" s="1891"/>
      <c r="F1283" s="1891"/>
    </row>
    <row r="1284" spans="1:6" s="1706" customFormat="1" ht="63.75">
      <c r="A1284" s="1666" t="s">
        <v>987</v>
      </c>
      <c r="B1284" s="1705" t="s">
        <v>4049</v>
      </c>
      <c r="C1284" s="1661" t="s">
        <v>1045</v>
      </c>
      <c r="D1284" s="1676">
        <v>15</v>
      </c>
      <c r="E1284" s="2450"/>
      <c r="F1284" s="1686">
        <f t="shared" ref="F1284" si="57">D1284*E1284</f>
        <v>0</v>
      </c>
    </row>
    <row r="1285" spans="1:6" s="1263" customFormat="1">
      <c r="A1285" s="1299"/>
      <c r="B1285" s="1315"/>
      <c r="C1285" s="1703"/>
      <c r="D1285" s="1704"/>
      <c r="E1285" s="1891"/>
      <c r="F1285" s="1891"/>
    </row>
    <row r="1286" spans="1:6" s="1706" customFormat="1" ht="63.75">
      <c r="A1286" s="1666" t="s">
        <v>1027</v>
      </c>
      <c r="B1286" s="1705" t="s">
        <v>4050</v>
      </c>
      <c r="C1286" s="1661" t="s">
        <v>1044</v>
      </c>
      <c r="D1286" s="1676">
        <v>2</v>
      </c>
      <c r="E1286" s="2450"/>
      <c r="F1286" s="1686">
        <f t="shared" ref="F1286" si="58">D1286*E1286</f>
        <v>0</v>
      </c>
    </row>
    <row r="1287" spans="1:6" s="1706" customFormat="1">
      <c r="A1287" s="2162"/>
      <c r="B1287" s="1705"/>
      <c r="C1287" s="1661"/>
      <c r="E1287" s="1642"/>
      <c r="F1287" s="1642"/>
    </row>
    <row r="1288" spans="1:6" s="1706" customFormat="1" ht="51">
      <c r="A1288" s="1666" t="s">
        <v>1030</v>
      </c>
      <c r="B1288" s="1705" t="s">
        <v>4051</v>
      </c>
      <c r="C1288" s="1661" t="s">
        <v>1026</v>
      </c>
      <c r="D1288" s="1676">
        <v>1</v>
      </c>
      <c r="E1288" s="2450"/>
      <c r="F1288" s="1686">
        <f t="shared" ref="F1288" si="59">D1288*E1288</f>
        <v>0</v>
      </c>
    </row>
    <row r="1289" spans="1:6" s="1263" customFormat="1">
      <c r="A1289" s="2140"/>
      <c r="B1289" s="1315"/>
      <c r="C1289" s="1890"/>
      <c r="D1289" s="1890"/>
      <c r="E1289" s="1891"/>
      <c r="F1289" s="2178"/>
    </row>
    <row r="1290" spans="1:6" s="1711" customFormat="1" ht="16.149999999999999" customHeight="1">
      <c r="A1290" s="1805" t="s">
        <v>1042</v>
      </c>
      <c r="B1290" s="2179" t="s">
        <v>4052</v>
      </c>
      <c r="C1290" s="1709"/>
      <c r="D1290" s="1709"/>
      <c r="E1290" s="1709"/>
      <c r="F1290" s="1710">
        <f>SUM(F1284:F1288)</f>
        <v>0</v>
      </c>
    </row>
    <row r="1291" spans="1:6" s="1810" customFormat="1">
      <c r="A1291" s="1806"/>
      <c r="B1291" s="2180"/>
      <c r="C1291" s="1808"/>
      <c r="D1291" s="1808"/>
      <c r="E1291" s="1808"/>
      <c r="F1291" s="1863"/>
    </row>
    <row r="1292" spans="1:6" s="1810" customFormat="1">
      <c r="A1292" s="1806"/>
      <c r="B1292" s="2180"/>
      <c r="C1292" s="1808"/>
      <c r="D1292" s="1808"/>
      <c r="E1292" s="1808"/>
      <c r="F1292" s="1863"/>
    </row>
    <row r="1293" spans="1:6" s="1413" customFormat="1">
      <c r="A1293" s="1811"/>
      <c r="B1293" s="2181"/>
      <c r="C1293" s="1813"/>
      <c r="D1293" s="1813"/>
      <c r="E1293" s="1813"/>
      <c r="F1293" s="1814"/>
    </row>
    <row r="1294" spans="1:6" s="1711" customFormat="1" ht="16.149999999999999" customHeight="1">
      <c r="A1294" s="1723" t="s">
        <v>2293</v>
      </c>
      <c r="B1294" s="1724" t="s">
        <v>4053</v>
      </c>
      <c r="C1294" s="1725"/>
      <c r="D1294" s="1726"/>
      <c r="E1294" s="1727"/>
      <c r="F1294" s="1728"/>
    </row>
    <row r="1295" spans="1:6" s="1413" customFormat="1">
      <c r="A1295" s="1401"/>
      <c r="B1295" s="2036"/>
      <c r="C1295" s="1802"/>
      <c r="D1295" s="1802"/>
      <c r="E1295" s="1803"/>
      <c r="F1295" s="2037"/>
    </row>
    <row r="1296" spans="1:6" s="1741" customFormat="1" ht="51">
      <c r="A1296" s="2182"/>
      <c r="B1296" s="2183" t="s">
        <v>4054</v>
      </c>
      <c r="C1296" s="1737"/>
      <c r="D1296" s="1737"/>
      <c r="E1296" s="1743"/>
      <c r="F1296" s="1743"/>
    </row>
    <row r="1297" spans="1:100" s="1733" customFormat="1">
      <c r="A1297" s="2184"/>
      <c r="B1297" s="1756"/>
      <c r="C1297" s="1732"/>
      <c r="D1297" s="1732"/>
      <c r="E1297" s="1647"/>
      <c r="F1297" s="1794"/>
      <c r="G1297" s="1795"/>
      <c r="H1297" s="1795"/>
      <c r="I1297" s="1795"/>
      <c r="J1297" s="1795"/>
      <c r="K1297" s="1795"/>
      <c r="L1297" s="1795"/>
      <c r="M1297" s="1795"/>
      <c r="N1297" s="1795"/>
      <c r="O1297" s="1795"/>
      <c r="P1297" s="1795"/>
      <c r="Q1297" s="1795"/>
      <c r="R1297" s="1795"/>
      <c r="S1297" s="1795"/>
      <c r="T1297" s="1795"/>
      <c r="U1297" s="1795"/>
      <c r="V1297" s="1795"/>
      <c r="W1297" s="1795"/>
      <c r="X1297" s="1795"/>
      <c r="Y1297" s="1795"/>
      <c r="Z1297" s="1795"/>
      <c r="AA1297" s="1795"/>
      <c r="AB1297" s="1795"/>
      <c r="AC1297" s="1795"/>
      <c r="AD1297" s="1795"/>
      <c r="AE1297" s="1795"/>
      <c r="AF1297" s="1795"/>
      <c r="AG1297" s="1795"/>
      <c r="AH1297" s="1795"/>
      <c r="AI1297" s="1795"/>
      <c r="AJ1297" s="1795"/>
      <c r="AK1297" s="1795"/>
      <c r="AL1297" s="1795"/>
      <c r="AM1297" s="1795"/>
      <c r="AN1297" s="1795"/>
      <c r="AO1297" s="1795"/>
      <c r="AP1297" s="1795"/>
      <c r="AQ1297" s="1795"/>
      <c r="AR1297" s="1795"/>
      <c r="AS1297" s="1795"/>
      <c r="AT1297" s="1795"/>
      <c r="AU1297" s="1795"/>
      <c r="AV1297" s="1795"/>
      <c r="AW1297" s="1795"/>
      <c r="AX1297" s="1795"/>
      <c r="AY1297" s="1795"/>
      <c r="AZ1297" s="1795"/>
      <c r="BA1297" s="1795"/>
      <c r="BB1297" s="1795"/>
      <c r="BC1297" s="1795"/>
      <c r="BD1297" s="1795"/>
      <c r="BE1297" s="1795"/>
      <c r="BF1297" s="1795"/>
      <c r="BG1297" s="1795"/>
      <c r="BH1297" s="1795"/>
      <c r="BI1297" s="1795"/>
      <c r="BJ1297" s="1795"/>
      <c r="BK1297" s="1795"/>
      <c r="BL1297" s="1795"/>
      <c r="BM1297" s="1795"/>
      <c r="BN1297" s="1795"/>
      <c r="BO1297" s="1795"/>
      <c r="BP1297" s="1795"/>
      <c r="BQ1297" s="1795"/>
      <c r="BR1297" s="1795"/>
      <c r="BS1297" s="1795"/>
      <c r="BT1297" s="1795"/>
      <c r="BU1297" s="1795"/>
      <c r="BV1297" s="1795"/>
      <c r="BW1297" s="1795"/>
      <c r="BX1297" s="1795"/>
      <c r="BY1297" s="1795"/>
      <c r="BZ1297" s="1795"/>
      <c r="CA1297" s="1795"/>
      <c r="CB1297" s="1795"/>
      <c r="CC1297" s="1795"/>
      <c r="CD1297" s="1795"/>
      <c r="CE1297" s="1795"/>
      <c r="CF1297" s="1795"/>
      <c r="CG1297" s="1795"/>
      <c r="CH1297" s="1795"/>
      <c r="CI1297" s="1795"/>
      <c r="CJ1297" s="1795"/>
      <c r="CK1297" s="1795"/>
      <c r="CL1297" s="1795"/>
      <c r="CM1297" s="1795"/>
      <c r="CN1297" s="1795"/>
      <c r="CO1297" s="1795"/>
      <c r="CP1297" s="1795"/>
      <c r="CQ1297" s="1795"/>
      <c r="CR1297" s="1795"/>
      <c r="CS1297" s="1795"/>
      <c r="CT1297" s="1795"/>
      <c r="CU1297" s="1795"/>
      <c r="CV1297" s="1795"/>
    </row>
    <row r="1298" spans="1:100" s="1706" customFormat="1" ht="38.25">
      <c r="A1298" s="1666" t="s">
        <v>987</v>
      </c>
      <c r="B1298" s="1705" t="s">
        <v>4055</v>
      </c>
      <c r="C1298" s="1661" t="s">
        <v>1066</v>
      </c>
      <c r="D1298" s="1676">
        <v>31</v>
      </c>
      <c r="E1298" s="2450"/>
      <c r="F1298" s="1686">
        <f t="shared" ref="F1298" si="60">D1298*E1298</f>
        <v>0</v>
      </c>
      <c r="G1298" s="2185"/>
      <c r="H1298" s="1910"/>
      <c r="I1298" s="1796"/>
      <c r="J1298" s="1796"/>
      <c r="K1298" s="1796"/>
      <c r="L1298" s="1796"/>
      <c r="M1298" s="1796"/>
      <c r="N1298" s="1796"/>
      <c r="O1298" s="1796"/>
      <c r="P1298" s="1796"/>
      <c r="Q1298" s="1796"/>
      <c r="R1298" s="1796"/>
      <c r="S1298" s="1796"/>
      <c r="T1298" s="1796"/>
      <c r="U1298" s="1796"/>
      <c r="V1298" s="1796"/>
      <c r="W1298" s="1796"/>
      <c r="X1298" s="1796"/>
      <c r="Y1298" s="1796"/>
      <c r="Z1298" s="1796"/>
      <c r="AA1298" s="1796"/>
      <c r="AB1298" s="1796"/>
      <c r="AC1298" s="1796"/>
      <c r="AD1298" s="1796"/>
      <c r="AE1298" s="1796"/>
      <c r="AF1298" s="1796"/>
      <c r="AG1298" s="1796"/>
      <c r="AH1298" s="1796"/>
      <c r="AI1298" s="1796"/>
      <c r="AJ1298" s="1796"/>
      <c r="AK1298" s="1796"/>
      <c r="AL1298" s="1796"/>
      <c r="AM1298" s="1796"/>
      <c r="AN1298" s="1796"/>
      <c r="AO1298" s="1796"/>
      <c r="AP1298" s="1796"/>
      <c r="AQ1298" s="1796"/>
      <c r="AR1298" s="1796"/>
      <c r="AS1298" s="1796"/>
      <c r="AT1298" s="1796"/>
      <c r="AU1298" s="1796"/>
      <c r="AV1298" s="1796"/>
      <c r="AW1298" s="1796"/>
      <c r="AX1298" s="1796"/>
      <c r="AY1298" s="1796"/>
      <c r="AZ1298" s="1796"/>
      <c r="BA1298" s="1796"/>
      <c r="BB1298" s="1796"/>
      <c r="BC1298" s="1796"/>
      <c r="BD1298" s="1796"/>
      <c r="BE1298" s="1796"/>
      <c r="BF1298" s="1796"/>
      <c r="BG1298" s="1796"/>
      <c r="BH1298" s="1796"/>
      <c r="BI1298" s="1796"/>
      <c r="BJ1298" s="1796"/>
      <c r="BK1298" s="1796"/>
      <c r="BL1298" s="1796"/>
      <c r="BM1298" s="1796"/>
      <c r="BN1298" s="1796"/>
      <c r="BO1298" s="1796"/>
      <c r="BP1298" s="1796"/>
      <c r="BQ1298" s="1796"/>
      <c r="BR1298" s="1796"/>
      <c r="BS1298" s="1796"/>
      <c r="BT1298" s="1796"/>
      <c r="BU1298" s="1796"/>
      <c r="BV1298" s="1796"/>
      <c r="BW1298" s="1796"/>
      <c r="BX1298" s="1796"/>
      <c r="BY1298" s="1796"/>
      <c r="BZ1298" s="1796"/>
      <c r="CA1298" s="1796"/>
      <c r="CB1298" s="1796"/>
      <c r="CC1298" s="1796"/>
      <c r="CD1298" s="1796"/>
      <c r="CE1298" s="1796"/>
      <c r="CF1298" s="1796"/>
      <c r="CG1298" s="1796"/>
      <c r="CH1298" s="1796"/>
      <c r="CI1298" s="1796"/>
      <c r="CJ1298" s="1796"/>
      <c r="CK1298" s="1796"/>
      <c r="CL1298" s="1796"/>
      <c r="CM1298" s="1796"/>
      <c r="CN1298" s="1796"/>
      <c r="CO1298" s="1796"/>
      <c r="CP1298" s="1796"/>
      <c r="CQ1298" s="1796"/>
      <c r="CR1298" s="1796"/>
      <c r="CS1298" s="1796"/>
      <c r="CT1298" s="1796"/>
      <c r="CU1298" s="1796"/>
      <c r="CV1298" s="1796"/>
    </row>
    <row r="1299" spans="1:100" s="1733" customFormat="1">
      <c r="A1299" s="2154"/>
      <c r="C1299" s="1731"/>
      <c r="D1299" s="1748"/>
      <c r="E1299" s="1647"/>
      <c r="F1299" s="1794"/>
      <c r="G1299" s="1795"/>
      <c r="H1299" s="1795"/>
      <c r="I1299" s="1795"/>
      <c r="J1299" s="1795"/>
      <c r="K1299" s="1795"/>
      <c r="L1299" s="1795"/>
      <c r="M1299" s="1795"/>
      <c r="N1299" s="1795"/>
      <c r="O1299" s="1795"/>
      <c r="P1299" s="1795"/>
      <c r="Q1299" s="1795"/>
      <c r="R1299" s="1795"/>
      <c r="S1299" s="1795"/>
      <c r="T1299" s="1795"/>
      <c r="U1299" s="1795"/>
      <c r="V1299" s="1795"/>
      <c r="W1299" s="1795"/>
      <c r="X1299" s="1795"/>
      <c r="Y1299" s="1795"/>
      <c r="Z1299" s="1795"/>
      <c r="AA1299" s="1795"/>
      <c r="AB1299" s="1795"/>
      <c r="AC1299" s="1795"/>
      <c r="AD1299" s="1795"/>
      <c r="AE1299" s="1795"/>
      <c r="AF1299" s="1795"/>
      <c r="AG1299" s="1795"/>
      <c r="AH1299" s="1795"/>
      <c r="AI1299" s="1795"/>
      <c r="AJ1299" s="1795"/>
      <c r="AK1299" s="1795"/>
      <c r="AL1299" s="1795"/>
      <c r="AM1299" s="1795"/>
      <c r="AN1299" s="1795"/>
      <c r="AO1299" s="1795"/>
      <c r="AP1299" s="1795"/>
      <c r="AQ1299" s="1795"/>
      <c r="AR1299" s="1795"/>
      <c r="AS1299" s="1795"/>
      <c r="AT1299" s="1795"/>
      <c r="AU1299" s="1795"/>
      <c r="AV1299" s="1795"/>
      <c r="AW1299" s="1795"/>
      <c r="AX1299" s="1795"/>
      <c r="AY1299" s="1795"/>
      <c r="AZ1299" s="1795"/>
      <c r="BA1299" s="1795"/>
      <c r="BB1299" s="1795"/>
      <c r="BC1299" s="1795"/>
      <c r="BD1299" s="1795"/>
      <c r="BE1299" s="1795"/>
      <c r="BF1299" s="1795"/>
      <c r="BG1299" s="1795"/>
      <c r="BH1299" s="1795"/>
      <c r="BI1299" s="1795"/>
      <c r="BJ1299" s="1795"/>
      <c r="BK1299" s="1795"/>
      <c r="BL1299" s="1795"/>
      <c r="BM1299" s="1795"/>
      <c r="BN1299" s="1795"/>
      <c r="BO1299" s="1795"/>
      <c r="BP1299" s="1795"/>
      <c r="BQ1299" s="1795"/>
      <c r="BR1299" s="1795"/>
      <c r="BS1299" s="1795"/>
      <c r="BT1299" s="1795"/>
      <c r="BU1299" s="1795"/>
      <c r="BV1299" s="1795"/>
      <c r="BW1299" s="1795"/>
      <c r="BX1299" s="1795"/>
      <c r="BY1299" s="1795"/>
      <c r="BZ1299" s="1795"/>
      <c r="CA1299" s="1795"/>
      <c r="CB1299" s="1795"/>
      <c r="CC1299" s="1795"/>
      <c r="CD1299" s="1795"/>
      <c r="CE1299" s="1795"/>
      <c r="CF1299" s="1795"/>
      <c r="CG1299" s="1795"/>
      <c r="CH1299" s="1795"/>
      <c r="CI1299" s="1795"/>
      <c r="CJ1299" s="1795"/>
      <c r="CK1299" s="1795"/>
      <c r="CL1299" s="1795"/>
      <c r="CM1299" s="1795"/>
      <c r="CN1299" s="1795"/>
      <c r="CO1299" s="1795"/>
      <c r="CP1299" s="1795"/>
      <c r="CQ1299" s="1795"/>
      <c r="CR1299" s="1795"/>
      <c r="CS1299" s="1795"/>
      <c r="CT1299" s="1795"/>
      <c r="CU1299" s="1795"/>
      <c r="CV1299" s="1795"/>
    </row>
    <row r="1300" spans="1:100" s="1741" customFormat="1" ht="51">
      <c r="A1300" s="1734" t="s">
        <v>1027</v>
      </c>
      <c r="B1300" s="1735" t="s">
        <v>4056</v>
      </c>
      <c r="C1300" s="1736" t="s">
        <v>1071</v>
      </c>
      <c r="D1300" s="1737">
        <v>13</v>
      </c>
      <c r="E1300" s="2463"/>
      <c r="F1300" s="1738">
        <f t="shared" ref="F1300" si="61">D1300*E1300</f>
        <v>0</v>
      </c>
      <c r="G1300" s="2137"/>
      <c r="H1300" s="2186"/>
      <c r="I1300" s="2187"/>
      <c r="J1300" s="2187"/>
      <c r="K1300" s="2187"/>
      <c r="L1300" s="2187"/>
      <c r="M1300" s="2187"/>
      <c r="N1300" s="2187"/>
      <c r="O1300" s="2187"/>
      <c r="P1300" s="2187"/>
      <c r="Q1300" s="2187"/>
      <c r="R1300" s="2187"/>
      <c r="S1300" s="2187"/>
      <c r="T1300" s="2187"/>
      <c r="U1300" s="2187"/>
      <c r="V1300" s="2187"/>
      <c r="W1300" s="2187"/>
      <c r="X1300" s="2187"/>
      <c r="Y1300" s="2187"/>
      <c r="Z1300" s="2187"/>
      <c r="AA1300" s="2187"/>
      <c r="AB1300" s="2187"/>
      <c r="AC1300" s="2187"/>
      <c r="AD1300" s="2187"/>
      <c r="AE1300" s="2187"/>
      <c r="AF1300" s="2187"/>
      <c r="AG1300" s="2187"/>
      <c r="AH1300" s="2187"/>
      <c r="AI1300" s="2187"/>
      <c r="AJ1300" s="2187"/>
      <c r="AK1300" s="2187"/>
      <c r="AL1300" s="2187"/>
      <c r="AM1300" s="2187"/>
      <c r="AN1300" s="2187"/>
      <c r="AO1300" s="2187"/>
      <c r="AP1300" s="2187"/>
      <c r="AQ1300" s="2187"/>
      <c r="AR1300" s="2187"/>
      <c r="AS1300" s="2187"/>
      <c r="AT1300" s="2187"/>
      <c r="AU1300" s="2187"/>
      <c r="AV1300" s="2187"/>
      <c r="AW1300" s="2187"/>
      <c r="AX1300" s="2187"/>
      <c r="AY1300" s="2187"/>
      <c r="AZ1300" s="2187"/>
      <c r="BA1300" s="2187"/>
      <c r="BB1300" s="2187"/>
      <c r="BC1300" s="2187"/>
      <c r="BD1300" s="2187"/>
      <c r="BE1300" s="2187"/>
      <c r="BF1300" s="2187"/>
      <c r="BG1300" s="2187"/>
      <c r="BH1300" s="2187"/>
      <c r="BI1300" s="2187"/>
      <c r="BJ1300" s="2187"/>
      <c r="BK1300" s="2187"/>
      <c r="BL1300" s="2187"/>
      <c r="BM1300" s="2187"/>
      <c r="BN1300" s="2187"/>
      <c r="BO1300" s="2187"/>
      <c r="BP1300" s="2187"/>
      <c r="BQ1300" s="2187"/>
      <c r="BR1300" s="2187"/>
      <c r="BS1300" s="2187"/>
      <c r="BT1300" s="2187"/>
      <c r="BU1300" s="2187"/>
      <c r="BV1300" s="2187"/>
      <c r="BW1300" s="2187"/>
      <c r="BX1300" s="2187"/>
      <c r="BY1300" s="2187"/>
      <c r="BZ1300" s="2187"/>
      <c r="CA1300" s="2187"/>
      <c r="CB1300" s="2187"/>
      <c r="CC1300" s="2187"/>
      <c r="CD1300" s="2187"/>
      <c r="CE1300" s="2187"/>
      <c r="CF1300" s="2187"/>
      <c r="CG1300" s="2187"/>
      <c r="CH1300" s="2187"/>
      <c r="CI1300" s="2187"/>
      <c r="CJ1300" s="2187"/>
      <c r="CK1300" s="2187"/>
      <c r="CL1300" s="2187"/>
      <c r="CM1300" s="2187"/>
      <c r="CN1300" s="2187"/>
      <c r="CO1300" s="2187"/>
      <c r="CP1300" s="2187"/>
      <c r="CQ1300" s="2187"/>
      <c r="CR1300" s="2187"/>
      <c r="CS1300" s="2187"/>
      <c r="CT1300" s="2187"/>
      <c r="CU1300" s="2187"/>
      <c r="CV1300" s="2187"/>
    </row>
    <row r="1301" spans="1:100" s="1733" customFormat="1">
      <c r="A1301" s="2154"/>
      <c r="C1301" s="1731"/>
      <c r="D1301" s="1748"/>
      <c r="E1301" s="1647"/>
      <c r="F1301" s="1794"/>
      <c r="G1301" s="1795"/>
      <c r="H1301" s="1795"/>
      <c r="I1301" s="1795"/>
      <c r="J1301" s="1795"/>
      <c r="K1301" s="1795"/>
      <c r="L1301" s="1795"/>
      <c r="M1301" s="1795"/>
      <c r="N1301" s="1795"/>
      <c r="O1301" s="1795"/>
      <c r="P1301" s="1795"/>
      <c r="Q1301" s="1795"/>
      <c r="R1301" s="1795"/>
      <c r="S1301" s="1795"/>
      <c r="T1301" s="1795"/>
      <c r="U1301" s="1795"/>
      <c r="V1301" s="1795"/>
      <c r="W1301" s="1795"/>
      <c r="X1301" s="1795"/>
      <c r="Y1301" s="1795"/>
      <c r="Z1301" s="1795"/>
      <c r="AA1301" s="1795"/>
      <c r="AB1301" s="1795"/>
      <c r="AC1301" s="1795"/>
      <c r="AD1301" s="1795"/>
      <c r="AE1301" s="1795"/>
      <c r="AF1301" s="1795"/>
      <c r="AG1301" s="1795"/>
      <c r="AH1301" s="1795"/>
      <c r="AI1301" s="1795"/>
      <c r="AJ1301" s="1795"/>
      <c r="AK1301" s="1795"/>
      <c r="AL1301" s="1795"/>
      <c r="AM1301" s="1795"/>
      <c r="AN1301" s="1795"/>
      <c r="AO1301" s="1795"/>
      <c r="AP1301" s="1795"/>
      <c r="AQ1301" s="1795"/>
      <c r="AR1301" s="1795"/>
      <c r="AS1301" s="1795"/>
      <c r="AT1301" s="1795"/>
      <c r="AU1301" s="1795"/>
      <c r="AV1301" s="1795"/>
      <c r="AW1301" s="1795"/>
      <c r="AX1301" s="1795"/>
      <c r="AY1301" s="1795"/>
      <c r="AZ1301" s="1795"/>
      <c r="BA1301" s="1795"/>
      <c r="BB1301" s="1795"/>
      <c r="BC1301" s="1795"/>
      <c r="BD1301" s="1795"/>
      <c r="BE1301" s="1795"/>
      <c r="BF1301" s="1795"/>
      <c r="BG1301" s="1795"/>
      <c r="BH1301" s="1795"/>
      <c r="BI1301" s="1795"/>
      <c r="BJ1301" s="1795"/>
      <c r="BK1301" s="1795"/>
      <c r="BL1301" s="1795"/>
      <c r="BM1301" s="1795"/>
      <c r="BN1301" s="1795"/>
      <c r="BO1301" s="1795"/>
      <c r="BP1301" s="1795"/>
      <c r="BQ1301" s="1795"/>
      <c r="BR1301" s="1795"/>
      <c r="BS1301" s="1795"/>
      <c r="BT1301" s="1795"/>
      <c r="BU1301" s="1795"/>
      <c r="BV1301" s="1795"/>
      <c r="BW1301" s="1795"/>
      <c r="BX1301" s="1795"/>
      <c r="BY1301" s="1795"/>
      <c r="BZ1301" s="1795"/>
      <c r="CA1301" s="1795"/>
      <c r="CB1301" s="1795"/>
      <c r="CC1301" s="1795"/>
      <c r="CD1301" s="1795"/>
      <c r="CE1301" s="1795"/>
      <c r="CF1301" s="1795"/>
      <c r="CG1301" s="1795"/>
      <c r="CH1301" s="1795"/>
      <c r="CI1301" s="1795"/>
      <c r="CJ1301" s="1795"/>
      <c r="CK1301" s="1795"/>
      <c r="CL1301" s="1795"/>
      <c r="CM1301" s="1795"/>
      <c r="CN1301" s="1795"/>
      <c r="CO1301" s="1795"/>
      <c r="CP1301" s="1795"/>
      <c r="CQ1301" s="1795"/>
      <c r="CR1301" s="1795"/>
      <c r="CS1301" s="1795"/>
      <c r="CT1301" s="1795"/>
      <c r="CU1301" s="1795"/>
      <c r="CV1301" s="1795"/>
    </row>
    <row r="1302" spans="1:100" s="1741" customFormat="1" ht="25.5">
      <c r="A1302" s="1734" t="s">
        <v>1030</v>
      </c>
      <c r="B1302" s="1735" t="s">
        <v>4057</v>
      </c>
      <c r="C1302" s="1736" t="s">
        <v>1071</v>
      </c>
      <c r="D1302" s="1737">
        <v>1</v>
      </c>
      <c r="E1302" s="2463"/>
      <c r="F1302" s="1738">
        <f t="shared" ref="F1302" si="62">D1302*E1302</f>
        <v>0</v>
      </c>
      <c r="G1302" s="2137"/>
      <c r="H1302" s="2186"/>
      <c r="I1302" s="2187"/>
      <c r="J1302" s="2187"/>
      <c r="K1302" s="2187"/>
      <c r="L1302" s="2187"/>
      <c r="M1302" s="2187"/>
      <c r="N1302" s="2187"/>
      <c r="O1302" s="2187"/>
      <c r="P1302" s="2187"/>
      <c r="Q1302" s="2187"/>
      <c r="R1302" s="2187"/>
      <c r="S1302" s="2187"/>
      <c r="T1302" s="2187"/>
      <c r="U1302" s="2187"/>
      <c r="V1302" s="2187"/>
      <c r="W1302" s="2187"/>
      <c r="X1302" s="2187"/>
      <c r="Y1302" s="2187"/>
      <c r="Z1302" s="2187"/>
      <c r="AA1302" s="2187"/>
      <c r="AB1302" s="2187"/>
      <c r="AC1302" s="2187"/>
      <c r="AD1302" s="2187"/>
      <c r="AE1302" s="2187"/>
      <c r="AF1302" s="2187"/>
      <c r="AG1302" s="2187"/>
      <c r="AH1302" s="2187"/>
      <c r="AI1302" s="2187"/>
      <c r="AJ1302" s="2187"/>
      <c r="AK1302" s="2187"/>
      <c r="AL1302" s="2187"/>
      <c r="AM1302" s="2187"/>
      <c r="AN1302" s="2187"/>
      <c r="AO1302" s="2187"/>
      <c r="AP1302" s="2187"/>
      <c r="AQ1302" s="2187"/>
      <c r="AR1302" s="2187"/>
      <c r="AS1302" s="2187"/>
      <c r="AT1302" s="2187"/>
      <c r="AU1302" s="2187"/>
      <c r="AV1302" s="2187"/>
      <c r="AW1302" s="2187"/>
      <c r="AX1302" s="2187"/>
      <c r="AY1302" s="2187"/>
      <c r="AZ1302" s="2187"/>
      <c r="BA1302" s="2187"/>
      <c r="BB1302" s="2187"/>
      <c r="BC1302" s="2187"/>
      <c r="BD1302" s="2187"/>
      <c r="BE1302" s="2187"/>
      <c r="BF1302" s="2187"/>
      <c r="BG1302" s="2187"/>
      <c r="BH1302" s="2187"/>
      <c r="BI1302" s="2187"/>
      <c r="BJ1302" s="2187"/>
      <c r="BK1302" s="2187"/>
      <c r="BL1302" s="2187"/>
      <c r="BM1302" s="2187"/>
      <c r="BN1302" s="2187"/>
      <c r="BO1302" s="2187"/>
      <c r="BP1302" s="2187"/>
      <c r="BQ1302" s="2187"/>
      <c r="BR1302" s="2187"/>
      <c r="BS1302" s="2187"/>
      <c r="BT1302" s="2187"/>
      <c r="BU1302" s="2187"/>
      <c r="BV1302" s="2187"/>
      <c r="BW1302" s="2187"/>
      <c r="BX1302" s="2187"/>
      <c r="BY1302" s="2187"/>
      <c r="BZ1302" s="2187"/>
      <c r="CA1302" s="2187"/>
      <c r="CB1302" s="2187"/>
      <c r="CC1302" s="2187"/>
      <c r="CD1302" s="2187"/>
      <c r="CE1302" s="2187"/>
      <c r="CF1302" s="2187"/>
      <c r="CG1302" s="2187"/>
      <c r="CH1302" s="2187"/>
      <c r="CI1302" s="2187"/>
      <c r="CJ1302" s="2187"/>
      <c r="CK1302" s="2187"/>
      <c r="CL1302" s="2187"/>
      <c r="CM1302" s="2187"/>
      <c r="CN1302" s="2187"/>
      <c r="CO1302" s="2187"/>
      <c r="CP1302" s="2187"/>
      <c r="CQ1302" s="2187"/>
      <c r="CR1302" s="2187"/>
      <c r="CS1302" s="2187"/>
      <c r="CT1302" s="2187"/>
      <c r="CU1302" s="2187"/>
      <c r="CV1302" s="2187"/>
    </row>
    <row r="1303" spans="1:100" s="1733" customFormat="1">
      <c r="A1303" s="1793"/>
      <c r="C1303" s="1731"/>
      <c r="D1303" s="1748"/>
      <c r="E1303" s="1647"/>
      <c r="F1303" s="1794"/>
      <c r="G1303" s="1795"/>
      <c r="H1303" s="1795"/>
      <c r="I1303" s="1795"/>
      <c r="J1303" s="1795"/>
      <c r="K1303" s="1795"/>
      <c r="L1303" s="1795"/>
      <c r="M1303" s="1795"/>
      <c r="N1303" s="1795"/>
      <c r="O1303" s="1795"/>
      <c r="P1303" s="1795"/>
      <c r="Q1303" s="1795"/>
      <c r="R1303" s="1795"/>
      <c r="S1303" s="1795"/>
      <c r="T1303" s="1795"/>
      <c r="U1303" s="1795"/>
      <c r="V1303" s="1795"/>
      <c r="W1303" s="1795"/>
      <c r="X1303" s="1795"/>
      <c r="Y1303" s="1795"/>
      <c r="Z1303" s="1795"/>
      <c r="AA1303" s="1795"/>
      <c r="AB1303" s="1795"/>
      <c r="AC1303" s="1795"/>
      <c r="AD1303" s="1795"/>
      <c r="AE1303" s="1795"/>
      <c r="AF1303" s="1795"/>
      <c r="AG1303" s="1795"/>
      <c r="AH1303" s="1795"/>
      <c r="AI1303" s="1795"/>
      <c r="AJ1303" s="1795"/>
      <c r="AK1303" s="1795"/>
      <c r="AL1303" s="1795"/>
      <c r="AM1303" s="1795"/>
      <c r="AN1303" s="1795"/>
      <c r="AO1303" s="1795"/>
      <c r="AP1303" s="1795"/>
      <c r="AQ1303" s="1795"/>
      <c r="AR1303" s="1795"/>
      <c r="AS1303" s="1795"/>
      <c r="AT1303" s="1795"/>
      <c r="AU1303" s="1795"/>
      <c r="AV1303" s="1795"/>
      <c r="AW1303" s="1795"/>
      <c r="AX1303" s="1795"/>
      <c r="AY1303" s="1795"/>
      <c r="AZ1303" s="1795"/>
      <c r="BA1303" s="1795"/>
      <c r="BB1303" s="1795"/>
      <c r="BC1303" s="1795"/>
      <c r="BD1303" s="1795"/>
      <c r="BE1303" s="1795"/>
      <c r="BF1303" s="1795"/>
      <c r="BG1303" s="1795"/>
      <c r="BH1303" s="1795"/>
      <c r="BI1303" s="1795"/>
      <c r="BJ1303" s="1795"/>
      <c r="BK1303" s="1795"/>
      <c r="BL1303" s="1795"/>
      <c r="BM1303" s="1795"/>
      <c r="BN1303" s="1795"/>
      <c r="BO1303" s="1795"/>
      <c r="BP1303" s="1795"/>
      <c r="BQ1303" s="1795"/>
      <c r="BR1303" s="1795"/>
      <c r="BS1303" s="1795"/>
      <c r="BT1303" s="1795"/>
      <c r="BU1303" s="1795"/>
      <c r="BV1303" s="1795"/>
      <c r="BW1303" s="1795"/>
      <c r="BX1303" s="1795"/>
      <c r="BY1303" s="1795"/>
      <c r="BZ1303" s="1795"/>
      <c r="CA1303" s="1795"/>
      <c r="CB1303" s="1795"/>
      <c r="CC1303" s="1795"/>
      <c r="CD1303" s="1795"/>
      <c r="CE1303" s="1795"/>
      <c r="CF1303" s="1795"/>
      <c r="CG1303" s="1795"/>
      <c r="CH1303" s="1795"/>
      <c r="CI1303" s="1795"/>
      <c r="CJ1303" s="1795"/>
      <c r="CK1303" s="1795"/>
      <c r="CL1303" s="1795"/>
      <c r="CM1303" s="1795"/>
      <c r="CN1303" s="1795"/>
      <c r="CO1303" s="1795"/>
      <c r="CP1303" s="1795"/>
      <c r="CQ1303" s="1795"/>
      <c r="CR1303" s="1795"/>
      <c r="CS1303" s="1795"/>
      <c r="CT1303" s="1795"/>
      <c r="CU1303" s="1795"/>
      <c r="CV1303" s="1795"/>
    </row>
    <row r="1304" spans="1:100" s="1706" customFormat="1">
      <c r="A1304" s="1666" t="s">
        <v>1034</v>
      </c>
      <c r="B1304" s="1705" t="s">
        <v>4058</v>
      </c>
      <c r="C1304" s="1661" t="s">
        <v>1044</v>
      </c>
      <c r="D1304" s="1676">
        <v>16</v>
      </c>
      <c r="E1304" s="2450"/>
      <c r="F1304" s="1686">
        <f t="shared" ref="F1304" si="63">D1304*E1304</f>
        <v>0</v>
      </c>
      <c r="G1304" s="2185"/>
      <c r="H1304" s="1910"/>
      <c r="I1304" s="1796"/>
      <c r="J1304" s="1796"/>
      <c r="K1304" s="1796"/>
      <c r="L1304" s="1796"/>
      <c r="M1304" s="1796"/>
      <c r="N1304" s="1796"/>
      <c r="O1304" s="1796"/>
      <c r="P1304" s="1796"/>
      <c r="Q1304" s="1796"/>
      <c r="R1304" s="1796"/>
      <c r="S1304" s="1796"/>
      <c r="T1304" s="1796"/>
      <c r="U1304" s="1796"/>
      <c r="V1304" s="1796"/>
      <c r="W1304" s="1796"/>
      <c r="X1304" s="1796"/>
      <c r="Y1304" s="1796"/>
      <c r="Z1304" s="1796"/>
      <c r="AA1304" s="1796"/>
      <c r="AB1304" s="1796"/>
      <c r="AC1304" s="1796"/>
      <c r="AD1304" s="1796"/>
      <c r="AE1304" s="1796"/>
      <c r="AF1304" s="1796"/>
      <c r="AG1304" s="1796"/>
      <c r="AH1304" s="1796"/>
      <c r="AI1304" s="1796"/>
      <c r="AJ1304" s="1796"/>
      <c r="AK1304" s="1796"/>
      <c r="AL1304" s="1796"/>
      <c r="AM1304" s="1796"/>
      <c r="AN1304" s="1796"/>
      <c r="AO1304" s="1796"/>
      <c r="AP1304" s="1796"/>
      <c r="AQ1304" s="1796"/>
      <c r="AR1304" s="1796"/>
      <c r="AS1304" s="1796"/>
      <c r="AT1304" s="1796"/>
      <c r="AU1304" s="1796"/>
      <c r="AV1304" s="1796"/>
      <c r="AW1304" s="1796"/>
      <c r="AX1304" s="1796"/>
      <c r="AY1304" s="1796"/>
      <c r="AZ1304" s="1796"/>
      <c r="BA1304" s="1796"/>
      <c r="BB1304" s="1796"/>
      <c r="BC1304" s="1796"/>
      <c r="BD1304" s="1796"/>
      <c r="BE1304" s="1796"/>
      <c r="BF1304" s="1796"/>
      <c r="BG1304" s="1796"/>
      <c r="BH1304" s="1796"/>
      <c r="BI1304" s="1796"/>
      <c r="BJ1304" s="1796"/>
      <c r="BK1304" s="1796"/>
      <c r="BL1304" s="1796"/>
      <c r="BM1304" s="1796"/>
      <c r="BN1304" s="1796"/>
      <c r="BO1304" s="1796"/>
      <c r="BP1304" s="1796"/>
      <c r="BQ1304" s="1796"/>
      <c r="BR1304" s="1796"/>
      <c r="BS1304" s="1796"/>
      <c r="BT1304" s="1796"/>
      <c r="BU1304" s="1796"/>
      <c r="BV1304" s="1796"/>
      <c r="BW1304" s="1796"/>
      <c r="BX1304" s="1796"/>
      <c r="BY1304" s="1796"/>
      <c r="BZ1304" s="1796"/>
      <c r="CA1304" s="1796"/>
      <c r="CB1304" s="1796"/>
      <c r="CC1304" s="1796"/>
      <c r="CD1304" s="1796"/>
      <c r="CE1304" s="1796"/>
      <c r="CF1304" s="1796"/>
      <c r="CG1304" s="1796"/>
      <c r="CH1304" s="1796"/>
      <c r="CI1304" s="1796"/>
      <c r="CJ1304" s="1796"/>
      <c r="CK1304" s="1796"/>
      <c r="CL1304" s="1796"/>
      <c r="CM1304" s="1796"/>
      <c r="CN1304" s="1796"/>
      <c r="CO1304" s="1796"/>
      <c r="CP1304" s="1796"/>
      <c r="CQ1304" s="1796"/>
      <c r="CR1304" s="1796"/>
      <c r="CS1304" s="1796"/>
      <c r="CT1304" s="1796"/>
      <c r="CU1304" s="1796"/>
      <c r="CV1304" s="1796"/>
    </row>
    <row r="1305" spans="1:100" s="1733" customFormat="1">
      <c r="A1305" s="1793"/>
      <c r="C1305" s="1731"/>
      <c r="D1305" s="1748"/>
      <c r="E1305" s="1647"/>
      <c r="F1305" s="1794"/>
      <c r="G1305" s="1795"/>
      <c r="H1305" s="1795"/>
      <c r="I1305" s="1795"/>
      <c r="J1305" s="1795"/>
      <c r="K1305" s="1795"/>
      <c r="L1305" s="1795"/>
      <c r="M1305" s="1795"/>
      <c r="N1305" s="1795"/>
      <c r="O1305" s="1795"/>
      <c r="P1305" s="1795"/>
      <c r="Q1305" s="1795"/>
      <c r="R1305" s="1795"/>
      <c r="S1305" s="1795"/>
      <c r="T1305" s="1795"/>
      <c r="U1305" s="1795"/>
      <c r="V1305" s="1795"/>
      <c r="W1305" s="1795"/>
      <c r="X1305" s="1795"/>
      <c r="Y1305" s="1795"/>
      <c r="Z1305" s="1795"/>
      <c r="AA1305" s="1795"/>
      <c r="AB1305" s="1795"/>
      <c r="AC1305" s="1795"/>
      <c r="AD1305" s="1795"/>
      <c r="AE1305" s="1795"/>
      <c r="AF1305" s="1795"/>
      <c r="AG1305" s="1795"/>
      <c r="AH1305" s="1795"/>
      <c r="AI1305" s="1795"/>
      <c r="AJ1305" s="1795"/>
      <c r="AK1305" s="1795"/>
      <c r="AL1305" s="1795"/>
      <c r="AM1305" s="1795"/>
      <c r="AN1305" s="1795"/>
      <c r="AO1305" s="1795"/>
      <c r="AP1305" s="1795"/>
      <c r="AQ1305" s="1795"/>
      <c r="AR1305" s="1795"/>
      <c r="AS1305" s="1795"/>
      <c r="AT1305" s="1795"/>
      <c r="AU1305" s="1795"/>
      <c r="AV1305" s="1795"/>
      <c r="AW1305" s="1795"/>
      <c r="AX1305" s="1795"/>
      <c r="AY1305" s="1795"/>
      <c r="AZ1305" s="1795"/>
      <c r="BA1305" s="1795"/>
      <c r="BB1305" s="1795"/>
      <c r="BC1305" s="1795"/>
      <c r="BD1305" s="1795"/>
      <c r="BE1305" s="1795"/>
      <c r="BF1305" s="1795"/>
      <c r="BG1305" s="1795"/>
      <c r="BH1305" s="1795"/>
      <c r="BI1305" s="1795"/>
      <c r="BJ1305" s="1795"/>
      <c r="BK1305" s="1795"/>
      <c r="BL1305" s="1795"/>
      <c r="BM1305" s="1795"/>
      <c r="BN1305" s="1795"/>
      <c r="BO1305" s="1795"/>
      <c r="BP1305" s="1795"/>
      <c r="BQ1305" s="1795"/>
      <c r="BR1305" s="1795"/>
      <c r="BS1305" s="1795"/>
      <c r="BT1305" s="1795"/>
      <c r="BU1305" s="1795"/>
      <c r="BV1305" s="1795"/>
      <c r="BW1305" s="1795"/>
      <c r="BX1305" s="1795"/>
      <c r="BY1305" s="1795"/>
      <c r="BZ1305" s="1795"/>
      <c r="CA1305" s="1795"/>
      <c r="CB1305" s="1795"/>
      <c r="CC1305" s="1795"/>
      <c r="CD1305" s="1795"/>
      <c r="CE1305" s="1795"/>
      <c r="CF1305" s="1795"/>
      <c r="CG1305" s="1795"/>
      <c r="CH1305" s="1795"/>
      <c r="CI1305" s="1795"/>
      <c r="CJ1305" s="1795"/>
      <c r="CK1305" s="1795"/>
      <c r="CL1305" s="1795"/>
      <c r="CM1305" s="1795"/>
      <c r="CN1305" s="1795"/>
      <c r="CO1305" s="1795"/>
      <c r="CP1305" s="1795"/>
      <c r="CQ1305" s="1795"/>
      <c r="CR1305" s="1795"/>
      <c r="CS1305" s="1795"/>
      <c r="CT1305" s="1795"/>
      <c r="CU1305" s="1795"/>
      <c r="CV1305" s="1795"/>
    </row>
    <row r="1306" spans="1:100" s="1706" customFormat="1" ht="38.25">
      <c r="A1306" s="1666" t="s">
        <v>1035</v>
      </c>
      <c r="B1306" s="1705" t="s">
        <v>4059</v>
      </c>
      <c r="C1306" s="1661" t="s">
        <v>1066</v>
      </c>
      <c r="D1306" s="1676">
        <v>31</v>
      </c>
      <c r="E1306" s="2450"/>
      <c r="F1306" s="1686">
        <f t="shared" ref="F1306" si="64">D1306*E1306</f>
        <v>0</v>
      </c>
      <c r="G1306" s="2185"/>
      <c r="H1306" s="1910"/>
      <c r="I1306" s="1796"/>
      <c r="J1306" s="1796"/>
      <c r="K1306" s="1796"/>
      <c r="L1306" s="1796"/>
      <c r="M1306" s="1796"/>
      <c r="N1306" s="1796"/>
      <c r="O1306" s="1796"/>
      <c r="P1306" s="1796"/>
      <c r="Q1306" s="1796"/>
      <c r="R1306" s="1796"/>
      <c r="S1306" s="1796"/>
      <c r="T1306" s="1796"/>
      <c r="U1306" s="1796"/>
      <c r="V1306" s="1796"/>
      <c r="W1306" s="1796"/>
      <c r="X1306" s="1796"/>
      <c r="Y1306" s="1796"/>
      <c r="Z1306" s="1796"/>
      <c r="AA1306" s="1796"/>
      <c r="AB1306" s="1796"/>
      <c r="AC1306" s="1796"/>
      <c r="AD1306" s="1796"/>
      <c r="AE1306" s="1796"/>
      <c r="AF1306" s="1796"/>
      <c r="AG1306" s="1796"/>
      <c r="AH1306" s="1796"/>
      <c r="AI1306" s="1796"/>
      <c r="AJ1306" s="1796"/>
      <c r="AK1306" s="1796"/>
      <c r="AL1306" s="1796"/>
      <c r="AM1306" s="1796"/>
      <c r="AN1306" s="1796"/>
      <c r="AO1306" s="1796"/>
      <c r="AP1306" s="1796"/>
      <c r="AQ1306" s="1796"/>
      <c r="AR1306" s="1796"/>
      <c r="AS1306" s="1796"/>
      <c r="AT1306" s="1796"/>
      <c r="AU1306" s="1796"/>
      <c r="AV1306" s="1796"/>
      <c r="AW1306" s="1796"/>
      <c r="AX1306" s="1796"/>
      <c r="AY1306" s="1796"/>
      <c r="AZ1306" s="1796"/>
      <c r="BA1306" s="1796"/>
      <c r="BB1306" s="1796"/>
      <c r="BC1306" s="1796"/>
      <c r="BD1306" s="1796"/>
      <c r="BE1306" s="1796"/>
      <c r="BF1306" s="1796"/>
      <c r="BG1306" s="1796"/>
      <c r="BH1306" s="1796"/>
      <c r="BI1306" s="1796"/>
      <c r="BJ1306" s="1796"/>
      <c r="BK1306" s="1796"/>
      <c r="BL1306" s="1796"/>
      <c r="BM1306" s="1796"/>
      <c r="BN1306" s="1796"/>
      <c r="BO1306" s="1796"/>
      <c r="BP1306" s="1796"/>
      <c r="BQ1306" s="1796"/>
      <c r="BR1306" s="1796"/>
      <c r="BS1306" s="1796"/>
      <c r="BT1306" s="1796"/>
      <c r="BU1306" s="1796"/>
      <c r="BV1306" s="1796"/>
      <c r="BW1306" s="1796"/>
      <c r="BX1306" s="1796"/>
      <c r="BY1306" s="1796"/>
      <c r="BZ1306" s="1796"/>
      <c r="CA1306" s="1796"/>
      <c r="CB1306" s="1796"/>
      <c r="CC1306" s="1796"/>
      <c r="CD1306" s="1796"/>
      <c r="CE1306" s="1796"/>
      <c r="CF1306" s="1796"/>
      <c r="CG1306" s="1796"/>
      <c r="CH1306" s="1796"/>
      <c r="CI1306" s="1796"/>
      <c r="CJ1306" s="1796"/>
      <c r="CK1306" s="1796"/>
      <c r="CL1306" s="1796"/>
      <c r="CM1306" s="1796"/>
      <c r="CN1306" s="1796"/>
      <c r="CO1306" s="1796"/>
      <c r="CP1306" s="1796"/>
      <c r="CQ1306" s="1796"/>
      <c r="CR1306" s="1796"/>
      <c r="CS1306" s="1796"/>
      <c r="CT1306" s="1796"/>
      <c r="CU1306" s="1796"/>
      <c r="CV1306" s="1796"/>
    </row>
    <row r="1307" spans="1:100" s="1706" customFormat="1">
      <c r="A1307" s="1666"/>
      <c r="B1307" s="1705"/>
      <c r="C1307" s="1661"/>
      <c r="D1307" s="1676"/>
      <c r="E1307" s="1774"/>
      <c r="F1307" s="1700"/>
      <c r="G1307" s="2185"/>
      <c r="H1307" s="1910"/>
      <c r="I1307" s="1796"/>
      <c r="J1307" s="1796"/>
      <c r="K1307" s="1796"/>
      <c r="L1307" s="1796"/>
      <c r="M1307" s="1796"/>
      <c r="N1307" s="1796"/>
      <c r="O1307" s="1796"/>
      <c r="P1307" s="1796"/>
      <c r="Q1307" s="1796"/>
      <c r="R1307" s="1796"/>
      <c r="S1307" s="1796"/>
      <c r="T1307" s="1796"/>
      <c r="U1307" s="1796"/>
      <c r="V1307" s="1796"/>
      <c r="W1307" s="1796"/>
      <c r="X1307" s="1796"/>
      <c r="Y1307" s="1796"/>
      <c r="Z1307" s="1796"/>
      <c r="AA1307" s="1796"/>
      <c r="AB1307" s="1796"/>
      <c r="AC1307" s="1796"/>
      <c r="AD1307" s="1796"/>
      <c r="AE1307" s="1796"/>
      <c r="AF1307" s="1796"/>
      <c r="AG1307" s="1796"/>
      <c r="AH1307" s="1796"/>
      <c r="AI1307" s="1796"/>
      <c r="AJ1307" s="1796"/>
      <c r="AK1307" s="1796"/>
      <c r="AL1307" s="1796"/>
      <c r="AM1307" s="1796"/>
      <c r="AN1307" s="1796"/>
      <c r="AO1307" s="1796"/>
      <c r="AP1307" s="1796"/>
      <c r="AQ1307" s="1796"/>
      <c r="AR1307" s="1796"/>
      <c r="AS1307" s="1796"/>
      <c r="AT1307" s="1796"/>
      <c r="AU1307" s="1796"/>
      <c r="AV1307" s="1796"/>
      <c r="AW1307" s="1796"/>
      <c r="AX1307" s="1796"/>
      <c r="AY1307" s="1796"/>
      <c r="AZ1307" s="1796"/>
      <c r="BA1307" s="1796"/>
      <c r="BB1307" s="1796"/>
      <c r="BC1307" s="1796"/>
      <c r="BD1307" s="1796"/>
      <c r="BE1307" s="1796"/>
      <c r="BF1307" s="1796"/>
      <c r="BG1307" s="1796"/>
      <c r="BH1307" s="1796"/>
      <c r="BI1307" s="1796"/>
      <c r="BJ1307" s="1796"/>
      <c r="BK1307" s="1796"/>
      <c r="BL1307" s="1796"/>
      <c r="BM1307" s="1796"/>
      <c r="BN1307" s="1796"/>
      <c r="BO1307" s="1796"/>
      <c r="BP1307" s="1796"/>
      <c r="BQ1307" s="1796"/>
      <c r="BR1307" s="1796"/>
      <c r="BS1307" s="1796"/>
      <c r="BT1307" s="1796"/>
      <c r="BU1307" s="1796"/>
      <c r="BV1307" s="1796"/>
      <c r="BW1307" s="1796"/>
      <c r="BX1307" s="1796"/>
      <c r="BY1307" s="1796"/>
      <c r="BZ1307" s="1796"/>
      <c r="CA1307" s="1796"/>
      <c r="CB1307" s="1796"/>
      <c r="CC1307" s="1796"/>
      <c r="CD1307" s="1796"/>
      <c r="CE1307" s="1796"/>
      <c r="CF1307" s="1796"/>
      <c r="CG1307" s="1796"/>
      <c r="CH1307" s="1796"/>
      <c r="CI1307" s="1796"/>
      <c r="CJ1307" s="1796"/>
      <c r="CK1307" s="1796"/>
      <c r="CL1307" s="1796"/>
      <c r="CM1307" s="1796"/>
      <c r="CN1307" s="1796"/>
      <c r="CO1307" s="1796"/>
      <c r="CP1307" s="1796"/>
      <c r="CQ1307" s="1796"/>
      <c r="CR1307" s="1796"/>
      <c r="CS1307" s="1796"/>
      <c r="CT1307" s="1796"/>
      <c r="CU1307" s="1796"/>
      <c r="CV1307" s="1796"/>
    </row>
    <row r="1308" spans="1:100" s="1706" customFormat="1" ht="38.25">
      <c r="A1308" s="1666" t="s">
        <v>1036</v>
      </c>
      <c r="B1308" s="1705" t="s">
        <v>4060</v>
      </c>
      <c r="C1308" s="1661" t="s">
        <v>1066</v>
      </c>
      <c r="D1308" s="1676">
        <v>62</v>
      </c>
      <c r="E1308" s="2450"/>
      <c r="F1308" s="1686">
        <f t="shared" ref="F1308" si="65">D1308*E1308</f>
        <v>0</v>
      </c>
      <c r="G1308" s="2185"/>
      <c r="H1308" s="1910"/>
      <c r="I1308" s="1796"/>
      <c r="J1308" s="1796"/>
      <c r="K1308" s="1796"/>
      <c r="L1308" s="1796"/>
      <c r="M1308" s="1796"/>
      <c r="N1308" s="1796"/>
      <c r="O1308" s="1796"/>
      <c r="P1308" s="1796"/>
      <c r="Q1308" s="1796"/>
      <c r="R1308" s="1796"/>
      <c r="S1308" s="1796"/>
      <c r="T1308" s="1796"/>
      <c r="U1308" s="1796"/>
      <c r="V1308" s="1796"/>
      <c r="W1308" s="1796"/>
      <c r="X1308" s="1796"/>
      <c r="Y1308" s="1796"/>
      <c r="Z1308" s="1796"/>
      <c r="AA1308" s="1796"/>
      <c r="AB1308" s="1796"/>
      <c r="AC1308" s="1796"/>
      <c r="AD1308" s="1796"/>
      <c r="AE1308" s="1796"/>
      <c r="AF1308" s="1796"/>
      <c r="AG1308" s="1796"/>
      <c r="AH1308" s="1796"/>
      <c r="AI1308" s="1796"/>
      <c r="AJ1308" s="1796"/>
      <c r="AK1308" s="1796"/>
      <c r="AL1308" s="1796"/>
      <c r="AM1308" s="1796"/>
      <c r="AN1308" s="1796"/>
      <c r="AO1308" s="1796"/>
      <c r="AP1308" s="1796"/>
      <c r="AQ1308" s="1796"/>
      <c r="AR1308" s="1796"/>
      <c r="AS1308" s="1796"/>
      <c r="AT1308" s="1796"/>
      <c r="AU1308" s="1796"/>
      <c r="AV1308" s="1796"/>
      <c r="AW1308" s="1796"/>
      <c r="AX1308" s="1796"/>
      <c r="AY1308" s="1796"/>
      <c r="AZ1308" s="1796"/>
      <c r="BA1308" s="1796"/>
      <c r="BB1308" s="1796"/>
      <c r="BC1308" s="1796"/>
      <c r="BD1308" s="1796"/>
      <c r="BE1308" s="1796"/>
      <c r="BF1308" s="1796"/>
      <c r="BG1308" s="1796"/>
      <c r="BH1308" s="1796"/>
      <c r="BI1308" s="1796"/>
      <c r="BJ1308" s="1796"/>
      <c r="BK1308" s="1796"/>
      <c r="BL1308" s="1796"/>
      <c r="BM1308" s="1796"/>
      <c r="BN1308" s="1796"/>
      <c r="BO1308" s="1796"/>
      <c r="BP1308" s="1796"/>
      <c r="BQ1308" s="1796"/>
      <c r="BR1308" s="1796"/>
      <c r="BS1308" s="1796"/>
      <c r="BT1308" s="1796"/>
      <c r="BU1308" s="1796"/>
      <c r="BV1308" s="1796"/>
      <c r="BW1308" s="1796"/>
      <c r="BX1308" s="1796"/>
      <c r="BY1308" s="1796"/>
      <c r="BZ1308" s="1796"/>
      <c r="CA1308" s="1796"/>
      <c r="CB1308" s="1796"/>
      <c r="CC1308" s="1796"/>
      <c r="CD1308" s="1796"/>
      <c r="CE1308" s="1796"/>
      <c r="CF1308" s="1796"/>
      <c r="CG1308" s="1796"/>
      <c r="CH1308" s="1796"/>
      <c r="CI1308" s="1796"/>
      <c r="CJ1308" s="1796"/>
      <c r="CK1308" s="1796"/>
      <c r="CL1308" s="1796"/>
      <c r="CM1308" s="1796"/>
      <c r="CN1308" s="1796"/>
      <c r="CO1308" s="1796"/>
      <c r="CP1308" s="1796"/>
      <c r="CQ1308" s="1796"/>
      <c r="CR1308" s="1796"/>
      <c r="CS1308" s="1796"/>
      <c r="CT1308" s="1796"/>
      <c r="CU1308" s="1796"/>
      <c r="CV1308" s="1796"/>
    </row>
    <row r="1309" spans="1:100" s="1733" customFormat="1">
      <c r="A1309" s="1793"/>
      <c r="C1309" s="1731"/>
      <c r="D1309" s="1748"/>
      <c r="E1309" s="1647"/>
      <c r="F1309" s="1794"/>
      <c r="G1309" s="1795"/>
      <c r="H1309" s="1795"/>
      <c r="I1309" s="1795"/>
      <c r="J1309" s="1795"/>
      <c r="K1309" s="1795"/>
      <c r="L1309" s="1795"/>
      <c r="M1309" s="1795"/>
      <c r="N1309" s="1795"/>
      <c r="O1309" s="1795"/>
      <c r="P1309" s="1795"/>
      <c r="Q1309" s="1795"/>
      <c r="R1309" s="1795"/>
      <c r="S1309" s="1795"/>
      <c r="T1309" s="1795"/>
      <c r="U1309" s="1795"/>
      <c r="V1309" s="1795"/>
      <c r="W1309" s="1795"/>
      <c r="X1309" s="1795"/>
      <c r="Y1309" s="1795"/>
      <c r="Z1309" s="1795"/>
      <c r="AA1309" s="1795"/>
      <c r="AB1309" s="1795"/>
      <c r="AC1309" s="1795"/>
      <c r="AD1309" s="1795"/>
      <c r="AE1309" s="1795"/>
      <c r="AF1309" s="1795"/>
      <c r="AG1309" s="1795"/>
      <c r="AH1309" s="1795"/>
      <c r="AI1309" s="1795"/>
      <c r="AJ1309" s="1795"/>
      <c r="AK1309" s="1795"/>
      <c r="AL1309" s="1795"/>
      <c r="AM1309" s="1795"/>
      <c r="AN1309" s="1795"/>
      <c r="AO1309" s="1795"/>
      <c r="AP1309" s="1795"/>
      <c r="AQ1309" s="1795"/>
      <c r="AR1309" s="1795"/>
      <c r="AS1309" s="1795"/>
      <c r="AT1309" s="1795"/>
      <c r="AU1309" s="1795"/>
      <c r="AV1309" s="1795"/>
      <c r="AW1309" s="1795"/>
      <c r="AX1309" s="1795"/>
      <c r="AY1309" s="1795"/>
      <c r="AZ1309" s="1795"/>
      <c r="BA1309" s="1795"/>
      <c r="BB1309" s="1795"/>
      <c r="BC1309" s="1795"/>
      <c r="BD1309" s="1795"/>
      <c r="BE1309" s="1795"/>
      <c r="BF1309" s="1795"/>
      <c r="BG1309" s="1795"/>
      <c r="BH1309" s="1795"/>
      <c r="BI1309" s="1795"/>
      <c r="BJ1309" s="1795"/>
      <c r="BK1309" s="1795"/>
      <c r="BL1309" s="1795"/>
      <c r="BM1309" s="1795"/>
      <c r="BN1309" s="1795"/>
      <c r="BO1309" s="1795"/>
      <c r="BP1309" s="1795"/>
      <c r="BQ1309" s="1795"/>
      <c r="BR1309" s="1795"/>
      <c r="BS1309" s="1795"/>
      <c r="BT1309" s="1795"/>
      <c r="BU1309" s="1795"/>
      <c r="BV1309" s="1795"/>
      <c r="BW1309" s="1795"/>
      <c r="BX1309" s="1795"/>
      <c r="BY1309" s="1795"/>
      <c r="BZ1309" s="1795"/>
      <c r="CA1309" s="1795"/>
      <c r="CB1309" s="1795"/>
      <c r="CC1309" s="1795"/>
      <c r="CD1309" s="1795"/>
      <c r="CE1309" s="1795"/>
      <c r="CF1309" s="1795"/>
      <c r="CG1309" s="1795"/>
      <c r="CH1309" s="1795"/>
      <c r="CI1309" s="1795"/>
      <c r="CJ1309" s="1795"/>
      <c r="CK1309" s="1795"/>
      <c r="CL1309" s="1795"/>
      <c r="CM1309" s="1795"/>
      <c r="CN1309" s="1795"/>
      <c r="CO1309" s="1795"/>
      <c r="CP1309" s="1795"/>
      <c r="CQ1309" s="1795"/>
      <c r="CR1309" s="1795"/>
      <c r="CS1309" s="1795"/>
      <c r="CT1309" s="1795"/>
      <c r="CU1309" s="1795"/>
      <c r="CV1309" s="1795"/>
    </row>
    <row r="1310" spans="1:100" s="1741" customFormat="1" ht="25.5">
      <c r="A1310" s="1734" t="s">
        <v>1037</v>
      </c>
      <c r="B1310" s="1735" t="s">
        <v>4061</v>
      </c>
      <c r="C1310" s="1736" t="s">
        <v>1071</v>
      </c>
      <c r="D1310" s="1737">
        <v>1</v>
      </c>
      <c r="E1310" s="2463"/>
      <c r="F1310" s="1738">
        <f t="shared" ref="F1310" si="66">D1310*E1310</f>
        <v>0</v>
      </c>
      <c r="G1310" s="2137"/>
      <c r="H1310" s="2186"/>
      <c r="I1310" s="2187"/>
      <c r="J1310" s="2187"/>
      <c r="K1310" s="2187"/>
      <c r="L1310" s="2187"/>
      <c r="M1310" s="2187"/>
      <c r="N1310" s="2187"/>
      <c r="O1310" s="2187"/>
      <c r="P1310" s="2187"/>
      <c r="Q1310" s="2187"/>
      <c r="R1310" s="2187"/>
      <c r="S1310" s="2187"/>
      <c r="T1310" s="2187"/>
      <c r="U1310" s="2187"/>
      <c r="V1310" s="2187"/>
      <c r="W1310" s="2187"/>
      <c r="X1310" s="2187"/>
      <c r="Y1310" s="2187"/>
      <c r="Z1310" s="2187"/>
      <c r="AA1310" s="2187"/>
      <c r="AB1310" s="2187"/>
      <c r="AC1310" s="2187"/>
      <c r="AD1310" s="2187"/>
      <c r="AE1310" s="2187"/>
      <c r="AF1310" s="2187"/>
      <c r="AG1310" s="2187"/>
      <c r="AH1310" s="2187"/>
      <c r="AI1310" s="2187"/>
      <c r="AJ1310" s="2187"/>
      <c r="AK1310" s="2187"/>
      <c r="AL1310" s="2187"/>
      <c r="AM1310" s="2187"/>
      <c r="AN1310" s="2187"/>
      <c r="AO1310" s="2187"/>
      <c r="AP1310" s="2187"/>
      <c r="AQ1310" s="2187"/>
      <c r="AR1310" s="2187"/>
      <c r="AS1310" s="2187"/>
      <c r="AT1310" s="2187"/>
      <c r="AU1310" s="2187"/>
      <c r="AV1310" s="2187"/>
      <c r="AW1310" s="2187"/>
      <c r="AX1310" s="2187"/>
      <c r="AY1310" s="2187"/>
      <c r="AZ1310" s="2187"/>
      <c r="BA1310" s="2187"/>
      <c r="BB1310" s="2187"/>
      <c r="BC1310" s="2187"/>
      <c r="BD1310" s="2187"/>
      <c r="BE1310" s="2187"/>
      <c r="BF1310" s="2187"/>
      <c r="BG1310" s="2187"/>
      <c r="BH1310" s="2187"/>
      <c r="BI1310" s="2187"/>
      <c r="BJ1310" s="2187"/>
      <c r="BK1310" s="2187"/>
      <c r="BL1310" s="2187"/>
      <c r="BM1310" s="2187"/>
      <c r="BN1310" s="2187"/>
      <c r="BO1310" s="2187"/>
      <c r="BP1310" s="2187"/>
      <c r="BQ1310" s="2187"/>
      <c r="BR1310" s="2187"/>
      <c r="BS1310" s="2187"/>
      <c r="BT1310" s="2187"/>
      <c r="BU1310" s="2187"/>
      <c r="BV1310" s="2187"/>
      <c r="BW1310" s="2187"/>
      <c r="BX1310" s="2187"/>
      <c r="BY1310" s="2187"/>
      <c r="BZ1310" s="2187"/>
      <c r="CA1310" s="2187"/>
      <c r="CB1310" s="2187"/>
      <c r="CC1310" s="2187"/>
      <c r="CD1310" s="2187"/>
      <c r="CE1310" s="2187"/>
      <c r="CF1310" s="2187"/>
      <c r="CG1310" s="2187"/>
      <c r="CH1310" s="2187"/>
      <c r="CI1310" s="2187"/>
      <c r="CJ1310" s="2187"/>
      <c r="CK1310" s="2187"/>
      <c r="CL1310" s="2187"/>
      <c r="CM1310" s="2187"/>
      <c r="CN1310" s="2187"/>
      <c r="CO1310" s="2187"/>
      <c r="CP1310" s="2187"/>
      <c r="CQ1310" s="2187"/>
      <c r="CR1310" s="2187"/>
      <c r="CS1310" s="2187"/>
      <c r="CT1310" s="2187"/>
      <c r="CU1310" s="2187"/>
      <c r="CV1310" s="2187"/>
    </row>
    <row r="1311" spans="1:100" s="1741" customFormat="1">
      <c r="A1311" s="2188"/>
      <c r="C1311" s="1736"/>
      <c r="D1311" s="1734"/>
      <c r="E1311" s="1743"/>
      <c r="F1311" s="2189"/>
      <c r="G1311" s="2187"/>
      <c r="H1311" s="2187"/>
      <c r="I1311" s="2187"/>
      <c r="J1311" s="2187"/>
      <c r="K1311" s="2187"/>
      <c r="L1311" s="2187"/>
      <c r="M1311" s="2187"/>
      <c r="N1311" s="2187"/>
      <c r="O1311" s="2187"/>
      <c r="P1311" s="2187"/>
      <c r="Q1311" s="2187"/>
      <c r="R1311" s="2187"/>
      <c r="S1311" s="2187"/>
      <c r="T1311" s="2187"/>
      <c r="U1311" s="2187"/>
      <c r="V1311" s="2187"/>
      <c r="W1311" s="2187"/>
      <c r="X1311" s="2187"/>
      <c r="Y1311" s="2187"/>
      <c r="Z1311" s="2187"/>
      <c r="AA1311" s="2187"/>
      <c r="AB1311" s="2187"/>
      <c r="AC1311" s="2187"/>
      <c r="AD1311" s="2187"/>
      <c r="AE1311" s="2187"/>
      <c r="AF1311" s="2187"/>
      <c r="AG1311" s="2187"/>
      <c r="AH1311" s="2187"/>
      <c r="AI1311" s="2187"/>
      <c r="AJ1311" s="2187"/>
      <c r="AK1311" s="2187"/>
      <c r="AL1311" s="2187"/>
      <c r="AM1311" s="2187"/>
      <c r="AN1311" s="2187"/>
      <c r="AO1311" s="2187"/>
      <c r="AP1311" s="2187"/>
      <c r="AQ1311" s="2187"/>
      <c r="AR1311" s="2187"/>
      <c r="AS1311" s="2187"/>
      <c r="AT1311" s="2187"/>
      <c r="AU1311" s="2187"/>
      <c r="AV1311" s="2187"/>
      <c r="AW1311" s="2187"/>
      <c r="AX1311" s="2187"/>
      <c r="AY1311" s="2187"/>
      <c r="AZ1311" s="2187"/>
      <c r="BA1311" s="2187"/>
      <c r="BB1311" s="2187"/>
      <c r="BC1311" s="2187"/>
      <c r="BD1311" s="2187"/>
      <c r="BE1311" s="2187"/>
      <c r="BF1311" s="2187"/>
      <c r="BG1311" s="2187"/>
      <c r="BH1311" s="2187"/>
      <c r="BI1311" s="2187"/>
      <c r="BJ1311" s="2187"/>
      <c r="BK1311" s="2187"/>
      <c r="BL1311" s="2187"/>
      <c r="BM1311" s="2187"/>
      <c r="BN1311" s="2187"/>
      <c r="BO1311" s="2187"/>
      <c r="BP1311" s="2187"/>
      <c r="BQ1311" s="2187"/>
      <c r="BR1311" s="2187"/>
      <c r="BS1311" s="2187"/>
      <c r="BT1311" s="2187"/>
      <c r="BU1311" s="2187"/>
      <c r="BV1311" s="2187"/>
      <c r="BW1311" s="2187"/>
      <c r="BX1311" s="2187"/>
      <c r="BY1311" s="2187"/>
      <c r="BZ1311" s="2187"/>
      <c r="CA1311" s="2187"/>
      <c r="CB1311" s="2187"/>
      <c r="CC1311" s="2187"/>
      <c r="CD1311" s="2187"/>
      <c r="CE1311" s="2187"/>
      <c r="CF1311" s="2187"/>
      <c r="CG1311" s="2187"/>
      <c r="CH1311" s="2187"/>
      <c r="CI1311" s="2187"/>
      <c r="CJ1311" s="2187"/>
      <c r="CK1311" s="2187"/>
      <c r="CL1311" s="2187"/>
      <c r="CM1311" s="2187"/>
      <c r="CN1311" s="2187"/>
      <c r="CO1311" s="2187"/>
      <c r="CP1311" s="2187"/>
      <c r="CQ1311" s="2187"/>
      <c r="CR1311" s="2187"/>
      <c r="CS1311" s="2187"/>
      <c r="CT1311" s="2187"/>
      <c r="CU1311" s="2187"/>
      <c r="CV1311" s="2187"/>
    </row>
    <row r="1312" spans="1:100" s="1741" customFormat="1">
      <c r="A1312" s="1734" t="s">
        <v>1038</v>
      </c>
      <c r="B1312" s="1735" t="s">
        <v>4062</v>
      </c>
      <c r="C1312" s="1736" t="s">
        <v>1066</v>
      </c>
      <c r="D1312" s="1737">
        <v>40</v>
      </c>
      <c r="E1312" s="2463"/>
      <c r="F1312" s="1738">
        <f t="shared" ref="F1312" si="67">D1312*E1312</f>
        <v>0</v>
      </c>
      <c r="G1312" s="2137"/>
      <c r="H1312" s="2186"/>
      <c r="I1312" s="2187"/>
      <c r="J1312" s="2187"/>
      <c r="K1312" s="2187"/>
      <c r="L1312" s="2187"/>
      <c r="M1312" s="2187"/>
      <c r="N1312" s="2187"/>
      <c r="O1312" s="2187"/>
      <c r="P1312" s="2187"/>
      <c r="Q1312" s="2187"/>
      <c r="R1312" s="2187"/>
      <c r="S1312" s="2187"/>
      <c r="T1312" s="2187"/>
      <c r="U1312" s="2187"/>
      <c r="V1312" s="2187"/>
      <c r="W1312" s="2187"/>
      <c r="X1312" s="2187"/>
      <c r="Y1312" s="2187"/>
      <c r="Z1312" s="2187"/>
      <c r="AA1312" s="2187"/>
      <c r="AB1312" s="2187"/>
      <c r="AC1312" s="2187"/>
      <c r="AD1312" s="2187"/>
      <c r="AE1312" s="2187"/>
      <c r="AF1312" s="2187"/>
      <c r="AG1312" s="2187"/>
      <c r="AH1312" s="2187"/>
      <c r="AI1312" s="2187"/>
      <c r="AJ1312" s="2187"/>
      <c r="AK1312" s="2187"/>
      <c r="AL1312" s="2187"/>
      <c r="AM1312" s="2187"/>
      <c r="AN1312" s="2187"/>
      <c r="AO1312" s="2187"/>
      <c r="AP1312" s="2187"/>
      <c r="AQ1312" s="2187"/>
      <c r="AR1312" s="2187"/>
      <c r="AS1312" s="2187"/>
      <c r="AT1312" s="2187"/>
      <c r="AU1312" s="2187"/>
      <c r="AV1312" s="2187"/>
      <c r="AW1312" s="2187"/>
      <c r="AX1312" s="2187"/>
      <c r="AY1312" s="2187"/>
      <c r="AZ1312" s="2187"/>
      <c r="BA1312" s="2187"/>
      <c r="BB1312" s="2187"/>
      <c r="BC1312" s="2187"/>
      <c r="BD1312" s="2187"/>
      <c r="BE1312" s="2187"/>
      <c r="BF1312" s="2187"/>
      <c r="BG1312" s="2187"/>
      <c r="BH1312" s="2187"/>
      <c r="BI1312" s="2187"/>
      <c r="BJ1312" s="2187"/>
      <c r="BK1312" s="2187"/>
      <c r="BL1312" s="2187"/>
      <c r="BM1312" s="2187"/>
      <c r="BN1312" s="2187"/>
      <c r="BO1312" s="2187"/>
      <c r="BP1312" s="2187"/>
      <c r="BQ1312" s="2187"/>
      <c r="BR1312" s="2187"/>
      <c r="BS1312" s="2187"/>
      <c r="BT1312" s="2187"/>
      <c r="BU1312" s="2187"/>
      <c r="BV1312" s="2187"/>
      <c r="BW1312" s="2187"/>
      <c r="BX1312" s="2187"/>
      <c r="BY1312" s="2187"/>
      <c r="BZ1312" s="2187"/>
      <c r="CA1312" s="2187"/>
      <c r="CB1312" s="2187"/>
      <c r="CC1312" s="2187"/>
      <c r="CD1312" s="2187"/>
      <c r="CE1312" s="2187"/>
      <c r="CF1312" s="2187"/>
      <c r="CG1312" s="2187"/>
      <c r="CH1312" s="2187"/>
      <c r="CI1312" s="2187"/>
      <c r="CJ1312" s="2187"/>
      <c r="CK1312" s="2187"/>
      <c r="CL1312" s="2187"/>
      <c r="CM1312" s="2187"/>
      <c r="CN1312" s="2187"/>
      <c r="CO1312" s="2187"/>
      <c r="CP1312" s="2187"/>
      <c r="CQ1312" s="2187"/>
      <c r="CR1312" s="2187"/>
      <c r="CS1312" s="2187"/>
      <c r="CT1312" s="2187"/>
      <c r="CU1312" s="2187"/>
      <c r="CV1312" s="2187"/>
    </row>
    <row r="1313" spans="1:100" s="1741" customFormat="1" ht="16.5" customHeight="1">
      <c r="A1313" s="2188"/>
      <c r="C1313" s="1736"/>
      <c r="D1313" s="1734"/>
      <c r="E1313" s="1743"/>
      <c r="F1313" s="2189"/>
      <c r="G1313" s="2187"/>
      <c r="H1313" s="2187"/>
      <c r="I1313" s="2187"/>
      <c r="J1313" s="2187"/>
      <c r="K1313" s="2187"/>
      <c r="L1313" s="2187"/>
      <c r="M1313" s="2187"/>
      <c r="N1313" s="2187"/>
      <c r="O1313" s="2187"/>
      <c r="P1313" s="2187"/>
      <c r="Q1313" s="2187"/>
      <c r="R1313" s="2187"/>
      <c r="S1313" s="2187"/>
      <c r="T1313" s="2187"/>
      <c r="U1313" s="2187"/>
      <c r="V1313" s="2187"/>
      <c r="W1313" s="2187"/>
      <c r="X1313" s="2187"/>
      <c r="Y1313" s="2187"/>
      <c r="Z1313" s="2187"/>
      <c r="AA1313" s="2187"/>
      <c r="AB1313" s="2187"/>
      <c r="AC1313" s="2187"/>
      <c r="AD1313" s="2187"/>
      <c r="AE1313" s="2187"/>
      <c r="AF1313" s="2187"/>
      <c r="AG1313" s="2187"/>
      <c r="AH1313" s="2187"/>
      <c r="AI1313" s="2187"/>
      <c r="AJ1313" s="2187"/>
      <c r="AK1313" s="2187"/>
      <c r="AL1313" s="2187"/>
      <c r="AM1313" s="2187"/>
      <c r="AN1313" s="2187"/>
      <c r="AO1313" s="2187"/>
      <c r="AP1313" s="2187"/>
      <c r="AQ1313" s="2187"/>
      <c r="AR1313" s="2187"/>
      <c r="AS1313" s="2187"/>
      <c r="AT1313" s="2187"/>
      <c r="AU1313" s="2187"/>
      <c r="AV1313" s="2187"/>
      <c r="AW1313" s="2187"/>
      <c r="AX1313" s="2187"/>
      <c r="AY1313" s="2187"/>
      <c r="AZ1313" s="2187"/>
      <c r="BA1313" s="2187"/>
      <c r="BB1313" s="2187"/>
      <c r="BC1313" s="2187"/>
      <c r="BD1313" s="2187"/>
      <c r="BE1313" s="2187"/>
      <c r="BF1313" s="2187"/>
      <c r="BG1313" s="2187"/>
      <c r="BH1313" s="2187"/>
      <c r="BI1313" s="2187"/>
      <c r="BJ1313" s="2187"/>
      <c r="BK1313" s="2187"/>
      <c r="BL1313" s="2187"/>
      <c r="BM1313" s="2187"/>
      <c r="BN1313" s="2187"/>
      <c r="BO1313" s="2187"/>
      <c r="BP1313" s="2187"/>
      <c r="BQ1313" s="2187"/>
      <c r="BR1313" s="2187"/>
      <c r="BS1313" s="2187"/>
      <c r="BT1313" s="2187"/>
      <c r="BU1313" s="2187"/>
      <c r="BV1313" s="2187"/>
      <c r="BW1313" s="2187"/>
      <c r="BX1313" s="2187"/>
      <c r="BY1313" s="2187"/>
      <c r="BZ1313" s="2187"/>
      <c r="CA1313" s="2187"/>
      <c r="CB1313" s="2187"/>
      <c r="CC1313" s="2187"/>
      <c r="CD1313" s="2187"/>
      <c r="CE1313" s="2187"/>
      <c r="CF1313" s="2187"/>
      <c r="CG1313" s="2187"/>
      <c r="CH1313" s="2187"/>
      <c r="CI1313" s="2187"/>
      <c r="CJ1313" s="2187"/>
      <c r="CK1313" s="2187"/>
      <c r="CL1313" s="2187"/>
      <c r="CM1313" s="2187"/>
      <c r="CN1313" s="2187"/>
      <c r="CO1313" s="2187"/>
      <c r="CP1313" s="2187"/>
      <c r="CQ1313" s="2187"/>
      <c r="CR1313" s="2187"/>
      <c r="CS1313" s="2187"/>
      <c r="CT1313" s="2187"/>
      <c r="CU1313" s="2187"/>
      <c r="CV1313" s="2187"/>
    </row>
    <row r="1314" spans="1:100" s="1741" customFormat="1" ht="51">
      <c r="A1314" s="1734" t="s">
        <v>1039</v>
      </c>
      <c r="B1314" s="1735" t="s">
        <v>4063</v>
      </c>
      <c r="C1314" s="1736" t="s">
        <v>1071</v>
      </c>
      <c r="D1314" s="1737">
        <v>9</v>
      </c>
      <c r="E1314" s="2463"/>
      <c r="F1314" s="1738">
        <f t="shared" ref="F1314" si="68">D1314*E1314</f>
        <v>0</v>
      </c>
      <c r="G1314" s="2137"/>
      <c r="H1314" s="2186"/>
      <c r="I1314" s="2187"/>
      <c r="J1314" s="2187"/>
      <c r="K1314" s="2187"/>
      <c r="L1314" s="2187"/>
      <c r="M1314" s="2187"/>
      <c r="N1314" s="2187"/>
      <c r="O1314" s="2187"/>
      <c r="P1314" s="2187"/>
      <c r="Q1314" s="2187"/>
      <c r="R1314" s="2187"/>
      <c r="S1314" s="2187"/>
      <c r="T1314" s="2187"/>
      <c r="U1314" s="2187"/>
      <c r="V1314" s="2187"/>
      <c r="W1314" s="2187"/>
      <c r="X1314" s="2187"/>
      <c r="Y1314" s="2187"/>
      <c r="Z1314" s="2187"/>
      <c r="AA1314" s="2187"/>
      <c r="AB1314" s="2187"/>
      <c r="AC1314" s="2187"/>
      <c r="AD1314" s="2187"/>
      <c r="AE1314" s="2187"/>
      <c r="AF1314" s="2187"/>
      <c r="AG1314" s="2187"/>
      <c r="AH1314" s="2187"/>
      <c r="AI1314" s="2187"/>
      <c r="AJ1314" s="2187"/>
      <c r="AK1314" s="2187"/>
      <c r="AL1314" s="2187"/>
      <c r="AM1314" s="2187"/>
      <c r="AN1314" s="2187"/>
      <c r="AO1314" s="2187"/>
      <c r="AP1314" s="2187"/>
      <c r="AQ1314" s="2187"/>
      <c r="AR1314" s="2187"/>
      <c r="AS1314" s="2187"/>
      <c r="AT1314" s="2187"/>
      <c r="AU1314" s="2187"/>
      <c r="AV1314" s="2187"/>
      <c r="AW1314" s="2187"/>
      <c r="AX1314" s="2187"/>
      <c r="AY1314" s="2187"/>
      <c r="AZ1314" s="2187"/>
      <c r="BA1314" s="2187"/>
      <c r="BB1314" s="2187"/>
      <c r="BC1314" s="2187"/>
      <c r="BD1314" s="2187"/>
      <c r="BE1314" s="2187"/>
      <c r="BF1314" s="2187"/>
      <c r="BG1314" s="2187"/>
      <c r="BH1314" s="2187"/>
      <c r="BI1314" s="2187"/>
      <c r="BJ1314" s="2187"/>
      <c r="BK1314" s="2187"/>
      <c r="BL1314" s="2187"/>
      <c r="BM1314" s="2187"/>
      <c r="BN1314" s="2187"/>
      <c r="BO1314" s="2187"/>
      <c r="BP1314" s="2187"/>
      <c r="BQ1314" s="2187"/>
      <c r="BR1314" s="2187"/>
      <c r="BS1314" s="2187"/>
      <c r="BT1314" s="2187"/>
      <c r="BU1314" s="2187"/>
      <c r="BV1314" s="2187"/>
      <c r="BW1314" s="2187"/>
      <c r="BX1314" s="2187"/>
      <c r="BY1314" s="2187"/>
      <c r="BZ1314" s="2187"/>
      <c r="CA1314" s="2187"/>
      <c r="CB1314" s="2187"/>
      <c r="CC1314" s="2187"/>
      <c r="CD1314" s="2187"/>
      <c r="CE1314" s="2187"/>
      <c r="CF1314" s="2187"/>
      <c r="CG1314" s="2187"/>
      <c r="CH1314" s="2187"/>
      <c r="CI1314" s="2187"/>
      <c r="CJ1314" s="2187"/>
      <c r="CK1314" s="2187"/>
      <c r="CL1314" s="2187"/>
      <c r="CM1314" s="2187"/>
      <c r="CN1314" s="2187"/>
      <c r="CO1314" s="2187"/>
      <c r="CP1314" s="2187"/>
      <c r="CQ1314" s="2187"/>
      <c r="CR1314" s="2187"/>
      <c r="CS1314" s="2187"/>
      <c r="CT1314" s="2187"/>
      <c r="CU1314" s="2187"/>
      <c r="CV1314" s="2187"/>
    </row>
    <row r="1315" spans="1:100" s="1733" customFormat="1">
      <c r="A1315" s="1793"/>
      <c r="C1315" s="1731"/>
      <c r="D1315" s="1748"/>
      <c r="E1315" s="1647"/>
      <c r="F1315" s="1794"/>
      <c r="G1315" s="1795"/>
      <c r="H1315" s="1795"/>
      <c r="I1315" s="1795"/>
      <c r="J1315" s="1795"/>
      <c r="K1315" s="1795"/>
      <c r="L1315" s="1795"/>
      <c r="M1315" s="1795"/>
      <c r="N1315" s="1795"/>
      <c r="O1315" s="1795"/>
      <c r="P1315" s="1795"/>
      <c r="Q1315" s="1795"/>
      <c r="R1315" s="1795"/>
      <c r="S1315" s="1795"/>
      <c r="T1315" s="1795"/>
      <c r="U1315" s="1795"/>
      <c r="V1315" s="1795"/>
      <c r="W1315" s="1795"/>
      <c r="X1315" s="1795"/>
      <c r="Y1315" s="1795"/>
      <c r="Z1315" s="1795"/>
      <c r="AA1315" s="1795"/>
      <c r="AB1315" s="1795"/>
      <c r="AC1315" s="1795"/>
      <c r="AD1315" s="1795"/>
      <c r="AE1315" s="1795"/>
      <c r="AF1315" s="1795"/>
      <c r="AG1315" s="1795"/>
      <c r="AH1315" s="1795"/>
      <c r="AI1315" s="1795"/>
      <c r="AJ1315" s="1795"/>
      <c r="AK1315" s="1795"/>
      <c r="AL1315" s="1795"/>
      <c r="AM1315" s="1795"/>
      <c r="AN1315" s="1795"/>
      <c r="AO1315" s="1795"/>
      <c r="AP1315" s="1795"/>
      <c r="AQ1315" s="1795"/>
      <c r="AR1315" s="1795"/>
      <c r="AS1315" s="1795"/>
      <c r="AT1315" s="1795"/>
      <c r="AU1315" s="1795"/>
      <c r="AV1315" s="1795"/>
      <c r="AW1315" s="1795"/>
      <c r="AX1315" s="1795"/>
      <c r="AY1315" s="1795"/>
      <c r="AZ1315" s="1795"/>
      <c r="BA1315" s="1795"/>
      <c r="BB1315" s="1795"/>
      <c r="BC1315" s="1795"/>
      <c r="BD1315" s="1795"/>
      <c r="BE1315" s="1795"/>
      <c r="BF1315" s="1795"/>
      <c r="BG1315" s="1795"/>
      <c r="BH1315" s="1795"/>
      <c r="BI1315" s="1795"/>
      <c r="BJ1315" s="1795"/>
      <c r="BK1315" s="1795"/>
      <c r="BL1315" s="1795"/>
      <c r="BM1315" s="1795"/>
      <c r="BN1315" s="1795"/>
      <c r="BO1315" s="1795"/>
      <c r="BP1315" s="1795"/>
      <c r="BQ1315" s="1795"/>
      <c r="BR1315" s="1795"/>
      <c r="BS1315" s="1795"/>
      <c r="BT1315" s="1795"/>
      <c r="BU1315" s="1795"/>
      <c r="BV1315" s="1795"/>
      <c r="BW1315" s="1795"/>
      <c r="BX1315" s="1795"/>
      <c r="BY1315" s="1795"/>
      <c r="BZ1315" s="1795"/>
      <c r="CA1315" s="1795"/>
      <c r="CB1315" s="1795"/>
      <c r="CC1315" s="1795"/>
      <c r="CD1315" s="1795"/>
      <c r="CE1315" s="1795"/>
      <c r="CF1315" s="1795"/>
      <c r="CG1315" s="1795"/>
      <c r="CH1315" s="1795"/>
      <c r="CI1315" s="1795"/>
      <c r="CJ1315" s="1795"/>
      <c r="CK1315" s="1795"/>
      <c r="CL1315" s="1795"/>
      <c r="CM1315" s="1795"/>
      <c r="CN1315" s="1795"/>
      <c r="CO1315" s="1795"/>
      <c r="CP1315" s="1795"/>
      <c r="CQ1315" s="1795"/>
      <c r="CR1315" s="1795"/>
      <c r="CS1315" s="1795"/>
      <c r="CT1315" s="1795"/>
      <c r="CU1315" s="1795"/>
      <c r="CV1315" s="1795"/>
    </row>
    <row r="1316" spans="1:100" s="1741" customFormat="1" ht="25.5">
      <c r="A1316" s="1734" t="s">
        <v>1040</v>
      </c>
      <c r="B1316" s="1735" t="s">
        <v>4064</v>
      </c>
      <c r="C1316" s="1736" t="s">
        <v>1071</v>
      </c>
      <c r="D1316" s="1737">
        <v>2</v>
      </c>
      <c r="E1316" s="2463"/>
      <c r="F1316" s="1738">
        <f t="shared" ref="F1316" si="69">D1316*E1316</f>
        <v>0</v>
      </c>
      <c r="G1316" s="2137"/>
      <c r="H1316" s="2186"/>
      <c r="I1316" s="2187"/>
      <c r="J1316" s="2187"/>
      <c r="K1316" s="2187"/>
      <c r="L1316" s="2187"/>
      <c r="M1316" s="2187"/>
      <c r="N1316" s="2187"/>
      <c r="O1316" s="2187"/>
      <c r="P1316" s="2187"/>
      <c r="Q1316" s="2187"/>
      <c r="R1316" s="2187"/>
      <c r="S1316" s="2187"/>
      <c r="T1316" s="2187"/>
      <c r="U1316" s="2187"/>
      <c r="V1316" s="2187"/>
      <c r="W1316" s="2187"/>
      <c r="X1316" s="2187"/>
      <c r="Y1316" s="2187"/>
      <c r="Z1316" s="2187"/>
      <c r="AA1316" s="2187"/>
      <c r="AB1316" s="2187"/>
      <c r="AC1316" s="2187"/>
      <c r="AD1316" s="2187"/>
      <c r="AE1316" s="2187"/>
      <c r="AF1316" s="2187"/>
      <c r="AG1316" s="2187"/>
      <c r="AH1316" s="2187"/>
      <c r="AI1316" s="2187"/>
      <c r="AJ1316" s="2187"/>
      <c r="AK1316" s="2187"/>
      <c r="AL1316" s="2187"/>
      <c r="AM1316" s="2187"/>
      <c r="AN1316" s="2187"/>
      <c r="AO1316" s="2187"/>
      <c r="AP1316" s="2187"/>
      <c r="AQ1316" s="2187"/>
      <c r="AR1316" s="2187"/>
      <c r="AS1316" s="2187"/>
      <c r="AT1316" s="2187"/>
      <c r="AU1316" s="2187"/>
      <c r="AV1316" s="2187"/>
      <c r="AW1316" s="2187"/>
      <c r="AX1316" s="2187"/>
      <c r="AY1316" s="2187"/>
      <c r="AZ1316" s="2187"/>
      <c r="BA1316" s="2187"/>
      <c r="BB1316" s="2187"/>
      <c r="BC1316" s="2187"/>
      <c r="BD1316" s="2187"/>
      <c r="BE1316" s="2187"/>
      <c r="BF1316" s="2187"/>
      <c r="BG1316" s="2187"/>
      <c r="BH1316" s="2187"/>
      <c r="BI1316" s="2187"/>
      <c r="BJ1316" s="2187"/>
      <c r="BK1316" s="2187"/>
      <c r="BL1316" s="2187"/>
      <c r="BM1316" s="2187"/>
      <c r="BN1316" s="2187"/>
      <c r="BO1316" s="2187"/>
      <c r="BP1316" s="2187"/>
      <c r="BQ1316" s="2187"/>
      <c r="BR1316" s="2187"/>
      <c r="BS1316" s="2187"/>
      <c r="BT1316" s="2187"/>
      <c r="BU1316" s="2187"/>
      <c r="BV1316" s="2187"/>
      <c r="BW1316" s="2187"/>
      <c r="BX1316" s="2187"/>
      <c r="BY1316" s="2187"/>
      <c r="BZ1316" s="2187"/>
      <c r="CA1316" s="2187"/>
      <c r="CB1316" s="2187"/>
      <c r="CC1316" s="2187"/>
      <c r="CD1316" s="2187"/>
      <c r="CE1316" s="2187"/>
      <c r="CF1316" s="2187"/>
      <c r="CG1316" s="2187"/>
      <c r="CH1316" s="2187"/>
      <c r="CI1316" s="2187"/>
      <c r="CJ1316" s="2187"/>
      <c r="CK1316" s="2187"/>
      <c r="CL1316" s="2187"/>
      <c r="CM1316" s="2187"/>
      <c r="CN1316" s="2187"/>
      <c r="CO1316" s="2187"/>
      <c r="CP1316" s="2187"/>
      <c r="CQ1316" s="2187"/>
      <c r="CR1316" s="2187"/>
      <c r="CS1316" s="2187"/>
      <c r="CT1316" s="2187"/>
      <c r="CU1316" s="2187"/>
      <c r="CV1316" s="2187"/>
    </row>
    <row r="1317" spans="1:100" s="1741" customFormat="1">
      <c r="A1317" s="2188"/>
      <c r="C1317" s="1736"/>
      <c r="D1317" s="1734"/>
      <c r="E1317" s="1743"/>
      <c r="F1317" s="2189"/>
      <c r="G1317" s="2187"/>
      <c r="H1317" s="2187"/>
      <c r="I1317" s="2187"/>
      <c r="J1317" s="2187"/>
      <c r="K1317" s="2187"/>
      <c r="L1317" s="2187"/>
      <c r="M1317" s="2187"/>
      <c r="N1317" s="2187"/>
      <c r="O1317" s="2187"/>
      <c r="P1317" s="2187"/>
      <c r="Q1317" s="2187"/>
      <c r="R1317" s="2187"/>
      <c r="S1317" s="2187"/>
      <c r="T1317" s="2187"/>
      <c r="U1317" s="2187"/>
      <c r="V1317" s="2187"/>
      <c r="W1317" s="2187"/>
      <c r="X1317" s="2187"/>
      <c r="Y1317" s="2187"/>
      <c r="Z1317" s="2187"/>
      <c r="AA1317" s="2187"/>
      <c r="AB1317" s="2187"/>
      <c r="AC1317" s="2187"/>
      <c r="AD1317" s="2187"/>
      <c r="AE1317" s="2187"/>
      <c r="AF1317" s="2187"/>
      <c r="AG1317" s="2187"/>
      <c r="AH1317" s="2187"/>
      <c r="AI1317" s="2187"/>
      <c r="AJ1317" s="2187"/>
      <c r="AK1317" s="2187"/>
      <c r="AL1317" s="2187"/>
      <c r="AM1317" s="2187"/>
      <c r="AN1317" s="2187"/>
      <c r="AO1317" s="2187"/>
      <c r="AP1317" s="2187"/>
      <c r="AQ1317" s="2187"/>
      <c r="AR1317" s="2187"/>
      <c r="AS1317" s="2187"/>
      <c r="AT1317" s="2187"/>
      <c r="AU1317" s="2187"/>
      <c r="AV1317" s="2187"/>
      <c r="AW1317" s="2187"/>
      <c r="AX1317" s="2187"/>
      <c r="AY1317" s="2187"/>
      <c r="AZ1317" s="2187"/>
      <c r="BA1317" s="2187"/>
      <c r="BB1317" s="2187"/>
      <c r="BC1317" s="2187"/>
      <c r="BD1317" s="2187"/>
      <c r="BE1317" s="2187"/>
      <c r="BF1317" s="2187"/>
      <c r="BG1317" s="2187"/>
      <c r="BH1317" s="2187"/>
      <c r="BI1317" s="2187"/>
      <c r="BJ1317" s="2187"/>
      <c r="BK1317" s="2187"/>
      <c r="BL1317" s="2187"/>
      <c r="BM1317" s="2187"/>
      <c r="BN1317" s="2187"/>
      <c r="BO1317" s="2187"/>
      <c r="BP1317" s="2187"/>
      <c r="BQ1317" s="2187"/>
      <c r="BR1317" s="2187"/>
      <c r="BS1317" s="2187"/>
      <c r="BT1317" s="2187"/>
      <c r="BU1317" s="2187"/>
      <c r="BV1317" s="2187"/>
      <c r="BW1317" s="2187"/>
      <c r="BX1317" s="2187"/>
      <c r="BY1317" s="2187"/>
      <c r="BZ1317" s="2187"/>
      <c r="CA1317" s="2187"/>
      <c r="CB1317" s="2187"/>
      <c r="CC1317" s="2187"/>
      <c r="CD1317" s="2187"/>
      <c r="CE1317" s="2187"/>
      <c r="CF1317" s="2187"/>
      <c r="CG1317" s="2187"/>
      <c r="CH1317" s="2187"/>
      <c r="CI1317" s="2187"/>
      <c r="CJ1317" s="2187"/>
      <c r="CK1317" s="2187"/>
      <c r="CL1317" s="2187"/>
      <c r="CM1317" s="2187"/>
      <c r="CN1317" s="2187"/>
      <c r="CO1317" s="2187"/>
      <c r="CP1317" s="2187"/>
      <c r="CQ1317" s="2187"/>
      <c r="CR1317" s="2187"/>
      <c r="CS1317" s="2187"/>
      <c r="CT1317" s="2187"/>
      <c r="CU1317" s="2187"/>
      <c r="CV1317" s="2187"/>
    </row>
    <row r="1318" spans="1:100" s="1741" customFormat="1" ht="25.5">
      <c r="A1318" s="1734" t="s">
        <v>1041</v>
      </c>
      <c r="B1318" s="1735" t="s">
        <v>4065</v>
      </c>
      <c r="C1318" s="1736" t="s">
        <v>1071</v>
      </c>
      <c r="D1318" s="1737">
        <v>0.2</v>
      </c>
      <c r="E1318" s="2463"/>
      <c r="F1318" s="1738">
        <f t="shared" ref="F1318" si="70">D1318*E1318</f>
        <v>0</v>
      </c>
      <c r="G1318" s="2137"/>
      <c r="H1318" s="2186"/>
      <c r="I1318" s="2187"/>
      <c r="J1318" s="2187"/>
      <c r="K1318" s="2187"/>
      <c r="L1318" s="2187"/>
      <c r="M1318" s="2187"/>
      <c r="N1318" s="2187"/>
      <c r="O1318" s="2187"/>
      <c r="P1318" s="2187"/>
      <c r="Q1318" s="2187"/>
      <c r="R1318" s="2187"/>
      <c r="S1318" s="2187"/>
      <c r="T1318" s="2187"/>
      <c r="U1318" s="2187"/>
      <c r="V1318" s="2187"/>
      <c r="W1318" s="2187"/>
      <c r="X1318" s="2187"/>
      <c r="Y1318" s="2187"/>
      <c r="Z1318" s="2187"/>
      <c r="AA1318" s="2187"/>
      <c r="AB1318" s="2187"/>
      <c r="AC1318" s="2187"/>
      <c r="AD1318" s="2187"/>
      <c r="AE1318" s="2187"/>
      <c r="AF1318" s="2187"/>
      <c r="AG1318" s="2187"/>
      <c r="AH1318" s="2187"/>
      <c r="AI1318" s="2187"/>
      <c r="AJ1318" s="2187"/>
      <c r="AK1318" s="2187"/>
      <c r="AL1318" s="2187"/>
      <c r="AM1318" s="2187"/>
      <c r="AN1318" s="2187"/>
      <c r="AO1318" s="2187"/>
      <c r="AP1318" s="2187"/>
      <c r="AQ1318" s="2187"/>
      <c r="AR1318" s="2187"/>
      <c r="AS1318" s="2187"/>
      <c r="AT1318" s="2187"/>
      <c r="AU1318" s="2187"/>
      <c r="AV1318" s="2187"/>
      <c r="AW1318" s="2187"/>
      <c r="AX1318" s="2187"/>
      <c r="AY1318" s="2187"/>
      <c r="AZ1318" s="2187"/>
      <c r="BA1318" s="2187"/>
      <c r="BB1318" s="2187"/>
      <c r="BC1318" s="2187"/>
      <c r="BD1318" s="2187"/>
      <c r="BE1318" s="2187"/>
      <c r="BF1318" s="2187"/>
      <c r="BG1318" s="2187"/>
      <c r="BH1318" s="2187"/>
      <c r="BI1318" s="2187"/>
      <c r="BJ1318" s="2187"/>
      <c r="BK1318" s="2187"/>
      <c r="BL1318" s="2187"/>
      <c r="BM1318" s="2187"/>
      <c r="BN1318" s="2187"/>
      <c r="BO1318" s="2187"/>
      <c r="BP1318" s="2187"/>
      <c r="BQ1318" s="2187"/>
      <c r="BR1318" s="2187"/>
      <c r="BS1318" s="2187"/>
      <c r="BT1318" s="2187"/>
      <c r="BU1318" s="2187"/>
      <c r="BV1318" s="2187"/>
      <c r="BW1318" s="2187"/>
      <c r="BX1318" s="2187"/>
      <c r="BY1318" s="2187"/>
      <c r="BZ1318" s="2187"/>
      <c r="CA1318" s="2187"/>
      <c r="CB1318" s="2187"/>
      <c r="CC1318" s="2187"/>
      <c r="CD1318" s="2187"/>
      <c r="CE1318" s="2187"/>
      <c r="CF1318" s="2187"/>
      <c r="CG1318" s="2187"/>
      <c r="CH1318" s="2187"/>
      <c r="CI1318" s="2187"/>
      <c r="CJ1318" s="2187"/>
      <c r="CK1318" s="2187"/>
      <c r="CL1318" s="2187"/>
      <c r="CM1318" s="2187"/>
      <c r="CN1318" s="2187"/>
      <c r="CO1318" s="2187"/>
      <c r="CP1318" s="2187"/>
      <c r="CQ1318" s="2187"/>
      <c r="CR1318" s="2187"/>
      <c r="CS1318" s="2187"/>
      <c r="CT1318" s="2187"/>
      <c r="CU1318" s="2187"/>
      <c r="CV1318" s="2187"/>
    </row>
    <row r="1319" spans="1:100" s="1733" customFormat="1">
      <c r="A1319" s="2154"/>
      <c r="B1319" s="1767"/>
      <c r="C1319" s="1731"/>
      <c r="D1319" s="1732"/>
      <c r="E1319" s="1753"/>
      <c r="F1319" s="2190"/>
      <c r="G1319" s="2190"/>
      <c r="H1319" s="2190"/>
      <c r="I1319" s="1795"/>
      <c r="J1319" s="1795"/>
      <c r="K1319" s="1795"/>
      <c r="L1319" s="1795"/>
      <c r="M1319" s="1795"/>
      <c r="N1319" s="1795"/>
      <c r="O1319" s="1795"/>
      <c r="P1319" s="1795"/>
      <c r="Q1319" s="1795"/>
      <c r="R1319" s="1795"/>
      <c r="S1319" s="1795"/>
      <c r="T1319" s="1795"/>
      <c r="U1319" s="1795"/>
      <c r="V1319" s="1795"/>
      <c r="W1319" s="1795"/>
      <c r="X1319" s="1795"/>
      <c r="Y1319" s="1795"/>
      <c r="Z1319" s="1795"/>
      <c r="AA1319" s="1795"/>
      <c r="AB1319" s="1795"/>
      <c r="AC1319" s="1795"/>
      <c r="AD1319" s="1795"/>
      <c r="AE1319" s="1795"/>
      <c r="AF1319" s="1795"/>
      <c r="AG1319" s="1795"/>
      <c r="AH1319" s="1795"/>
      <c r="AI1319" s="1795"/>
      <c r="AJ1319" s="1795"/>
      <c r="AK1319" s="1795"/>
      <c r="AL1319" s="1795"/>
      <c r="AM1319" s="1795"/>
      <c r="AN1319" s="1795"/>
      <c r="AO1319" s="1795"/>
      <c r="AP1319" s="1795"/>
      <c r="AQ1319" s="1795"/>
      <c r="AR1319" s="1795"/>
      <c r="AS1319" s="1795"/>
      <c r="AT1319" s="1795"/>
      <c r="AU1319" s="1795"/>
      <c r="AV1319" s="1795"/>
      <c r="AW1319" s="1795"/>
      <c r="AX1319" s="1795"/>
      <c r="AY1319" s="1795"/>
      <c r="AZ1319" s="1795"/>
      <c r="BA1319" s="1795"/>
      <c r="BB1319" s="1795"/>
      <c r="BC1319" s="1795"/>
      <c r="BD1319" s="1795"/>
      <c r="BE1319" s="1795"/>
      <c r="BF1319" s="1795"/>
      <c r="BG1319" s="1795"/>
      <c r="BH1319" s="1795"/>
      <c r="BI1319" s="1795"/>
      <c r="BJ1319" s="1795"/>
      <c r="BK1319" s="1795"/>
      <c r="BL1319" s="1795"/>
      <c r="BM1319" s="1795"/>
      <c r="BN1319" s="1795"/>
      <c r="BO1319" s="1795"/>
      <c r="BP1319" s="1795"/>
      <c r="BQ1319" s="1795"/>
      <c r="BR1319" s="1795"/>
      <c r="BS1319" s="1795"/>
      <c r="BT1319" s="1795"/>
      <c r="BU1319" s="1795"/>
      <c r="BV1319" s="1795"/>
      <c r="BW1319" s="1795"/>
      <c r="BX1319" s="1795"/>
      <c r="BY1319" s="1795"/>
      <c r="BZ1319" s="1795"/>
      <c r="CA1319" s="1795"/>
      <c r="CB1319" s="1795"/>
      <c r="CC1319" s="1795"/>
      <c r="CD1319" s="1795"/>
      <c r="CE1319" s="1795"/>
      <c r="CF1319" s="1795"/>
      <c r="CG1319" s="1795"/>
      <c r="CH1319" s="1795"/>
      <c r="CI1319" s="1795"/>
      <c r="CJ1319" s="1795"/>
      <c r="CK1319" s="1795"/>
      <c r="CL1319" s="1795"/>
      <c r="CM1319" s="1795"/>
      <c r="CN1319" s="1795"/>
      <c r="CO1319" s="1795"/>
      <c r="CP1319" s="1795"/>
      <c r="CQ1319" s="1795"/>
      <c r="CR1319" s="1795"/>
      <c r="CS1319" s="1795"/>
      <c r="CT1319" s="1795"/>
      <c r="CU1319" s="1795"/>
      <c r="CV1319" s="1795"/>
    </row>
    <row r="1320" spans="1:100" s="1706" customFormat="1" ht="38.25">
      <c r="A1320" s="1666" t="s">
        <v>1042</v>
      </c>
      <c r="B1320" s="1705" t="s">
        <v>4066</v>
      </c>
      <c r="C1320" s="1661"/>
      <c r="D1320" s="1676"/>
      <c r="E1320" s="1642"/>
      <c r="F1320" s="1800"/>
      <c r="G1320" s="1796"/>
      <c r="H1320" s="1796"/>
      <c r="I1320" s="1796"/>
      <c r="J1320" s="1796"/>
      <c r="K1320" s="1796"/>
      <c r="L1320" s="1796"/>
      <c r="M1320" s="1796"/>
      <c r="N1320" s="1796"/>
      <c r="O1320" s="1796"/>
      <c r="P1320" s="1796"/>
      <c r="Q1320" s="1796"/>
      <c r="R1320" s="1796"/>
      <c r="S1320" s="1796"/>
      <c r="T1320" s="1796"/>
      <c r="U1320" s="1796"/>
      <c r="V1320" s="1796"/>
      <c r="W1320" s="1796"/>
      <c r="X1320" s="1796"/>
      <c r="Y1320" s="1796"/>
      <c r="Z1320" s="1796"/>
      <c r="AA1320" s="1796"/>
      <c r="AB1320" s="1796"/>
      <c r="AC1320" s="1796"/>
      <c r="AD1320" s="1796"/>
      <c r="AE1320" s="1796"/>
      <c r="AF1320" s="1796"/>
      <c r="AG1320" s="1796"/>
      <c r="AH1320" s="1796"/>
      <c r="AI1320" s="1796"/>
      <c r="AJ1320" s="1796"/>
      <c r="AK1320" s="1796"/>
      <c r="AL1320" s="1796"/>
      <c r="AM1320" s="1796"/>
      <c r="AN1320" s="1796"/>
      <c r="AO1320" s="1796"/>
      <c r="AP1320" s="1796"/>
      <c r="AQ1320" s="1796"/>
      <c r="AR1320" s="1796"/>
      <c r="AS1320" s="1796"/>
      <c r="AT1320" s="1796"/>
      <c r="AU1320" s="1796"/>
      <c r="AV1320" s="1796"/>
      <c r="AW1320" s="1796"/>
      <c r="AX1320" s="1796"/>
      <c r="AY1320" s="1796"/>
      <c r="AZ1320" s="1796"/>
      <c r="BA1320" s="1796"/>
      <c r="BB1320" s="1796"/>
      <c r="BC1320" s="1796"/>
      <c r="BD1320" s="1796"/>
      <c r="BE1320" s="1796"/>
      <c r="BF1320" s="1796"/>
      <c r="BG1320" s="1796"/>
      <c r="BH1320" s="1796"/>
      <c r="BI1320" s="1796"/>
      <c r="BJ1320" s="1796"/>
      <c r="BK1320" s="1796"/>
      <c r="BL1320" s="1796"/>
      <c r="BM1320" s="1796"/>
      <c r="BN1320" s="1796"/>
      <c r="BO1320" s="1796"/>
      <c r="BP1320" s="1796"/>
      <c r="BQ1320" s="1796"/>
      <c r="BR1320" s="1796"/>
      <c r="BS1320" s="1796"/>
      <c r="BT1320" s="1796"/>
      <c r="BU1320" s="1796"/>
      <c r="BV1320" s="1796"/>
      <c r="BW1320" s="1796"/>
      <c r="BX1320" s="1796"/>
      <c r="BY1320" s="1796"/>
      <c r="BZ1320" s="1796"/>
      <c r="CA1320" s="1796"/>
      <c r="CB1320" s="1796"/>
      <c r="CC1320" s="1796"/>
      <c r="CD1320" s="1796"/>
      <c r="CE1320" s="1796"/>
      <c r="CF1320" s="1796"/>
      <c r="CG1320" s="1796"/>
      <c r="CH1320" s="1796"/>
      <c r="CI1320" s="1796"/>
      <c r="CJ1320" s="1796"/>
      <c r="CK1320" s="1796"/>
      <c r="CL1320" s="1796"/>
      <c r="CM1320" s="1796"/>
      <c r="CN1320" s="1796"/>
      <c r="CO1320" s="1796"/>
      <c r="CP1320" s="1796"/>
      <c r="CQ1320" s="1796"/>
      <c r="CR1320" s="1796"/>
      <c r="CS1320" s="1796"/>
      <c r="CT1320" s="1796"/>
      <c r="CU1320" s="1796"/>
      <c r="CV1320" s="1796"/>
    </row>
    <row r="1321" spans="1:100" s="1706" customFormat="1">
      <c r="A1321" s="2058" t="s">
        <v>271</v>
      </c>
      <c r="B1321" s="1705" t="s">
        <v>4067</v>
      </c>
      <c r="C1321" s="1661"/>
      <c r="D1321" s="1676"/>
      <c r="E1321" s="1642"/>
      <c r="F1321" s="1800"/>
      <c r="G1321" s="1796"/>
      <c r="H1321" s="1796"/>
      <c r="I1321" s="1796"/>
      <c r="J1321" s="1796"/>
      <c r="K1321" s="1796"/>
      <c r="L1321" s="1796"/>
      <c r="M1321" s="1796"/>
      <c r="N1321" s="1796"/>
      <c r="O1321" s="1796"/>
      <c r="P1321" s="1796"/>
      <c r="Q1321" s="1796"/>
      <c r="R1321" s="1796"/>
      <c r="S1321" s="1796"/>
      <c r="T1321" s="1796"/>
      <c r="U1321" s="1796"/>
      <c r="V1321" s="1796"/>
      <c r="W1321" s="1796"/>
      <c r="X1321" s="1796"/>
      <c r="Y1321" s="1796"/>
      <c r="Z1321" s="1796"/>
      <c r="AA1321" s="1796"/>
      <c r="AB1321" s="1796"/>
      <c r="AC1321" s="1796"/>
      <c r="AD1321" s="1796"/>
      <c r="AE1321" s="1796"/>
      <c r="AF1321" s="1796"/>
      <c r="AG1321" s="1796"/>
      <c r="AH1321" s="1796"/>
      <c r="AI1321" s="1796"/>
      <c r="AJ1321" s="1796"/>
      <c r="AK1321" s="1796"/>
      <c r="AL1321" s="1796"/>
      <c r="AM1321" s="1796"/>
      <c r="AN1321" s="1796"/>
      <c r="AO1321" s="1796"/>
      <c r="AP1321" s="1796"/>
      <c r="AQ1321" s="1796"/>
      <c r="AR1321" s="1796"/>
      <c r="AS1321" s="1796"/>
      <c r="AT1321" s="1796"/>
      <c r="AU1321" s="1796"/>
      <c r="AV1321" s="1796"/>
      <c r="AW1321" s="1796"/>
      <c r="AX1321" s="1796"/>
      <c r="AY1321" s="1796"/>
      <c r="AZ1321" s="1796"/>
      <c r="BA1321" s="1796"/>
      <c r="BB1321" s="1796"/>
      <c r="BC1321" s="1796"/>
      <c r="BD1321" s="1796"/>
      <c r="BE1321" s="1796"/>
      <c r="BF1321" s="1796"/>
      <c r="BG1321" s="1796"/>
      <c r="BH1321" s="1796"/>
      <c r="BI1321" s="1796"/>
      <c r="BJ1321" s="1796"/>
      <c r="BK1321" s="1796"/>
      <c r="BL1321" s="1796"/>
      <c r="BM1321" s="1796"/>
      <c r="BN1321" s="1796"/>
      <c r="BO1321" s="1796"/>
      <c r="BP1321" s="1796"/>
      <c r="BQ1321" s="1796"/>
      <c r="BR1321" s="1796"/>
      <c r="BS1321" s="1796"/>
      <c r="BT1321" s="1796"/>
      <c r="BU1321" s="1796"/>
      <c r="BV1321" s="1796"/>
      <c r="BW1321" s="1796"/>
      <c r="BX1321" s="1796"/>
      <c r="BY1321" s="1796"/>
      <c r="BZ1321" s="1796"/>
      <c r="CA1321" s="1796"/>
      <c r="CB1321" s="1796"/>
      <c r="CC1321" s="1796"/>
      <c r="CD1321" s="1796"/>
      <c r="CE1321" s="1796"/>
      <c r="CF1321" s="1796"/>
      <c r="CG1321" s="1796"/>
      <c r="CH1321" s="1796"/>
      <c r="CI1321" s="1796"/>
      <c r="CJ1321" s="1796"/>
      <c r="CK1321" s="1796"/>
      <c r="CL1321" s="1796"/>
      <c r="CM1321" s="1796"/>
      <c r="CN1321" s="1796"/>
      <c r="CO1321" s="1796"/>
      <c r="CP1321" s="1796"/>
      <c r="CQ1321" s="1796"/>
      <c r="CR1321" s="1796"/>
      <c r="CS1321" s="1796"/>
      <c r="CT1321" s="1796"/>
      <c r="CU1321" s="1796"/>
      <c r="CV1321" s="1796"/>
    </row>
    <row r="1322" spans="1:100" s="1706" customFormat="1">
      <c r="A1322" s="2058" t="s">
        <v>271</v>
      </c>
      <c r="B1322" s="1705" t="s">
        <v>4068</v>
      </c>
      <c r="C1322" s="1661"/>
      <c r="D1322" s="1676"/>
      <c r="E1322" s="1642"/>
      <c r="F1322" s="1800"/>
      <c r="G1322" s="1796"/>
      <c r="H1322" s="1796"/>
      <c r="I1322" s="1796"/>
      <c r="J1322" s="1796"/>
      <c r="K1322" s="1796"/>
      <c r="L1322" s="1796"/>
      <c r="M1322" s="1796"/>
      <c r="N1322" s="1796"/>
      <c r="O1322" s="1796"/>
      <c r="P1322" s="1796"/>
      <c r="Q1322" s="1796"/>
      <c r="R1322" s="1796"/>
      <c r="S1322" s="1796"/>
      <c r="T1322" s="1796"/>
      <c r="U1322" s="1796"/>
      <c r="V1322" s="1796"/>
      <c r="W1322" s="1796"/>
      <c r="X1322" s="1796"/>
      <c r="Y1322" s="1796"/>
      <c r="Z1322" s="1796"/>
      <c r="AA1322" s="1796"/>
      <c r="AB1322" s="1796"/>
      <c r="AC1322" s="1796"/>
      <c r="AD1322" s="1796"/>
      <c r="AE1322" s="1796"/>
      <c r="AF1322" s="1796"/>
      <c r="AG1322" s="1796"/>
      <c r="AH1322" s="1796"/>
      <c r="AI1322" s="1796"/>
      <c r="AJ1322" s="1796"/>
      <c r="AK1322" s="1796"/>
      <c r="AL1322" s="1796"/>
      <c r="AM1322" s="1796"/>
      <c r="AN1322" s="1796"/>
      <c r="AO1322" s="1796"/>
      <c r="AP1322" s="1796"/>
      <c r="AQ1322" s="1796"/>
      <c r="AR1322" s="1796"/>
      <c r="AS1322" s="1796"/>
      <c r="AT1322" s="1796"/>
      <c r="AU1322" s="1796"/>
      <c r="AV1322" s="1796"/>
      <c r="AW1322" s="1796"/>
      <c r="AX1322" s="1796"/>
      <c r="AY1322" s="1796"/>
      <c r="AZ1322" s="1796"/>
      <c r="BA1322" s="1796"/>
      <c r="BB1322" s="1796"/>
      <c r="BC1322" s="1796"/>
      <c r="BD1322" s="1796"/>
      <c r="BE1322" s="1796"/>
      <c r="BF1322" s="1796"/>
      <c r="BG1322" s="1796"/>
      <c r="BH1322" s="1796"/>
      <c r="BI1322" s="1796"/>
      <c r="BJ1322" s="1796"/>
      <c r="BK1322" s="1796"/>
      <c r="BL1322" s="1796"/>
      <c r="BM1322" s="1796"/>
      <c r="BN1322" s="1796"/>
      <c r="BO1322" s="1796"/>
      <c r="BP1322" s="1796"/>
      <c r="BQ1322" s="1796"/>
      <c r="BR1322" s="1796"/>
      <c r="BS1322" s="1796"/>
      <c r="BT1322" s="1796"/>
      <c r="BU1322" s="1796"/>
      <c r="BV1322" s="1796"/>
      <c r="BW1322" s="1796"/>
      <c r="BX1322" s="1796"/>
      <c r="BY1322" s="1796"/>
      <c r="BZ1322" s="1796"/>
      <c r="CA1322" s="1796"/>
      <c r="CB1322" s="1796"/>
      <c r="CC1322" s="1796"/>
      <c r="CD1322" s="1796"/>
      <c r="CE1322" s="1796"/>
      <c r="CF1322" s="1796"/>
      <c r="CG1322" s="1796"/>
      <c r="CH1322" s="1796"/>
      <c r="CI1322" s="1796"/>
      <c r="CJ1322" s="1796"/>
      <c r="CK1322" s="1796"/>
      <c r="CL1322" s="1796"/>
      <c r="CM1322" s="1796"/>
      <c r="CN1322" s="1796"/>
      <c r="CO1322" s="1796"/>
      <c r="CP1322" s="1796"/>
      <c r="CQ1322" s="1796"/>
      <c r="CR1322" s="1796"/>
      <c r="CS1322" s="1796"/>
      <c r="CT1322" s="1796"/>
      <c r="CU1322" s="1796"/>
      <c r="CV1322" s="1796"/>
    </row>
    <row r="1323" spans="1:100" s="1706" customFormat="1">
      <c r="A1323" s="2058" t="s">
        <v>271</v>
      </c>
      <c r="B1323" s="1705" t="s">
        <v>4069</v>
      </c>
      <c r="C1323" s="1661"/>
      <c r="D1323" s="1676"/>
      <c r="E1323" s="1642"/>
      <c r="F1323" s="1800"/>
      <c r="G1323" s="1796"/>
      <c r="H1323" s="1796"/>
      <c r="I1323" s="1796"/>
      <c r="J1323" s="1796"/>
      <c r="K1323" s="1796"/>
      <c r="L1323" s="1796"/>
      <c r="M1323" s="1796"/>
      <c r="N1323" s="1796"/>
      <c r="O1323" s="1796"/>
      <c r="P1323" s="1796"/>
      <c r="Q1323" s="1796"/>
      <c r="R1323" s="1796"/>
      <c r="S1323" s="1796"/>
      <c r="T1323" s="1796"/>
      <c r="U1323" s="1796"/>
      <c r="V1323" s="1796"/>
      <c r="W1323" s="1796"/>
      <c r="X1323" s="1796"/>
      <c r="Y1323" s="1796"/>
      <c r="Z1323" s="1796"/>
      <c r="AA1323" s="1796"/>
      <c r="AB1323" s="1796"/>
      <c r="AC1323" s="1796"/>
      <c r="AD1323" s="1796"/>
      <c r="AE1323" s="1796"/>
      <c r="AF1323" s="1796"/>
      <c r="AG1323" s="1796"/>
      <c r="AH1323" s="1796"/>
      <c r="AI1323" s="1796"/>
      <c r="AJ1323" s="1796"/>
      <c r="AK1323" s="1796"/>
      <c r="AL1323" s="1796"/>
      <c r="AM1323" s="1796"/>
      <c r="AN1323" s="1796"/>
      <c r="AO1323" s="1796"/>
      <c r="AP1323" s="1796"/>
      <c r="AQ1323" s="1796"/>
      <c r="AR1323" s="1796"/>
      <c r="AS1323" s="1796"/>
      <c r="AT1323" s="1796"/>
      <c r="AU1323" s="1796"/>
      <c r="AV1323" s="1796"/>
      <c r="AW1323" s="1796"/>
      <c r="AX1323" s="1796"/>
      <c r="AY1323" s="1796"/>
      <c r="AZ1323" s="1796"/>
      <c r="BA1323" s="1796"/>
      <c r="BB1323" s="1796"/>
      <c r="BC1323" s="1796"/>
      <c r="BD1323" s="1796"/>
      <c r="BE1323" s="1796"/>
      <c r="BF1323" s="1796"/>
      <c r="BG1323" s="1796"/>
      <c r="BH1323" s="1796"/>
      <c r="BI1323" s="1796"/>
      <c r="BJ1323" s="1796"/>
      <c r="BK1323" s="1796"/>
      <c r="BL1323" s="1796"/>
      <c r="BM1323" s="1796"/>
      <c r="BN1323" s="1796"/>
      <c r="BO1323" s="1796"/>
      <c r="BP1323" s="1796"/>
      <c r="BQ1323" s="1796"/>
      <c r="BR1323" s="1796"/>
      <c r="BS1323" s="1796"/>
      <c r="BT1323" s="1796"/>
      <c r="BU1323" s="1796"/>
      <c r="BV1323" s="1796"/>
      <c r="BW1323" s="1796"/>
      <c r="BX1323" s="1796"/>
      <c r="BY1323" s="1796"/>
      <c r="BZ1323" s="1796"/>
      <c r="CA1323" s="1796"/>
      <c r="CB1323" s="1796"/>
      <c r="CC1323" s="1796"/>
      <c r="CD1323" s="1796"/>
      <c r="CE1323" s="1796"/>
      <c r="CF1323" s="1796"/>
      <c r="CG1323" s="1796"/>
      <c r="CH1323" s="1796"/>
      <c r="CI1323" s="1796"/>
      <c r="CJ1323" s="1796"/>
      <c r="CK1323" s="1796"/>
      <c r="CL1323" s="1796"/>
      <c r="CM1323" s="1796"/>
      <c r="CN1323" s="1796"/>
      <c r="CO1323" s="1796"/>
      <c r="CP1323" s="1796"/>
      <c r="CQ1323" s="1796"/>
      <c r="CR1323" s="1796"/>
      <c r="CS1323" s="1796"/>
      <c r="CT1323" s="1796"/>
      <c r="CU1323" s="1796"/>
      <c r="CV1323" s="1796"/>
    </row>
    <row r="1324" spans="1:100" s="1706" customFormat="1" ht="25.5">
      <c r="A1324" s="2058" t="s">
        <v>271</v>
      </c>
      <c r="B1324" s="2191" t="s">
        <v>4070</v>
      </c>
      <c r="C1324" s="1830"/>
      <c r="D1324" s="2192"/>
      <c r="E1324" s="2193"/>
      <c r="F1324" s="2193"/>
      <c r="G1324" s="1796"/>
      <c r="H1324" s="1796"/>
      <c r="I1324" s="1796"/>
      <c r="J1324" s="1796"/>
      <c r="K1324" s="1796"/>
      <c r="L1324" s="1796"/>
      <c r="M1324" s="1796"/>
      <c r="N1324" s="1796"/>
      <c r="O1324" s="1796"/>
      <c r="P1324" s="1796"/>
      <c r="Q1324" s="1796"/>
      <c r="R1324" s="1796"/>
      <c r="S1324" s="1796"/>
      <c r="T1324" s="1796"/>
      <c r="U1324" s="1796"/>
      <c r="V1324" s="1796"/>
      <c r="W1324" s="1796"/>
      <c r="X1324" s="1796"/>
      <c r="Y1324" s="1796"/>
      <c r="Z1324" s="1796"/>
      <c r="AA1324" s="1796"/>
      <c r="AB1324" s="1796"/>
      <c r="AC1324" s="1796"/>
      <c r="AD1324" s="1796"/>
      <c r="AE1324" s="1796"/>
      <c r="AF1324" s="1796"/>
      <c r="AG1324" s="1796"/>
      <c r="AH1324" s="1796"/>
      <c r="AI1324" s="1796"/>
      <c r="AJ1324" s="1796"/>
      <c r="AK1324" s="1796"/>
      <c r="AL1324" s="1796"/>
      <c r="AM1324" s="1796"/>
      <c r="AN1324" s="1796"/>
      <c r="AO1324" s="1796"/>
      <c r="AP1324" s="1796"/>
      <c r="AQ1324" s="1796"/>
      <c r="AR1324" s="1796"/>
      <c r="AS1324" s="1796"/>
      <c r="AT1324" s="1796"/>
      <c r="AU1324" s="1796"/>
      <c r="AV1324" s="1796"/>
      <c r="AW1324" s="1796"/>
      <c r="AX1324" s="1796"/>
      <c r="AY1324" s="1796"/>
      <c r="AZ1324" s="1796"/>
      <c r="BA1324" s="1796"/>
      <c r="BB1324" s="1796"/>
      <c r="BC1324" s="1796"/>
      <c r="BD1324" s="1796"/>
      <c r="BE1324" s="1796"/>
      <c r="BF1324" s="1796"/>
      <c r="BG1324" s="1796"/>
      <c r="BH1324" s="1796"/>
      <c r="BI1324" s="1796"/>
      <c r="BJ1324" s="1796"/>
      <c r="BK1324" s="1796"/>
      <c r="BL1324" s="1796"/>
      <c r="BM1324" s="1796"/>
      <c r="BN1324" s="1796"/>
      <c r="BO1324" s="1796"/>
      <c r="BP1324" s="1796"/>
      <c r="BQ1324" s="1796"/>
      <c r="BR1324" s="1796"/>
      <c r="BS1324" s="1796"/>
      <c r="BT1324" s="1796"/>
      <c r="BU1324" s="1796"/>
      <c r="BV1324" s="1796"/>
      <c r="BW1324" s="1796"/>
      <c r="BX1324" s="1796"/>
      <c r="BY1324" s="1796"/>
      <c r="BZ1324" s="1796"/>
      <c r="CA1324" s="1796"/>
      <c r="CB1324" s="1796"/>
      <c r="CC1324" s="1796"/>
      <c r="CD1324" s="1796"/>
      <c r="CE1324" s="1796"/>
      <c r="CF1324" s="1796"/>
      <c r="CG1324" s="1796"/>
      <c r="CH1324" s="1796"/>
      <c r="CI1324" s="1796"/>
      <c r="CJ1324" s="1796"/>
      <c r="CK1324" s="1796"/>
      <c r="CL1324" s="1796"/>
      <c r="CM1324" s="1796"/>
      <c r="CN1324" s="1796"/>
      <c r="CO1324" s="1796"/>
      <c r="CP1324" s="1796"/>
      <c r="CQ1324" s="1796"/>
      <c r="CR1324" s="1796"/>
      <c r="CS1324" s="1796"/>
      <c r="CT1324" s="1796"/>
      <c r="CU1324" s="1796"/>
      <c r="CV1324" s="1796"/>
    </row>
    <row r="1325" spans="1:100" s="1706" customFormat="1">
      <c r="A1325" s="2162"/>
      <c r="B1325" s="1705" t="s">
        <v>4071</v>
      </c>
      <c r="C1325" s="1661" t="s">
        <v>1044</v>
      </c>
      <c r="D1325" s="1676">
        <v>1</v>
      </c>
      <c r="E1325" s="2450"/>
      <c r="F1325" s="1686">
        <f t="shared" ref="F1325" si="71">D1325*E1325</f>
        <v>0</v>
      </c>
      <c r="G1325" s="1910"/>
      <c r="H1325" s="1910"/>
      <c r="I1325" s="1796"/>
      <c r="J1325" s="1796"/>
      <c r="K1325" s="1796"/>
      <c r="L1325" s="1796"/>
      <c r="M1325" s="1796"/>
      <c r="N1325" s="1796"/>
      <c r="O1325" s="1796"/>
      <c r="P1325" s="1796"/>
      <c r="Q1325" s="1796"/>
      <c r="R1325" s="1796"/>
      <c r="S1325" s="1796"/>
      <c r="T1325" s="1796"/>
      <c r="U1325" s="1796"/>
      <c r="V1325" s="1796"/>
      <c r="W1325" s="1796"/>
      <c r="X1325" s="1796"/>
      <c r="Y1325" s="1796"/>
      <c r="Z1325" s="1796"/>
      <c r="AA1325" s="1796"/>
      <c r="AB1325" s="1796"/>
      <c r="AC1325" s="1796"/>
      <c r="AD1325" s="1796"/>
      <c r="AE1325" s="1796"/>
      <c r="AF1325" s="1796"/>
      <c r="AG1325" s="1796"/>
      <c r="AH1325" s="1796"/>
      <c r="AI1325" s="1796"/>
      <c r="AJ1325" s="1796"/>
      <c r="AK1325" s="1796"/>
      <c r="AL1325" s="1796"/>
      <c r="AM1325" s="1796"/>
      <c r="AN1325" s="1796"/>
      <c r="AO1325" s="1796"/>
      <c r="AP1325" s="1796"/>
      <c r="AQ1325" s="1796"/>
      <c r="AR1325" s="1796"/>
      <c r="AS1325" s="1796"/>
      <c r="AT1325" s="1796"/>
      <c r="AU1325" s="1796"/>
      <c r="AV1325" s="1796"/>
      <c r="AW1325" s="1796"/>
      <c r="AX1325" s="1796"/>
      <c r="AY1325" s="1796"/>
      <c r="AZ1325" s="1796"/>
      <c r="BA1325" s="1796"/>
      <c r="BB1325" s="1796"/>
      <c r="BC1325" s="1796"/>
      <c r="BD1325" s="1796"/>
      <c r="BE1325" s="1796"/>
      <c r="BF1325" s="1796"/>
      <c r="BG1325" s="1796"/>
      <c r="BH1325" s="1796"/>
      <c r="BI1325" s="1796"/>
      <c r="BJ1325" s="1796"/>
      <c r="BK1325" s="1796"/>
      <c r="BL1325" s="1796"/>
      <c r="BM1325" s="1796"/>
      <c r="BN1325" s="1796"/>
      <c r="BO1325" s="1796"/>
      <c r="BP1325" s="1796"/>
      <c r="BQ1325" s="1796"/>
      <c r="BR1325" s="1796"/>
      <c r="BS1325" s="1796"/>
      <c r="BT1325" s="1796"/>
      <c r="BU1325" s="1796"/>
      <c r="BV1325" s="1796"/>
      <c r="BW1325" s="1796"/>
      <c r="BX1325" s="1796"/>
      <c r="BY1325" s="1796"/>
      <c r="BZ1325" s="1796"/>
      <c r="CA1325" s="1796"/>
      <c r="CB1325" s="1796"/>
      <c r="CC1325" s="1796"/>
      <c r="CD1325" s="1796"/>
      <c r="CE1325" s="1796"/>
      <c r="CF1325" s="1796"/>
      <c r="CG1325" s="1796"/>
      <c r="CH1325" s="1796"/>
      <c r="CI1325" s="1796"/>
      <c r="CJ1325" s="1796"/>
      <c r="CK1325" s="1796"/>
      <c r="CL1325" s="1796"/>
      <c r="CM1325" s="1796"/>
      <c r="CN1325" s="1796"/>
      <c r="CO1325" s="1796"/>
      <c r="CP1325" s="1796"/>
      <c r="CQ1325" s="1796"/>
      <c r="CR1325" s="1796"/>
      <c r="CS1325" s="1796"/>
      <c r="CT1325" s="1796"/>
      <c r="CU1325" s="1796"/>
      <c r="CV1325" s="1796"/>
    </row>
    <row r="1326" spans="1:100" s="1733" customFormat="1">
      <c r="A1326" s="1729"/>
      <c r="C1326" s="1731"/>
      <c r="D1326" s="1748"/>
      <c r="E1326" s="1732"/>
      <c r="F1326" s="1794"/>
      <c r="G1326" s="2194"/>
      <c r="H1326" s="1795"/>
      <c r="I1326" s="1795"/>
      <c r="J1326" s="1795"/>
      <c r="K1326" s="1795"/>
      <c r="L1326" s="1795"/>
      <c r="M1326" s="1795"/>
      <c r="N1326" s="1795"/>
      <c r="O1326" s="1795"/>
      <c r="P1326" s="1795"/>
      <c r="Q1326" s="1795"/>
      <c r="R1326" s="1795"/>
      <c r="S1326" s="1795"/>
      <c r="T1326" s="1795"/>
      <c r="U1326" s="1795"/>
      <c r="V1326" s="1795"/>
      <c r="W1326" s="1795"/>
      <c r="X1326" s="1795"/>
      <c r="Y1326" s="1795"/>
      <c r="Z1326" s="1795"/>
      <c r="AA1326" s="1795"/>
      <c r="AB1326" s="1795"/>
      <c r="AC1326" s="1795"/>
      <c r="AD1326" s="1795"/>
      <c r="AE1326" s="1795"/>
      <c r="AF1326" s="1795"/>
      <c r="AG1326" s="1795"/>
      <c r="AH1326" s="1795"/>
      <c r="AI1326" s="1795"/>
      <c r="AJ1326" s="1795"/>
      <c r="AK1326" s="1795"/>
      <c r="AL1326" s="1795"/>
      <c r="AM1326" s="1795"/>
      <c r="AN1326" s="1795"/>
      <c r="AO1326" s="1795"/>
      <c r="AP1326" s="1795"/>
      <c r="AQ1326" s="1795"/>
      <c r="AR1326" s="1795"/>
      <c r="AS1326" s="1795"/>
      <c r="AT1326" s="1795"/>
      <c r="AU1326" s="1795"/>
      <c r="AV1326" s="1795"/>
      <c r="AW1326" s="1795"/>
      <c r="AX1326" s="1795"/>
      <c r="AY1326" s="1795"/>
      <c r="AZ1326" s="1795"/>
      <c r="BA1326" s="1795"/>
      <c r="BB1326" s="1795"/>
      <c r="BC1326" s="1795"/>
      <c r="BD1326" s="1795"/>
      <c r="BE1326" s="1795"/>
      <c r="BF1326" s="1795"/>
      <c r="BG1326" s="1795"/>
      <c r="BH1326" s="1795"/>
      <c r="BI1326" s="1795"/>
      <c r="BJ1326" s="1795"/>
      <c r="BK1326" s="1795"/>
      <c r="BL1326" s="1795"/>
      <c r="BM1326" s="1795"/>
      <c r="BN1326" s="1795"/>
      <c r="BO1326" s="1795"/>
      <c r="BP1326" s="1795"/>
      <c r="BQ1326" s="1795"/>
      <c r="BR1326" s="1795"/>
      <c r="BS1326" s="1795"/>
      <c r="BT1326" s="1795"/>
      <c r="BU1326" s="1795"/>
      <c r="BV1326" s="1795"/>
      <c r="BW1326" s="1795"/>
      <c r="BX1326" s="1795"/>
      <c r="BY1326" s="1795"/>
      <c r="BZ1326" s="1795"/>
      <c r="CA1326" s="1795"/>
      <c r="CB1326" s="1795"/>
      <c r="CC1326" s="1795"/>
      <c r="CD1326" s="1795"/>
      <c r="CE1326" s="1795"/>
      <c r="CF1326" s="1795"/>
      <c r="CG1326" s="1795"/>
      <c r="CH1326" s="1795"/>
      <c r="CI1326" s="1795"/>
      <c r="CJ1326" s="1795"/>
      <c r="CK1326" s="1795"/>
      <c r="CL1326" s="1795"/>
      <c r="CM1326" s="1795"/>
      <c r="CN1326" s="1795"/>
      <c r="CO1326" s="1795"/>
      <c r="CP1326" s="1795"/>
      <c r="CQ1326" s="1795"/>
      <c r="CR1326" s="1795"/>
      <c r="CS1326" s="1795"/>
      <c r="CT1326" s="1795"/>
      <c r="CU1326" s="1795"/>
      <c r="CV1326" s="1795"/>
    </row>
    <row r="1327" spans="1:100" s="1741" customFormat="1" ht="78">
      <c r="A1327" s="1734" t="s">
        <v>2293</v>
      </c>
      <c r="B1327" s="1735" t="s">
        <v>3550</v>
      </c>
      <c r="C1327" s="1736" t="s">
        <v>1071</v>
      </c>
      <c r="D1327" s="1737">
        <v>4</v>
      </c>
      <c r="E1327" s="2463"/>
      <c r="F1327" s="1738">
        <f t="shared" ref="F1327" si="72">D1327*E1327</f>
        <v>0</v>
      </c>
      <c r="G1327" s="2137"/>
      <c r="H1327" s="2186"/>
      <c r="I1327" s="2187"/>
      <c r="J1327" s="2187"/>
      <c r="K1327" s="2187"/>
      <c r="L1327" s="2187"/>
      <c r="M1327" s="2187"/>
      <c r="N1327" s="2187"/>
      <c r="O1327" s="2187"/>
      <c r="P1327" s="2187"/>
      <c r="Q1327" s="2187"/>
      <c r="R1327" s="2187"/>
      <c r="S1327" s="2187"/>
      <c r="T1327" s="2187"/>
      <c r="U1327" s="2187"/>
      <c r="V1327" s="2187"/>
      <c r="W1327" s="2187"/>
      <c r="X1327" s="2187"/>
      <c r="Y1327" s="2187"/>
      <c r="Z1327" s="2187"/>
      <c r="AA1327" s="2187"/>
      <c r="AB1327" s="2187"/>
      <c r="AC1327" s="2187"/>
      <c r="AD1327" s="2187"/>
      <c r="AE1327" s="2187"/>
      <c r="AF1327" s="2187"/>
      <c r="AG1327" s="2187"/>
      <c r="AH1327" s="2187"/>
      <c r="AI1327" s="2187"/>
      <c r="AJ1327" s="2187"/>
      <c r="AK1327" s="2187"/>
      <c r="AL1327" s="2187"/>
      <c r="AM1327" s="2187"/>
      <c r="AN1327" s="2187"/>
      <c r="AO1327" s="2187"/>
      <c r="AP1327" s="2187"/>
      <c r="AQ1327" s="2187"/>
      <c r="AR1327" s="2187"/>
      <c r="AS1327" s="2187"/>
      <c r="AT1327" s="2187"/>
      <c r="AU1327" s="2187"/>
      <c r="AV1327" s="2187"/>
      <c r="AW1327" s="2187"/>
      <c r="AX1327" s="2187"/>
      <c r="AY1327" s="2187"/>
      <c r="AZ1327" s="2187"/>
      <c r="BA1327" s="2187"/>
      <c r="BB1327" s="2187"/>
      <c r="BC1327" s="2187"/>
      <c r="BD1327" s="2187"/>
      <c r="BE1327" s="2187"/>
      <c r="BF1327" s="2187"/>
      <c r="BG1327" s="2187"/>
      <c r="BH1327" s="2187"/>
      <c r="BI1327" s="2187"/>
      <c r="BJ1327" s="2187"/>
      <c r="BK1327" s="2187"/>
      <c r="BL1327" s="2187"/>
      <c r="BM1327" s="2187"/>
      <c r="BN1327" s="2187"/>
      <c r="BO1327" s="2187"/>
      <c r="BP1327" s="2187"/>
      <c r="BQ1327" s="2187"/>
      <c r="BR1327" s="2187"/>
      <c r="BS1327" s="2187"/>
      <c r="BT1327" s="2187"/>
      <c r="BU1327" s="2187"/>
      <c r="BV1327" s="2187"/>
      <c r="BW1327" s="2187"/>
      <c r="BX1327" s="2187"/>
      <c r="BY1327" s="2187"/>
      <c r="BZ1327" s="2187"/>
      <c r="CA1327" s="2187"/>
      <c r="CB1327" s="2187"/>
      <c r="CC1327" s="2187"/>
      <c r="CD1327" s="2187"/>
      <c r="CE1327" s="2187"/>
      <c r="CF1327" s="2187"/>
      <c r="CG1327" s="2187"/>
      <c r="CH1327" s="2187"/>
      <c r="CI1327" s="2187"/>
      <c r="CJ1327" s="2187"/>
      <c r="CK1327" s="2187"/>
      <c r="CL1327" s="2187"/>
      <c r="CM1327" s="2187"/>
      <c r="CN1327" s="2187"/>
      <c r="CO1327" s="2187"/>
      <c r="CP1327" s="2187"/>
      <c r="CQ1327" s="2187"/>
      <c r="CR1327" s="2187"/>
      <c r="CS1327" s="2187"/>
      <c r="CT1327" s="2187"/>
      <c r="CU1327" s="2187"/>
      <c r="CV1327" s="2187"/>
    </row>
    <row r="1328" spans="1:100" s="1743" customFormat="1">
      <c r="A1328" s="1747"/>
      <c r="B1328" s="1741"/>
      <c r="C1328" s="1736"/>
      <c r="D1328" s="1734"/>
      <c r="E1328" s="1737"/>
      <c r="F1328" s="2189"/>
      <c r="G1328" s="2195"/>
      <c r="H1328" s="2187"/>
      <c r="I1328" s="2189"/>
      <c r="J1328" s="2189"/>
      <c r="K1328" s="2189"/>
      <c r="L1328" s="2189"/>
      <c r="M1328" s="2189"/>
      <c r="N1328" s="2189"/>
      <c r="O1328" s="2189"/>
      <c r="P1328" s="2189"/>
      <c r="Q1328" s="2189"/>
      <c r="R1328" s="2189"/>
      <c r="S1328" s="2189"/>
      <c r="T1328" s="2189"/>
      <c r="U1328" s="2189"/>
      <c r="V1328" s="2189"/>
      <c r="W1328" s="2189"/>
      <c r="X1328" s="2189"/>
      <c r="Y1328" s="2189"/>
      <c r="Z1328" s="2189"/>
      <c r="AA1328" s="2189"/>
      <c r="AB1328" s="2189"/>
      <c r="AC1328" s="2189"/>
      <c r="AD1328" s="2189"/>
      <c r="AE1328" s="2189"/>
      <c r="AF1328" s="2189"/>
      <c r="AG1328" s="2189"/>
      <c r="AH1328" s="2189"/>
      <c r="AI1328" s="2189"/>
      <c r="AJ1328" s="2189"/>
      <c r="AK1328" s="2189"/>
      <c r="AL1328" s="2189"/>
      <c r="AM1328" s="2189"/>
      <c r="AN1328" s="2189"/>
      <c r="AO1328" s="2189"/>
      <c r="AP1328" s="2189"/>
      <c r="AQ1328" s="2189"/>
      <c r="AR1328" s="2189"/>
      <c r="AS1328" s="2189"/>
      <c r="AT1328" s="2189"/>
      <c r="AU1328" s="2189"/>
      <c r="AV1328" s="2189"/>
      <c r="AW1328" s="2189"/>
      <c r="AX1328" s="2189"/>
      <c r="AY1328" s="2189"/>
      <c r="AZ1328" s="2189"/>
      <c r="BA1328" s="2189"/>
      <c r="BB1328" s="2189"/>
      <c r="BC1328" s="2189"/>
      <c r="BD1328" s="2189"/>
      <c r="BE1328" s="2189"/>
      <c r="BF1328" s="2189"/>
      <c r="BG1328" s="2189"/>
      <c r="BH1328" s="2189"/>
      <c r="BI1328" s="2189"/>
      <c r="BJ1328" s="2189"/>
      <c r="BK1328" s="2189"/>
      <c r="BL1328" s="2189"/>
      <c r="BM1328" s="2189"/>
      <c r="BN1328" s="2189"/>
      <c r="BO1328" s="2189"/>
      <c r="BP1328" s="2189"/>
      <c r="BQ1328" s="2189"/>
      <c r="BR1328" s="2189"/>
      <c r="BS1328" s="2189"/>
      <c r="BT1328" s="2189"/>
      <c r="BU1328" s="2189"/>
      <c r="BV1328" s="2189"/>
      <c r="BW1328" s="2189"/>
      <c r="BX1328" s="2189"/>
      <c r="BY1328" s="2189"/>
      <c r="BZ1328" s="2189"/>
      <c r="CA1328" s="2189"/>
      <c r="CB1328" s="2189"/>
      <c r="CC1328" s="2189"/>
      <c r="CD1328" s="2189"/>
      <c r="CE1328" s="2189"/>
      <c r="CF1328" s="2189"/>
      <c r="CG1328" s="2189"/>
      <c r="CH1328" s="2189"/>
      <c r="CI1328" s="2189"/>
      <c r="CJ1328" s="2189"/>
      <c r="CK1328" s="2189"/>
      <c r="CL1328" s="2189"/>
      <c r="CM1328" s="2189"/>
      <c r="CN1328" s="2189"/>
      <c r="CO1328" s="2189"/>
      <c r="CP1328" s="2189"/>
      <c r="CQ1328" s="2189"/>
      <c r="CR1328" s="2189"/>
      <c r="CS1328" s="2189"/>
      <c r="CT1328" s="2189"/>
      <c r="CU1328" s="2189"/>
      <c r="CV1328" s="2189"/>
    </row>
    <row r="1329" spans="1:100" s="1741" customFormat="1">
      <c r="A1329" s="1734" t="s">
        <v>2371</v>
      </c>
      <c r="B1329" s="1735" t="s">
        <v>4072</v>
      </c>
      <c r="C1329" s="1736" t="s">
        <v>1026</v>
      </c>
      <c r="D1329" s="1743">
        <v>1</v>
      </c>
      <c r="E1329" s="2463"/>
      <c r="F1329" s="1738">
        <f t="shared" ref="F1329" si="73">D1329*E1329</f>
        <v>0</v>
      </c>
      <c r="G1329" s="2137"/>
      <c r="H1329" s="2186"/>
      <c r="I1329" s="2187"/>
      <c r="J1329" s="2187"/>
      <c r="K1329" s="2187"/>
      <c r="L1329" s="2187"/>
      <c r="M1329" s="2187"/>
      <c r="N1329" s="2187"/>
      <c r="O1329" s="2187"/>
      <c r="P1329" s="2187"/>
      <c r="Q1329" s="2187"/>
      <c r="R1329" s="2187"/>
      <c r="S1329" s="2187"/>
      <c r="T1329" s="2187"/>
      <c r="U1329" s="2187"/>
      <c r="V1329" s="2187"/>
      <c r="W1329" s="2187"/>
      <c r="X1329" s="2187"/>
      <c r="Y1329" s="2187"/>
      <c r="Z1329" s="2187"/>
      <c r="AA1329" s="2187"/>
      <c r="AB1329" s="2187"/>
      <c r="AC1329" s="2187"/>
      <c r="AD1329" s="2187"/>
      <c r="AE1329" s="2187"/>
      <c r="AF1329" s="2187"/>
      <c r="AG1329" s="2187"/>
      <c r="AH1329" s="2187"/>
      <c r="AI1329" s="2187"/>
      <c r="AJ1329" s="2187"/>
      <c r="AK1329" s="2187"/>
      <c r="AL1329" s="2187"/>
      <c r="AM1329" s="2187"/>
      <c r="AN1329" s="2187"/>
      <c r="AO1329" s="2187"/>
      <c r="AP1329" s="2187"/>
      <c r="AQ1329" s="2187"/>
      <c r="AR1329" s="2187"/>
      <c r="AS1329" s="2187"/>
      <c r="AT1329" s="2187"/>
      <c r="AU1329" s="2187"/>
      <c r="AV1329" s="2187"/>
      <c r="AW1329" s="2187"/>
      <c r="AX1329" s="2187"/>
      <c r="AY1329" s="2187"/>
      <c r="AZ1329" s="2187"/>
      <c r="BA1329" s="2187"/>
      <c r="BB1329" s="2187"/>
      <c r="BC1329" s="2187"/>
      <c r="BD1329" s="2187"/>
      <c r="BE1329" s="2187"/>
      <c r="BF1329" s="2187"/>
      <c r="BG1329" s="2187"/>
      <c r="BH1329" s="2187"/>
      <c r="BI1329" s="2187"/>
      <c r="BJ1329" s="2187"/>
      <c r="BK1329" s="2187"/>
      <c r="BL1329" s="2187"/>
      <c r="BM1329" s="2187"/>
      <c r="BN1329" s="2187"/>
      <c r="BO1329" s="2187"/>
      <c r="BP1329" s="2187"/>
      <c r="BQ1329" s="2187"/>
      <c r="BR1329" s="2187"/>
      <c r="BS1329" s="2187"/>
      <c r="BT1329" s="2187"/>
      <c r="BU1329" s="2187"/>
      <c r="BV1329" s="2187"/>
      <c r="BW1329" s="2187"/>
      <c r="BX1329" s="2187"/>
      <c r="BY1329" s="2187"/>
      <c r="BZ1329" s="2187"/>
      <c r="CA1329" s="2187"/>
      <c r="CB1329" s="2187"/>
      <c r="CC1329" s="2187"/>
      <c r="CD1329" s="2187"/>
      <c r="CE1329" s="2187"/>
      <c r="CF1329" s="2187"/>
      <c r="CG1329" s="2187"/>
      <c r="CH1329" s="2187"/>
      <c r="CI1329" s="2187"/>
      <c r="CJ1329" s="2187"/>
      <c r="CK1329" s="2187"/>
      <c r="CL1329" s="2187"/>
      <c r="CM1329" s="2187"/>
      <c r="CN1329" s="2187"/>
      <c r="CO1329" s="2187"/>
      <c r="CP1329" s="2187"/>
      <c r="CQ1329" s="2187"/>
      <c r="CR1329" s="2187"/>
      <c r="CS1329" s="2187"/>
      <c r="CT1329" s="2187"/>
      <c r="CU1329" s="2187"/>
      <c r="CV1329" s="2187"/>
    </row>
    <row r="1330" spans="1:100" s="1741" customFormat="1">
      <c r="A1330" s="2188"/>
      <c r="C1330" s="1736"/>
      <c r="D1330" s="1734"/>
      <c r="E1330" s="1737"/>
      <c r="F1330" s="2189"/>
      <c r="G1330" s="2195"/>
      <c r="H1330" s="2187"/>
      <c r="I1330" s="2187"/>
      <c r="J1330" s="2187"/>
      <c r="K1330" s="2187"/>
      <c r="L1330" s="2187"/>
      <c r="M1330" s="2187"/>
      <c r="N1330" s="2187"/>
      <c r="O1330" s="2187"/>
      <c r="P1330" s="2187"/>
      <c r="Q1330" s="2187"/>
      <c r="R1330" s="2187"/>
      <c r="S1330" s="2187"/>
      <c r="T1330" s="2187"/>
      <c r="U1330" s="2187"/>
      <c r="V1330" s="2187"/>
      <c r="W1330" s="2187"/>
      <c r="X1330" s="2187"/>
      <c r="Y1330" s="2187"/>
      <c r="Z1330" s="2187"/>
      <c r="AA1330" s="2187"/>
      <c r="AB1330" s="2187"/>
      <c r="AC1330" s="2187"/>
      <c r="AD1330" s="2187"/>
      <c r="AE1330" s="2187"/>
      <c r="AF1330" s="2187"/>
      <c r="AG1330" s="2187"/>
      <c r="AH1330" s="2187"/>
      <c r="AI1330" s="2187"/>
      <c r="AJ1330" s="2187"/>
      <c r="AK1330" s="2187"/>
      <c r="AL1330" s="2187"/>
      <c r="AM1330" s="2187"/>
      <c r="AN1330" s="2187"/>
      <c r="AO1330" s="2187"/>
      <c r="AP1330" s="2187"/>
      <c r="AQ1330" s="2187"/>
      <c r="AR1330" s="2187"/>
      <c r="AS1330" s="2187"/>
      <c r="AT1330" s="2187"/>
      <c r="AU1330" s="2187"/>
      <c r="AV1330" s="2187"/>
      <c r="AW1330" s="2187"/>
      <c r="AX1330" s="2187"/>
      <c r="AY1330" s="2187"/>
      <c r="AZ1330" s="2187"/>
      <c r="BA1330" s="2187"/>
      <c r="BB1330" s="2187"/>
      <c r="BC1330" s="2187"/>
      <c r="BD1330" s="2187"/>
      <c r="BE1330" s="2187"/>
      <c r="BF1330" s="2187"/>
      <c r="BG1330" s="2187"/>
      <c r="BH1330" s="2187"/>
      <c r="BI1330" s="2187"/>
      <c r="BJ1330" s="2187"/>
      <c r="BK1330" s="2187"/>
      <c r="BL1330" s="2187"/>
      <c r="BM1330" s="2187"/>
      <c r="BN1330" s="2187"/>
      <c r="BO1330" s="2187"/>
      <c r="BP1330" s="2187"/>
      <c r="BQ1330" s="2187"/>
      <c r="BR1330" s="2187"/>
      <c r="BS1330" s="2187"/>
      <c r="BT1330" s="2187"/>
      <c r="BU1330" s="2187"/>
      <c r="BV1330" s="2187"/>
      <c r="BW1330" s="2187"/>
      <c r="BX1330" s="2187"/>
      <c r="BY1330" s="2187"/>
      <c r="BZ1330" s="2187"/>
      <c r="CA1330" s="2187"/>
      <c r="CB1330" s="2187"/>
      <c r="CC1330" s="2187"/>
      <c r="CD1330" s="2187"/>
      <c r="CE1330" s="2187"/>
      <c r="CF1330" s="2187"/>
      <c r="CG1330" s="2187"/>
      <c r="CH1330" s="2187"/>
      <c r="CI1330" s="2187"/>
      <c r="CJ1330" s="2187"/>
      <c r="CK1330" s="2187"/>
      <c r="CL1330" s="2187"/>
      <c r="CM1330" s="2187"/>
      <c r="CN1330" s="2187"/>
      <c r="CO1330" s="2187"/>
      <c r="CP1330" s="2187"/>
      <c r="CQ1330" s="2187"/>
      <c r="CR1330" s="2187"/>
      <c r="CS1330" s="2187"/>
      <c r="CT1330" s="2187"/>
      <c r="CU1330" s="2187"/>
      <c r="CV1330" s="2187"/>
    </row>
    <row r="1331" spans="1:100" s="1741" customFormat="1">
      <c r="A1331" s="1734" t="s">
        <v>2372</v>
      </c>
      <c r="B1331" s="1735" t="s">
        <v>4073</v>
      </c>
      <c r="C1331" s="1736" t="s">
        <v>1026</v>
      </c>
      <c r="D1331" s="1743">
        <v>1</v>
      </c>
      <c r="E1331" s="2463"/>
      <c r="F1331" s="1738">
        <f t="shared" ref="F1331" si="74">D1331*E1331</f>
        <v>0</v>
      </c>
      <c r="G1331" s="2137"/>
      <c r="H1331" s="2186"/>
      <c r="I1331" s="2187"/>
      <c r="J1331" s="2187"/>
      <c r="K1331" s="2187"/>
      <c r="L1331" s="2187"/>
      <c r="M1331" s="2187"/>
      <c r="N1331" s="2187"/>
      <c r="O1331" s="2187"/>
      <c r="P1331" s="2187"/>
      <c r="Q1331" s="2187"/>
      <c r="R1331" s="2187"/>
      <c r="S1331" s="2187"/>
      <c r="T1331" s="2187"/>
      <c r="U1331" s="2187"/>
      <c r="V1331" s="2187"/>
      <c r="W1331" s="2187"/>
      <c r="X1331" s="2187"/>
      <c r="Y1331" s="2187"/>
      <c r="Z1331" s="2187"/>
      <c r="AA1331" s="2187"/>
      <c r="AB1331" s="2187"/>
      <c r="AC1331" s="2187"/>
      <c r="AD1331" s="2187"/>
      <c r="AE1331" s="2187"/>
      <c r="AF1331" s="2187"/>
      <c r="AG1331" s="2187"/>
      <c r="AH1331" s="2187"/>
      <c r="AI1331" s="2187"/>
      <c r="AJ1331" s="2187"/>
      <c r="AK1331" s="2187"/>
      <c r="AL1331" s="2187"/>
      <c r="AM1331" s="2187"/>
      <c r="AN1331" s="2187"/>
      <c r="AO1331" s="2187"/>
      <c r="AP1331" s="2187"/>
      <c r="AQ1331" s="2187"/>
      <c r="AR1331" s="2187"/>
      <c r="AS1331" s="2187"/>
      <c r="AT1331" s="2187"/>
      <c r="AU1331" s="2187"/>
      <c r="AV1331" s="2187"/>
      <c r="AW1331" s="2187"/>
      <c r="AX1331" s="2187"/>
      <c r="AY1331" s="2187"/>
      <c r="AZ1331" s="2187"/>
      <c r="BA1331" s="2187"/>
      <c r="BB1331" s="2187"/>
      <c r="BC1331" s="2187"/>
      <c r="BD1331" s="2187"/>
      <c r="BE1331" s="2187"/>
      <c r="BF1331" s="2187"/>
      <c r="BG1331" s="2187"/>
      <c r="BH1331" s="2187"/>
      <c r="BI1331" s="2187"/>
      <c r="BJ1331" s="2187"/>
      <c r="BK1331" s="2187"/>
      <c r="BL1331" s="2187"/>
      <c r="BM1331" s="2187"/>
      <c r="BN1331" s="2187"/>
      <c r="BO1331" s="2187"/>
      <c r="BP1331" s="2187"/>
      <c r="BQ1331" s="2187"/>
      <c r="BR1331" s="2187"/>
      <c r="BS1331" s="2187"/>
      <c r="BT1331" s="2187"/>
      <c r="BU1331" s="2187"/>
      <c r="BV1331" s="2187"/>
      <c r="BW1331" s="2187"/>
      <c r="BX1331" s="2187"/>
      <c r="BY1331" s="2187"/>
      <c r="BZ1331" s="2187"/>
      <c r="CA1331" s="2187"/>
      <c r="CB1331" s="2187"/>
      <c r="CC1331" s="2187"/>
      <c r="CD1331" s="2187"/>
      <c r="CE1331" s="2187"/>
      <c r="CF1331" s="2187"/>
      <c r="CG1331" s="2187"/>
      <c r="CH1331" s="2187"/>
      <c r="CI1331" s="2187"/>
      <c r="CJ1331" s="2187"/>
      <c r="CK1331" s="2187"/>
      <c r="CL1331" s="2187"/>
      <c r="CM1331" s="2187"/>
      <c r="CN1331" s="2187"/>
      <c r="CO1331" s="2187"/>
      <c r="CP1331" s="2187"/>
      <c r="CQ1331" s="2187"/>
      <c r="CR1331" s="2187"/>
      <c r="CS1331" s="2187"/>
      <c r="CT1331" s="2187"/>
      <c r="CU1331" s="2187"/>
      <c r="CV1331" s="2187"/>
    </row>
    <row r="1332" spans="1:100" s="1741" customFormat="1">
      <c r="A1332" s="2188"/>
      <c r="C1332" s="1736"/>
      <c r="D1332" s="1734"/>
      <c r="E1332" s="1737"/>
      <c r="F1332" s="2189"/>
      <c r="G1332" s="2195"/>
      <c r="H1332" s="2187"/>
      <c r="I1332" s="2187"/>
      <c r="J1332" s="2187"/>
      <c r="K1332" s="2187"/>
      <c r="L1332" s="2187"/>
      <c r="M1332" s="2187"/>
      <c r="N1332" s="2187"/>
      <c r="O1332" s="2187"/>
      <c r="P1332" s="2187"/>
      <c r="Q1332" s="2187"/>
      <c r="R1332" s="2187"/>
      <c r="S1332" s="2187"/>
      <c r="T1332" s="2187"/>
      <c r="U1332" s="2187"/>
      <c r="V1332" s="2187"/>
      <c r="W1332" s="2187"/>
      <c r="X1332" s="2187"/>
      <c r="Y1332" s="2187"/>
      <c r="Z1332" s="2187"/>
      <c r="AA1332" s="2187"/>
      <c r="AB1332" s="2187"/>
      <c r="AC1332" s="2187"/>
      <c r="AD1332" s="2187"/>
      <c r="AE1332" s="2187"/>
      <c r="AF1332" s="2187"/>
      <c r="AG1332" s="2187"/>
      <c r="AH1332" s="2187"/>
      <c r="AI1332" s="2187"/>
      <c r="AJ1332" s="2187"/>
      <c r="AK1332" s="2187"/>
      <c r="AL1332" s="2187"/>
      <c r="AM1332" s="2187"/>
      <c r="AN1332" s="2187"/>
      <c r="AO1332" s="2187"/>
      <c r="AP1332" s="2187"/>
      <c r="AQ1332" s="2187"/>
      <c r="AR1332" s="2187"/>
      <c r="AS1332" s="2187"/>
      <c r="AT1332" s="2187"/>
      <c r="AU1332" s="2187"/>
      <c r="AV1332" s="2187"/>
      <c r="AW1332" s="2187"/>
      <c r="AX1332" s="2187"/>
      <c r="AY1332" s="2187"/>
      <c r="AZ1332" s="2187"/>
      <c r="BA1332" s="2187"/>
      <c r="BB1332" s="2187"/>
      <c r="BC1332" s="2187"/>
      <c r="BD1332" s="2187"/>
      <c r="BE1332" s="2187"/>
      <c r="BF1332" s="2187"/>
      <c r="BG1332" s="2187"/>
      <c r="BH1332" s="2187"/>
      <c r="BI1332" s="2187"/>
      <c r="BJ1332" s="2187"/>
      <c r="BK1332" s="2187"/>
      <c r="BL1332" s="2187"/>
      <c r="BM1332" s="2187"/>
      <c r="BN1332" s="2187"/>
      <c r="BO1332" s="2187"/>
      <c r="BP1332" s="2187"/>
      <c r="BQ1332" s="2187"/>
      <c r="BR1332" s="2187"/>
      <c r="BS1332" s="2187"/>
      <c r="BT1332" s="2187"/>
      <c r="BU1332" s="2187"/>
      <c r="BV1332" s="2187"/>
      <c r="BW1332" s="2187"/>
      <c r="BX1332" s="2187"/>
      <c r="BY1332" s="2187"/>
      <c r="BZ1332" s="2187"/>
      <c r="CA1332" s="2187"/>
      <c r="CB1332" s="2187"/>
      <c r="CC1332" s="2187"/>
      <c r="CD1332" s="2187"/>
      <c r="CE1332" s="2187"/>
      <c r="CF1332" s="2187"/>
      <c r="CG1332" s="2187"/>
      <c r="CH1332" s="2187"/>
      <c r="CI1332" s="2187"/>
      <c r="CJ1332" s="2187"/>
      <c r="CK1332" s="2187"/>
      <c r="CL1332" s="2187"/>
      <c r="CM1332" s="2187"/>
      <c r="CN1332" s="2187"/>
      <c r="CO1332" s="2187"/>
      <c r="CP1332" s="2187"/>
      <c r="CQ1332" s="2187"/>
      <c r="CR1332" s="2187"/>
      <c r="CS1332" s="2187"/>
      <c r="CT1332" s="2187"/>
      <c r="CU1332" s="2187"/>
      <c r="CV1332" s="2187"/>
    </row>
    <row r="1333" spans="1:100" s="1741" customFormat="1">
      <c r="A1333" s="1734" t="s">
        <v>2374</v>
      </c>
      <c r="B1333" s="1735" t="s">
        <v>4074</v>
      </c>
      <c r="C1333" s="1736" t="s">
        <v>1026</v>
      </c>
      <c r="D1333" s="1743">
        <v>1</v>
      </c>
      <c r="E1333" s="2463"/>
      <c r="F1333" s="1738">
        <f t="shared" ref="F1333" si="75">D1333*E1333</f>
        <v>0</v>
      </c>
      <c r="G1333" s="2137"/>
      <c r="H1333" s="2186"/>
      <c r="I1333" s="2187"/>
      <c r="J1333" s="2187"/>
      <c r="K1333" s="2187"/>
      <c r="L1333" s="2187"/>
      <c r="M1333" s="2187"/>
      <c r="N1333" s="2187"/>
      <c r="O1333" s="2187"/>
      <c r="P1333" s="2187"/>
      <c r="Q1333" s="2187"/>
      <c r="R1333" s="2187"/>
      <c r="S1333" s="2187"/>
      <c r="T1333" s="2187"/>
      <c r="U1333" s="2187"/>
      <c r="V1333" s="2187"/>
      <c r="W1333" s="2187"/>
      <c r="X1333" s="2187"/>
      <c r="Y1333" s="2187"/>
      <c r="Z1333" s="2187"/>
      <c r="AA1333" s="2187"/>
      <c r="AB1333" s="2187"/>
      <c r="AC1333" s="2187"/>
      <c r="AD1333" s="2187"/>
      <c r="AE1333" s="2187"/>
      <c r="AF1333" s="2187"/>
      <c r="AG1333" s="2187"/>
      <c r="AH1333" s="2187"/>
      <c r="AI1333" s="2187"/>
      <c r="AJ1333" s="2187"/>
      <c r="AK1333" s="2187"/>
      <c r="AL1333" s="2187"/>
      <c r="AM1333" s="2187"/>
      <c r="AN1333" s="2187"/>
      <c r="AO1333" s="2187"/>
      <c r="AP1333" s="2187"/>
      <c r="AQ1333" s="2187"/>
      <c r="AR1333" s="2187"/>
      <c r="AS1333" s="2187"/>
      <c r="AT1333" s="2187"/>
      <c r="AU1333" s="2187"/>
      <c r="AV1333" s="2187"/>
      <c r="AW1333" s="2187"/>
      <c r="AX1333" s="2187"/>
      <c r="AY1333" s="2187"/>
      <c r="AZ1333" s="2187"/>
      <c r="BA1333" s="2187"/>
      <c r="BB1333" s="2187"/>
      <c r="BC1333" s="2187"/>
      <c r="BD1333" s="2187"/>
      <c r="BE1333" s="2187"/>
      <c r="BF1333" s="2187"/>
      <c r="BG1333" s="2187"/>
      <c r="BH1333" s="2187"/>
      <c r="BI1333" s="2187"/>
      <c r="BJ1333" s="2187"/>
      <c r="BK1333" s="2187"/>
      <c r="BL1333" s="2187"/>
      <c r="BM1333" s="2187"/>
      <c r="BN1333" s="2187"/>
      <c r="BO1333" s="2187"/>
      <c r="BP1333" s="2187"/>
      <c r="BQ1333" s="2187"/>
      <c r="BR1333" s="2187"/>
      <c r="BS1333" s="2187"/>
      <c r="BT1333" s="2187"/>
      <c r="BU1333" s="2187"/>
      <c r="BV1333" s="2187"/>
      <c r="BW1333" s="2187"/>
      <c r="BX1333" s="2187"/>
      <c r="BY1333" s="2187"/>
      <c r="BZ1333" s="2187"/>
      <c r="CA1333" s="2187"/>
      <c r="CB1333" s="2187"/>
      <c r="CC1333" s="2187"/>
      <c r="CD1333" s="2187"/>
      <c r="CE1333" s="2187"/>
      <c r="CF1333" s="2187"/>
      <c r="CG1333" s="2187"/>
      <c r="CH1333" s="2187"/>
      <c r="CI1333" s="2187"/>
      <c r="CJ1333" s="2187"/>
      <c r="CK1333" s="2187"/>
      <c r="CL1333" s="2187"/>
      <c r="CM1333" s="2187"/>
      <c r="CN1333" s="2187"/>
      <c r="CO1333" s="2187"/>
      <c r="CP1333" s="2187"/>
      <c r="CQ1333" s="2187"/>
      <c r="CR1333" s="2187"/>
      <c r="CS1333" s="2187"/>
      <c r="CT1333" s="2187"/>
      <c r="CU1333" s="2187"/>
      <c r="CV1333" s="2187"/>
    </row>
    <row r="1334" spans="1:100" s="1741" customFormat="1">
      <c r="A1334" s="2188"/>
      <c r="C1334" s="1736"/>
      <c r="D1334" s="1734"/>
      <c r="E1334" s="1737"/>
      <c r="F1334" s="2189"/>
      <c r="G1334" s="2195"/>
      <c r="H1334" s="2187"/>
      <c r="I1334" s="2187"/>
      <c r="J1334" s="2187"/>
      <c r="K1334" s="2187"/>
      <c r="L1334" s="2187"/>
      <c r="M1334" s="2187"/>
      <c r="N1334" s="2187"/>
      <c r="O1334" s="2187"/>
      <c r="P1334" s="2187"/>
      <c r="Q1334" s="2187"/>
      <c r="R1334" s="2187"/>
      <c r="S1334" s="2187"/>
      <c r="T1334" s="2187"/>
      <c r="U1334" s="2187"/>
      <c r="V1334" s="2187"/>
      <c r="W1334" s="2187"/>
      <c r="X1334" s="2187"/>
      <c r="Y1334" s="2187"/>
      <c r="Z1334" s="2187"/>
      <c r="AA1334" s="2187"/>
      <c r="AB1334" s="2187"/>
      <c r="AC1334" s="2187"/>
      <c r="AD1334" s="2187"/>
      <c r="AE1334" s="2187"/>
      <c r="AF1334" s="2187"/>
      <c r="AG1334" s="2187"/>
      <c r="AH1334" s="2187"/>
      <c r="AI1334" s="2187"/>
      <c r="AJ1334" s="2187"/>
      <c r="AK1334" s="2187"/>
      <c r="AL1334" s="2187"/>
      <c r="AM1334" s="2187"/>
      <c r="AN1334" s="2187"/>
      <c r="AO1334" s="2187"/>
      <c r="AP1334" s="2187"/>
      <c r="AQ1334" s="2187"/>
      <c r="AR1334" s="2187"/>
      <c r="AS1334" s="2187"/>
      <c r="AT1334" s="2187"/>
      <c r="AU1334" s="2187"/>
      <c r="AV1334" s="2187"/>
      <c r="AW1334" s="2187"/>
      <c r="AX1334" s="2187"/>
      <c r="AY1334" s="2187"/>
      <c r="AZ1334" s="2187"/>
      <c r="BA1334" s="2187"/>
      <c r="BB1334" s="2187"/>
      <c r="BC1334" s="2187"/>
      <c r="BD1334" s="2187"/>
      <c r="BE1334" s="2187"/>
      <c r="BF1334" s="2187"/>
      <c r="BG1334" s="2187"/>
      <c r="BH1334" s="2187"/>
      <c r="BI1334" s="2187"/>
      <c r="BJ1334" s="2187"/>
      <c r="BK1334" s="2187"/>
      <c r="BL1334" s="2187"/>
      <c r="BM1334" s="2187"/>
      <c r="BN1334" s="2187"/>
      <c r="BO1334" s="2187"/>
      <c r="BP1334" s="2187"/>
      <c r="BQ1334" s="2187"/>
      <c r="BR1334" s="2187"/>
      <c r="BS1334" s="2187"/>
      <c r="BT1334" s="2187"/>
      <c r="BU1334" s="2187"/>
      <c r="BV1334" s="2187"/>
      <c r="BW1334" s="2187"/>
      <c r="BX1334" s="2187"/>
      <c r="BY1334" s="2187"/>
      <c r="BZ1334" s="2187"/>
      <c r="CA1334" s="2187"/>
      <c r="CB1334" s="2187"/>
      <c r="CC1334" s="2187"/>
      <c r="CD1334" s="2187"/>
      <c r="CE1334" s="2187"/>
      <c r="CF1334" s="2187"/>
      <c r="CG1334" s="2187"/>
      <c r="CH1334" s="2187"/>
      <c r="CI1334" s="2187"/>
      <c r="CJ1334" s="2187"/>
      <c r="CK1334" s="2187"/>
      <c r="CL1334" s="2187"/>
      <c r="CM1334" s="2187"/>
      <c r="CN1334" s="2187"/>
      <c r="CO1334" s="2187"/>
      <c r="CP1334" s="2187"/>
      <c r="CQ1334" s="2187"/>
      <c r="CR1334" s="2187"/>
      <c r="CS1334" s="2187"/>
      <c r="CT1334" s="2187"/>
      <c r="CU1334" s="2187"/>
      <c r="CV1334" s="2187"/>
    </row>
    <row r="1335" spans="1:100" s="1741" customFormat="1" ht="38.25">
      <c r="A1335" s="1734" t="s">
        <v>2375</v>
      </c>
      <c r="B1335" s="1735" t="s">
        <v>4075</v>
      </c>
      <c r="C1335" s="1736" t="s">
        <v>1066</v>
      </c>
      <c r="D1335" s="1743">
        <v>164</v>
      </c>
      <c r="E1335" s="2463"/>
      <c r="F1335" s="1738">
        <f t="shared" ref="F1335" si="76">D1335*E1335</f>
        <v>0</v>
      </c>
      <c r="G1335" s="2137"/>
      <c r="H1335" s="2186"/>
      <c r="I1335" s="2187"/>
      <c r="J1335" s="2187"/>
      <c r="K1335" s="2187"/>
      <c r="L1335" s="2187"/>
      <c r="M1335" s="2187"/>
      <c r="N1335" s="2187"/>
      <c r="O1335" s="2187"/>
      <c r="P1335" s="2187"/>
      <c r="Q1335" s="2187"/>
      <c r="R1335" s="2187"/>
      <c r="S1335" s="2187"/>
      <c r="T1335" s="2187"/>
      <c r="U1335" s="2187"/>
      <c r="V1335" s="2187"/>
      <c r="W1335" s="2187"/>
      <c r="X1335" s="2187"/>
      <c r="Y1335" s="2187"/>
      <c r="Z1335" s="2187"/>
      <c r="AA1335" s="2187"/>
      <c r="AB1335" s="2187"/>
      <c r="AC1335" s="2187"/>
      <c r="AD1335" s="2187"/>
      <c r="AE1335" s="2187"/>
      <c r="AF1335" s="2187"/>
      <c r="AG1335" s="2187"/>
      <c r="AH1335" s="2187"/>
      <c r="AI1335" s="2187"/>
      <c r="AJ1335" s="2187"/>
      <c r="AK1335" s="2187"/>
      <c r="AL1335" s="2187"/>
      <c r="AM1335" s="2187"/>
      <c r="AN1335" s="2187"/>
      <c r="AO1335" s="2187"/>
      <c r="AP1335" s="2187"/>
      <c r="AQ1335" s="2187"/>
      <c r="AR1335" s="2187"/>
      <c r="AS1335" s="2187"/>
      <c r="AT1335" s="2187"/>
      <c r="AU1335" s="2187"/>
      <c r="AV1335" s="2187"/>
      <c r="AW1335" s="2187"/>
      <c r="AX1335" s="2187"/>
      <c r="AY1335" s="2187"/>
      <c r="AZ1335" s="2187"/>
      <c r="BA1335" s="2187"/>
      <c r="BB1335" s="2187"/>
      <c r="BC1335" s="2187"/>
      <c r="BD1335" s="2187"/>
      <c r="BE1335" s="2187"/>
      <c r="BF1335" s="2187"/>
      <c r="BG1335" s="2187"/>
      <c r="BH1335" s="2187"/>
      <c r="BI1335" s="2187"/>
      <c r="BJ1335" s="2187"/>
      <c r="BK1335" s="2187"/>
      <c r="BL1335" s="2187"/>
      <c r="BM1335" s="2187"/>
      <c r="BN1335" s="2187"/>
      <c r="BO1335" s="2187"/>
      <c r="BP1335" s="2187"/>
      <c r="BQ1335" s="2187"/>
      <c r="BR1335" s="2187"/>
      <c r="BS1335" s="2187"/>
      <c r="BT1335" s="2187"/>
      <c r="BU1335" s="2187"/>
      <c r="BV1335" s="2187"/>
      <c r="BW1335" s="2187"/>
      <c r="BX1335" s="2187"/>
      <c r="BY1335" s="2187"/>
      <c r="BZ1335" s="2187"/>
      <c r="CA1335" s="2187"/>
      <c r="CB1335" s="2187"/>
      <c r="CC1335" s="2187"/>
      <c r="CD1335" s="2187"/>
      <c r="CE1335" s="2187"/>
      <c r="CF1335" s="2187"/>
      <c r="CG1335" s="2187"/>
      <c r="CH1335" s="2187"/>
      <c r="CI1335" s="2187"/>
      <c r="CJ1335" s="2187"/>
      <c r="CK1335" s="2187"/>
      <c r="CL1335" s="2187"/>
      <c r="CM1335" s="2187"/>
      <c r="CN1335" s="2187"/>
      <c r="CO1335" s="2187"/>
      <c r="CP1335" s="2187"/>
      <c r="CQ1335" s="2187"/>
      <c r="CR1335" s="2187"/>
      <c r="CS1335" s="2187"/>
      <c r="CT1335" s="2187"/>
      <c r="CU1335" s="2187"/>
      <c r="CV1335" s="2187"/>
    </row>
    <row r="1336" spans="1:100" s="1741" customFormat="1">
      <c r="A1336" s="2188"/>
      <c r="C1336" s="1736"/>
      <c r="D1336" s="1734"/>
      <c r="E1336" s="1737"/>
      <c r="F1336" s="2189"/>
      <c r="G1336" s="2195"/>
      <c r="H1336" s="2187"/>
      <c r="I1336" s="2187"/>
      <c r="J1336" s="2187"/>
      <c r="K1336" s="2187"/>
      <c r="L1336" s="2187"/>
      <c r="M1336" s="2187"/>
      <c r="N1336" s="2187"/>
      <c r="O1336" s="2187"/>
      <c r="P1336" s="2187"/>
      <c r="Q1336" s="2187"/>
      <c r="R1336" s="2187"/>
      <c r="S1336" s="2187"/>
      <c r="T1336" s="2187"/>
      <c r="U1336" s="2187"/>
      <c r="V1336" s="2187"/>
      <c r="W1336" s="2187"/>
      <c r="X1336" s="2187"/>
      <c r="Y1336" s="2187"/>
      <c r="Z1336" s="2187"/>
      <c r="AA1336" s="2187"/>
      <c r="AB1336" s="2187"/>
      <c r="AC1336" s="2187"/>
      <c r="AD1336" s="2187"/>
      <c r="AE1336" s="2187"/>
      <c r="AF1336" s="2187"/>
      <c r="AG1336" s="2187"/>
      <c r="AH1336" s="2187"/>
      <c r="AI1336" s="2187"/>
      <c r="AJ1336" s="2187"/>
      <c r="AK1336" s="2187"/>
      <c r="AL1336" s="2187"/>
      <c r="AM1336" s="2187"/>
      <c r="AN1336" s="2187"/>
      <c r="AO1336" s="2187"/>
      <c r="AP1336" s="2187"/>
      <c r="AQ1336" s="2187"/>
      <c r="AR1336" s="2187"/>
      <c r="AS1336" s="2187"/>
      <c r="AT1336" s="2187"/>
      <c r="AU1336" s="2187"/>
      <c r="AV1336" s="2187"/>
      <c r="AW1336" s="2187"/>
      <c r="AX1336" s="2187"/>
      <c r="AY1336" s="2187"/>
      <c r="AZ1336" s="2187"/>
      <c r="BA1336" s="2187"/>
      <c r="BB1336" s="2187"/>
      <c r="BC1336" s="2187"/>
      <c r="BD1336" s="2187"/>
      <c r="BE1336" s="2187"/>
      <c r="BF1336" s="2187"/>
      <c r="BG1336" s="2187"/>
      <c r="BH1336" s="2187"/>
      <c r="BI1336" s="2187"/>
      <c r="BJ1336" s="2187"/>
      <c r="BK1336" s="2187"/>
      <c r="BL1336" s="2187"/>
      <c r="BM1336" s="2187"/>
      <c r="BN1336" s="2187"/>
      <c r="BO1336" s="2187"/>
      <c r="BP1336" s="2187"/>
      <c r="BQ1336" s="2187"/>
      <c r="BR1336" s="2187"/>
      <c r="BS1336" s="2187"/>
      <c r="BT1336" s="2187"/>
      <c r="BU1336" s="2187"/>
      <c r="BV1336" s="2187"/>
      <c r="BW1336" s="2187"/>
      <c r="BX1336" s="2187"/>
      <c r="BY1336" s="2187"/>
      <c r="BZ1336" s="2187"/>
      <c r="CA1336" s="2187"/>
      <c r="CB1336" s="2187"/>
      <c r="CC1336" s="2187"/>
      <c r="CD1336" s="2187"/>
      <c r="CE1336" s="2187"/>
      <c r="CF1336" s="2187"/>
      <c r="CG1336" s="2187"/>
      <c r="CH1336" s="2187"/>
      <c r="CI1336" s="2187"/>
      <c r="CJ1336" s="2187"/>
      <c r="CK1336" s="2187"/>
      <c r="CL1336" s="2187"/>
      <c r="CM1336" s="2187"/>
      <c r="CN1336" s="2187"/>
      <c r="CO1336" s="2187"/>
      <c r="CP1336" s="2187"/>
      <c r="CQ1336" s="2187"/>
      <c r="CR1336" s="2187"/>
      <c r="CS1336" s="2187"/>
      <c r="CT1336" s="2187"/>
      <c r="CU1336" s="2187"/>
      <c r="CV1336" s="2187"/>
    </row>
    <row r="1337" spans="1:100" s="1741" customFormat="1" ht="25.5">
      <c r="A1337" s="1734" t="s">
        <v>2376</v>
      </c>
      <c r="B1337" s="1735" t="s">
        <v>4076</v>
      </c>
      <c r="C1337" s="1736" t="s">
        <v>1026</v>
      </c>
      <c r="D1337" s="1743">
        <v>1</v>
      </c>
      <c r="E1337" s="2463"/>
      <c r="F1337" s="1738">
        <f t="shared" ref="F1337" si="77">D1337*E1337</f>
        <v>0</v>
      </c>
      <c r="G1337" s="2137"/>
      <c r="H1337" s="2186"/>
      <c r="I1337" s="2187"/>
      <c r="J1337" s="2187"/>
      <c r="K1337" s="2187"/>
      <c r="L1337" s="2187"/>
      <c r="M1337" s="2187"/>
      <c r="N1337" s="2187"/>
      <c r="O1337" s="2187"/>
      <c r="P1337" s="2187"/>
      <c r="Q1337" s="2187"/>
      <c r="R1337" s="2187"/>
      <c r="S1337" s="2187"/>
      <c r="T1337" s="2187"/>
      <c r="U1337" s="2187"/>
      <c r="V1337" s="2187"/>
      <c r="W1337" s="2187"/>
      <c r="X1337" s="2187"/>
      <c r="Y1337" s="2187"/>
      <c r="Z1337" s="2187"/>
      <c r="AA1337" s="2187"/>
      <c r="AB1337" s="2187"/>
      <c r="AC1337" s="2187"/>
      <c r="AD1337" s="2187"/>
      <c r="AE1337" s="2187"/>
      <c r="AF1337" s="2187"/>
      <c r="AG1337" s="2187"/>
      <c r="AH1337" s="2187"/>
      <c r="AI1337" s="2187"/>
      <c r="AJ1337" s="2187"/>
      <c r="AK1337" s="2187"/>
      <c r="AL1337" s="2187"/>
      <c r="AM1337" s="2187"/>
      <c r="AN1337" s="2187"/>
      <c r="AO1337" s="2187"/>
      <c r="AP1337" s="2187"/>
      <c r="AQ1337" s="2187"/>
      <c r="AR1337" s="2187"/>
      <c r="AS1337" s="2187"/>
      <c r="AT1337" s="2187"/>
      <c r="AU1337" s="2187"/>
      <c r="AV1337" s="2187"/>
      <c r="AW1337" s="2187"/>
      <c r="AX1337" s="2187"/>
      <c r="AY1337" s="2187"/>
      <c r="AZ1337" s="2187"/>
      <c r="BA1337" s="2187"/>
      <c r="BB1337" s="2187"/>
      <c r="BC1337" s="2187"/>
      <c r="BD1337" s="2187"/>
      <c r="BE1337" s="2187"/>
      <c r="BF1337" s="2187"/>
      <c r="BG1337" s="2187"/>
      <c r="BH1337" s="2187"/>
      <c r="BI1337" s="2187"/>
      <c r="BJ1337" s="2187"/>
      <c r="BK1337" s="2187"/>
      <c r="BL1337" s="2187"/>
      <c r="BM1337" s="2187"/>
      <c r="BN1337" s="2187"/>
      <c r="BO1337" s="2187"/>
      <c r="BP1337" s="2187"/>
      <c r="BQ1337" s="2187"/>
      <c r="BR1337" s="2187"/>
      <c r="BS1337" s="2187"/>
      <c r="BT1337" s="2187"/>
      <c r="BU1337" s="2187"/>
      <c r="BV1337" s="2187"/>
      <c r="BW1337" s="2187"/>
      <c r="BX1337" s="2187"/>
      <c r="BY1337" s="2187"/>
      <c r="BZ1337" s="2187"/>
      <c r="CA1337" s="2187"/>
      <c r="CB1337" s="2187"/>
      <c r="CC1337" s="2187"/>
      <c r="CD1337" s="2187"/>
      <c r="CE1337" s="2187"/>
      <c r="CF1337" s="2187"/>
      <c r="CG1337" s="2187"/>
      <c r="CH1337" s="2187"/>
      <c r="CI1337" s="2187"/>
      <c r="CJ1337" s="2187"/>
      <c r="CK1337" s="2187"/>
      <c r="CL1337" s="2187"/>
      <c r="CM1337" s="2187"/>
      <c r="CN1337" s="2187"/>
      <c r="CO1337" s="2187"/>
      <c r="CP1337" s="2187"/>
      <c r="CQ1337" s="2187"/>
      <c r="CR1337" s="2187"/>
      <c r="CS1337" s="2187"/>
      <c r="CT1337" s="2187"/>
      <c r="CU1337" s="2187"/>
      <c r="CV1337" s="2187"/>
    </row>
    <row r="1338" spans="1:100" s="1741" customFormat="1">
      <c r="A1338" s="1337"/>
      <c r="B1338" s="1254"/>
      <c r="C1338" s="2196"/>
      <c r="D1338" s="2196"/>
      <c r="E1338" s="2197"/>
      <c r="F1338" s="2198"/>
      <c r="G1338" s="1743"/>
      <c r="H1338" s="1743"/>
    </row>
    <row r="1339" spans="1:100" s="1298" customFormat="1" ht="16.149999999999999" customHeight="1">
      <c r="A1339" s="2199" t="s">
        <v>2293</v>
      </c>
      <c r="B1339" s="2200" t="s">
        <v>4077</v>
      </c>
      <c r="C1339" s="2201"/>
      <c r="D1339" s="2201"/>
      <c r="E1339" s="2201"/>
      <c r="F1339" s="2202">
        <f>SUM(F1298:F1337)</f>
        <v>0</v>
      </c>
    </row>
    <row r="1340" spans="1:100" s="2207" customFormat="1" ht="16.149999999999999" customHeight="1">
      <c r="A1340" s="2203"/>
      <c r="B1340" s="2204"/>
      <c r="C1340" s="2205"/>
      <c r="D1340" s="2205"/>
      <c r="E1340" s="2205"/>
      <c r="F1340" s="2206"/>
    </row>
    <row r="1341" spans="1:100" s="2207" customFormat="1" ht="16.149999999999999" customHeight="1">
      <c r="A1341" s="2203"/>
      <c r="B1341" s="2204"/>
      <c r="C1341" s="2205"/>
      <c r="D1341" s="2205"/>
      <c r="E1341" s="2205"/>
      <c r="F1341" s="2206"/>
    </row>
    <row r="1342" spans="1:100" s="1413" customFormat="1">
      <c r="A1342" s="1811"/>
      <c r="B1342" s="2181"/>
      <c r="C1342" s="1813"/>
      <c r="D1342" s="1813"/>
      <c r="E1342" s="1813"/>
      <c r="F1342" s="1814"/>
    </row>
    <row r="1343" spans="1:100" s="1711" customFormat="1" ht="16.149999999999999" customHeight="1">
      <c r="A1343" s="1723" t="s">
        <v>2371</v>
      </c>
      <c r="B1343" s="1724" t="s">
        <v>4078</v>
      </c>
      <c r="C1343" s="1725"/>
      <c r="D1343" s="1726"/>
      <c r="E1343" s="1727"/>
      <c r="F1343" s="1728"/>
    </row>
    <row r="1344" spans="1:100" s="1413" customFormat="1">
      <c r="A1344" s="2109"/>
      <c r="B1344" s="1812"/>
      <c r="C1344" s="2110"/>
      <c r="D1344" s="2111"/>
      <c r="E1344" s="2112"/>
      <c r="F1344" s="2113"/>
    </row>
    <row r="1345" spans="1:6" s="2211" customFormat="1" ht="94.9" customHeight="1">
      <c r="A1345" s="2208" t="s">
        <v>3661</v>
      </c>
      <c r="B1345" s="2209" t="s">
        <v>4079</v>
      </c>
      <c r="C1345" s="2210" t="s">
        <v>1118</v>
      </c>
      <c r="D1345" s="2210">
        <v>1</v>
      </c>
      <c r="E1345" s="2450"/>
      <c r="F1345" s="1686">
        <f>D1345*E1345</f>
        <v>0</v>
      </c>
    </row>
    <row r="1346" spans="1:6" s="2211" customFormat="1">
      <c r="A1346" s="2208"/>
      <c r="B1346" s="2209"/>
      <c r="C1346" s="2210"/>
      <c r="D1346" s="2210"/>
      <c r="E1346" s="1874"/>
      <c r="F1346" s="1686"/>
    </row>
    <row r="1347" spans="1:6" s="2217" customFormat="1">
      <c r="A1347" s="2212" t="s">
        <v>4080</v>
      </c>
      <c r="B1347" s="2213" t="s">
        <v>4081</v>
      </c>
      <c r="C1347" s="2214"/>
      <c r="D1347" s="2215"/>
      <c r="E1347" s="2216"/>
      <c r="F1347" s="2216"/>
    </row>
    <row r="1348" spans="1:6" s="2220" customFormat="1">
      <c r="A1348" s="2218"/>
      <c r="B1348" s="2219"/>
      <c r="C1348" s="1748"/>
      <c r="D1348" s="1765"/>
      <c r="E1348" s="1733"/>
      <c r="F1348" s="1733"/>
    </row>
    <row r="1349" spans="1:6" s="2211" customFormat="1" ht="55.9" customHeight="1">
      <c r="B1349" s="2209" t="s">
        <v>4082</v>
      </c>
      <c r="C1349" s="1666"/>
      <c r="D1349" s="1760"/>
      <c r="E1349" s="1706"/>
      <c r="F1349" s="1706"/>
    </row>
    <row r="1350" spans="1:6" s="2223" customFormat="1" ht="25.5">
      <c r="A1350" s="2221" t="s">
        <v>271</v>
      </c>
      <c r="B1350" s="1677" t="s">
        <v>1655</v>
      </c>
      <c r="C1350" s="1873" t="s">
        <v>1044</v>
      </c>
      <c r="D1350" s="1772">
        <v>15</v>
      </c>
      <c r="E1350" s="2464"/>
      <c r="F1350" s="2222">
        <f t="shared" ref="F1350:F1364" si="78">E1350*D1350</f>
        <v>0</v>
      </c>
    </row>
    <row r="1351" spans="1:6" s="2223" customFormat="1" ht="25.5">
      <c r="A1351" s="2221" t="s">
        <v>271</v>
      </c>
      <c r="B1351" s="1677" t="s">
        <v>1656</v>
      </c>
      <c r="C1351" s="1873" t="s">
        <v>1044</v>
      </c>
      <c r="D1351" s="1772">
        <v>15</v>
      </c>
      <c r="E1351" s="2464"/>
      <c r="F1351" s="2222">
        <f t="shared" si="78"/>
        <v>0</v>
      </c>
    </row>
    <row r="1352" spans="1:6" s="2223" customFormat="1" ht="25.5">
      <c r="A1352" s="2221" t="s">
        <v>271</v>
      </c>
      <c r="B1352" s="1677" t="s">
        <v>1657</v>
      </c>
      <c r="C1352" s="1873" t="s">
        <v>1044</v>
      </c>
      <c r="D1352" s="1772">
        <v>6</v>
      </c>
      <c r="E1352" s="2464"/>
      <c r="F1352" s="2222">
        <f t="shared" si="78"/>
        <v>0</v>
      </c>
    </row>
    <row r="1353" spans="1:6" s="2223" customFormat="1" ht="25.5">
      <c r="A1353" s="2221" t="s">
        <v>271</v>
      </c>
      <c r="B1353" s="1677" t="s">
        <v>1658</v>
      </c>
      <c r="C1353" s="1873" t="s">
        <v>1044</v>
      </c>
      <c r="D1353" s="1772">
        <v>6</v>
      </c>
      <c r="E1353" s="2464"/>
      <c r="F1353" s="2222">
        <f t="shared" si="78"/>
        <v>0</v>
      </c>
    </row>
    <row r="1354" spans="1:6" s="2223" customFormat="1">
      <c r="A1354" s="2221" t="s">
        <v>271</v>
      </c>
      <c r="B1354" s="1677" t="s">
        <v>1659</v>
      </c>
      <c r="C1354" s="1873" t="s">
        <v>1044</v>
      </c>
      <c r="D1354" s="1772">
        <v>12</v>
      </c>
      <c r="E1354" s="2464"/>
      <c r="F1354" s="2222">
        <f t="shared" si="78"/>
        <v>0</v>
      </c>
    </row>
    <row r="1355" spans="1:6" s="2223" customFormat="1" ht="25.5">
      <c r="A1355" s="2221" t="s">
        <v>271</v>
      </c>
      <c r="B1355" s="1677" t="s">
        <v>3056</v>
      </c>
      <c r="C1355" s="1873" t="s">
        <v>1044</v>
      </c>
      <c r="D1355" s="1772">
        <v>1</v>
      </c>
      <c r="E1355" s="2464"/>
      <c r="F1355" s="2222">
        <f t="shared" si="78"/>
        <v>0</v>
      </c>
    </row>
    <row r="1356" spans="1:6" s="2223" customFormat="1">
      <c r="A1356" s="2221" t="s">
        <v>271</v>
      </c>
      <c r="B1356" s="1677" t="s">
        <v>1660</v>
      </c>
      <c r="C1356" s="1873" t="s">
        <v>1044</v>
      </c>
      <c r="D1356" s="1772">
        <v>1</v>
      </c>
      <c r="E1356" s="2464"/>
      <c r="F1356" s="2222">
        <f t="shared" si="78"/>
        <v>0</v>
      </c>
    </row>
    <row r="1357" spans="1:6" s="2223" customFormat="1">
      <c r="A1357" s="2221" t="s">
        <v>271</v>
      </c>
      <c r="B1357" s="1677" t="s">
        <v>1661</v>
      </c>
      <c r="C1357" s="1873" t="s">
        <v>1044</v>
      </c>
      <c r="D1357" s="1772">
        <v>1</v>
      </c>
      <c r="E1357" s="2464"/>
      <c r="F1357" s="2222">
        <f t="shared" si="78"/>
        <v>0</v>
      </c>
    </row>
    <row r="1358" spans="1:6" s="2223" customFormat="1">
      <c r="A1358" s="2221" t="s">
        <v>271</v>
      </c>
      <c r="B1358" s="1677" t="s">
        <v>1662</v>
      </c>
      <c r="C1358" s="1873" t="s">
        <v>1044</v>
      </c>
      <c r="D1358" s="1772">
        <v>1</v>
      </c>
      <c r="E1358" s="2464"/>
      <c r="F1358" s="2222">
        <f t="shared" si="78"/>
        <v>0</v>
      </c>
    </row>
    <row r="1359" spans="1:6" s="2223" customFormat="1">
      <c r="A1359" s="2221" t="s">
        <v>271</v>
      </c>
      <c r="B1359" s="1677" t="s">
        <v>1660</v>
      </c>
      <c r="C1359" s="1873" t="s">
        <v>1044</v>
      </c>
      <c r="D1359" s="1772">
        <v>1</v>
      </c>
      <c r="E1359" s="2464"/>
      <c r="F1359" s="2222">
        <f t="shared" si="78"/>
        <v>0</v>
      </c>
    </row>
    <row r="1360" spans="1:6" s="2223" customFormat="1">
      <c r="A1360" s="2221" t="s">
        <v>271</v>
      </c>
      <c r="B1360" s="1677" t="s">
        <v>1663</v>
      </c>
      <c r="C1360" s="1873" t="s">
        <v>1044</v>
      </c>
      <c r="D1360" s="1772">
        <v>1</v>
      </c>
      <c r="E1360" s="2464"/>
      <c r="F1360" s="2222">
        <f t="shared" si="78"/>
        <v>0</v>
      </c>
    </row>
    <row r="1361" spans="1:6" s="2223" customFormat="1">
      <c r="A1361" s="2221" t="s">
        <v>271</v>
      </c>
      <c r="B1361" s="1677" t="s">
        <v>1664</v>
      </c>
      <c r="C1361" s="1873" t="s">
        <v>1044</v>
      </c>
      <c r="D1361" s="1772">
        <v>1</v>
      </c>
      <c r="E1361" s="2464"/>
      <c r="F1361" s="2222">
        <f t="shared" si="78"/>
        <v>0</v>
      </c>
    </row>
    <row r="1362" spans="1:6" s="2223" customFormat="1">
      <c r="A1362" s="2221" t="s">
        <v>271</v>
      </c>
      <c r="B1362" s="1677" t="s">
        <v>1665</v>
      </c>
      <c r="C1362" s="1873" t="s">
        <v>1044</v>
      </c>
      <c r="D1362" s="1772">
        <v>1</v>
      </c>
      <c r="E1362" s="2464"/>
      <c r="F1362" s="2222">
        <f t="shared" si="78"/>
        <v>0</v>
      </c>
    </row>
    <row r="1363" spans="1:6" s="2223" customFormat="1">
      <c r="A1363" s="2221" t="s">
        <v>271</v>
      </c>
      <c r="B1363" s="1677" t="s">
        <v>1666</v>
      </c>
      <c r="C1363" s="1873" t="s">
        <v>1044</v>
      </c>
      <c r="D1363" s="1772">
        <v>1</v>
      </c>
      <c r="E1363" s="2464"/>
      <c r="F1363" s="2222">
        <f t="shared" si="78"/>
        <v>0</v>
      </c>
    </row>
    <row r="1364" spans="1:6" s="2223" customFormat="1">
      <c r="A1364" s="2221" t="s">
        <v>271</v>
      </c>
      <c r="B1364" s="1677" t="s">
        <v>1665</v>
      </c>
      <c r="C1364" s="1873" t="s">
        <v>1044</v>
      </c>
      <c r="D1364" s="1772">
        <v>1</v>
      </c>
      <c r="E1364" s="2464"/>
      <c r="F1364" s="2222">
        <f t="shared" si="78"/>
        <v>0</v>
      </c>
    </row>
    <row r="1365" spans="1:6" s="2227" customFormat="1">
      <c r="A1365" s="2224"/>
      <c r="B1365" s="2225"/>
      <c r="C1365" s="2226"/>
      <c r="D1365" s="2224"/>
      <c r="E1365" s="1951"/>
      <c r="F1365" s="1951"/>
    </row>
    <row r="1366" spans="1:6" s="2223" customFormat="1">
      <c r="A1366" s="1757"/>
      <c r="B1366" s="2209"/>
      <c r="C1366" s="2058" t="s">
        <v>1118</v>
      </c>
      <c r="D1366" s="1757">
        <v>1</v>
      </c>
      <c r="E1366" s="2465">
        <f>SUM(F1350:F1364)</f>
        <v>0</v>
      </c>
      <c r="F1366" s="2228"/>
    </row>
    <row r="1367" spans="1:6" s="2223" customFormat="1">
      <c r="A1367" s="1757"/>
      <c r="B1367" s="2209"/>
      <c r="C1367" s="2058"/>
      <c r="D1367" s="1757"/>
      <c r="E1367" s="2229"/>
      <c r="F1367" s="2228"/>
    </row>
    <row r="1368" spans="1:6" s="2211" customFormat="1">
      <c r="A1368" s="2208" t="s">
        <v>4083</v>
      </c>
      <c r="B1368" s="2209" t="s">
        <v>4084</v>
      </c>
      <c r="C1368" s="1666"/>
      <c r="D1368" s="1760"/>
      <c r="E1368" s="1706"/>
      <c r="F1368" s="1706"/>
    </row>
    <row r="1369" spans="1:6" s="2211" customFormat="1" ht="38.25">
      <c r="A1369" s="2230"/>
      <c r="B1369" s="1677" t="s">
        <v>4085</v>
      </c>
      <c r="C1369" s="1666"/>
      <c r="D1369" s="1760"/>
      <c r="E1369" s="2231"/>
      <c r="F1369" s="2231"/>
    </row>
    <row r="1370" spans="1:6" s="2211" customFormat="1">
      <c r="A1370" s="2230"/>
      <c r="B1370" s="2150" t="s">
        <v>4086</v>
      </c>
      <c r="C1370" s="2058" t="s">
        <v>1044</v>
      </c>
      <c r="D1370" s="1757">
        <v>1</v>
      </c>
      <c r="E1370" s="2466"/>
      <c r="F1370" s="2222">
        <f t="shared" ref="F1370:F1379" si="79">E1370*D1370</f>
        <v>0</v>
      </c>
    </row>
    <row r="1371" spans="1:6" s="2223" customFormat="1" ht="13.5" customHeight="1">
      <c r="A1371" s="2058"/>
      <c r="B1371" s="2150" t="s">
        <v>4087</v>
      </c>
      <c r="C1371" s="2058" t="s">
        <v>1044</v>
      </c>
      <c r="D1371" s="1757">
        <v>1</v>
      </c>
      <c r="E1371" s="2466"/>
      <c r="F1371" s="2222">
        <f t="shared" si="79"/>
        <v>0</v>
      </c>
    </row>
    <row r="1372" spans="1:6" s="2223" customFormat="1">
      <c r="A1372" s="2058"/>
      <c r="B1372" s="2150" t="s">
        <v>4088</v>
      </c>
      <c r="C1372" s="2058" t="s">
        <v>1044</v>
      </c>
      <c r="D1372" s="1757">
        <v>2</v>
      </c>
      <c r="E1372" s="2466"/>
      <c r="F1372" s="2222">
        <f t="shared" si="79"/>
        <v>0</v>
      </c>
    </row>
    <row r="1373" spans="1:6" s="2223" customFormat="1">
      <c r="A1373" s="2058"/>
      <c r="B1373" s="2150" t="s">
        <v>4089</v>
      </c>
      <c r="C1373" s="2058" t="s">
        <v>1044</v>
      </c>
      <c r="D1373" s="1757">
        <v>4</v>
      </c>
      <c r="E1373" s="2466"/>
      <c r="F1373" s="2222">
        <f t="shared" si="79"/>
        <v>0</v>
      </c>
    </row>
    <row r="1374" spans="1:6" s="2223" customFormat="1">
      <c r="A1374" s="2058"/>
      <c r="B1374" s="2150" t="s">
        <v>4090</v>
      </c>
      <c r="C1374" s="2058" t="s">
        <v>1044</v>
      </c>
      <c r="D1374" s="1757">
        <v>4</v>
      </c>
      <c r="E1374" s="2466"/>
      <c r="F1374" s="2222">
        <f t="shared" si="79"/>
        <v>0</v>
      </c>
    </row>
    <row r="1375" spans="1:6" s="2223" customFormat="1">
      <c r="A1375" s="2058"/>
      <c r="B1375" s="2150" t="s">
        <v>4091</v>
      </c>
      <c r="C1375" s="2058" t="s">
        <v>1044</v>
      </c>
      <c r="D1375" s="1757">
        <v>1</v>
      </c>
      <c r="E1375" s="2466"/>
      <c r="F1375" s="2222">
        <f t="shared" si="79"/>
        <v>0</v>
      </c>
    </row>
    <row r="1376" spans="1:6" s="2234" customFormat="1">
      <c r="A1376" s="2232"/>
      <c r="B1376" s="2233" t="s">
        <v>4092</v>
      </c>
      <c r="C1376" s="2058" t="s">
        <v>1044</v>
      </c>
      <c r="D1376" s="1757">
        <v>2</v>
      </c>
      <c r="E1376" s="2467"/>
      <c r="F1376" s="2222">
        <f t="shared" si="79"/>
        <v>0</v>
      </c>
    </row>
    <row r="1377" spans="1:6" s="2234" customFormat="1">
      <c r="A1377" s="2232"/>
      <c r="B1377" s="2233" t="s">
        <v>4093</v>
      </c>
      <c r="C1377" s="2058" t="s">
        <v>1044</v>
      </c>
      <c r="D1377" s="1757">
        <v>1</v>
      </c>
      <c r="E1377" s="2467"/>
      <c r="F1377" s="2222">
        <f t="shared" si="79"/>
        <v>0</v>
      </c>
    </row>
    <row r="1378" spans="1:6" s="2223" customFormat="1" ht="25.5">
      <c r="A1378" s="2058"/>
      <c r="B1378" s="2150" t="s">
        <v>4094</v>
      </c>
      <c r="C1378" s="2058" t="s">
        <v>1044</v>
      </c>
      <c r="D1378" s="1757">
        <v>1</v>
      </c>
      <c r="E1378" s="2466"/>
      <c r="F1378" s="2222">
        <f t="shared" si="79"/>
        <v>0</v>
      </c>
    </row>
    <row r="1379" spans="1:6" s="2223" customFormat="1">
      <c r="A1379" s="2058"/>
      <c r="B1379" s="2150" t="s">
        <v>4095</v>
      </c>
      <c r="C1379" s="2058" t="s">
        <v>1044</v>
      </c>
      <c r="D1379" s="1757">
        <v>1</v>
      </c>
      <c r="E1379" s="2466"/>
      <c r="F1379" s="2222">
        <f t="shared" si="79"/>
        <v>0</v>
      </c>
    </row>
    <row r="1380" spans="1:6" s="2227" customFormat="1">
      <c r="A1380" s="1983"/>
      <c r="B1380" s="2225"/>
      <c r="C1380" s="2226"/>
      <c r="D1380" s="2224"/>
      <c r="E1380" s="2235"/>
      <c r="F1380" s="2235"/>
    </row>
    <row r="1381" spans="1:6" s="2223" customFormat="1">
      <c r="A1381" s="1757"/>
      <c r="B1381" s="2209"/>
      <c r="C1381" s="2058" t="s">
        <v>1118</v>
      </c>
      <c r="D1381" s="1757">
        <v>1</v>
      </c>
      <c r="E1381" s="2465">
        <f>SUM(F1370:F1380)</f>
        <v>0</v>
      </c>
      <c r="F1381" s="2236"/>
    </row>
    <row r="1382" spans="1:6" s="2223" customFormat="1">
      <c r="A1382" s="1757"/>
      <c r="B1382" s="2209"/>
      <c r="C1382" s="2058"/>
      <c r="D1382" s="1757"/>
      <c r="E1382" s="2229"/>
      <c r="F1382" s="2229"/>
    </row>
    <row r="1383" spans="1:6" s="1665" customFormat="1">
      <c r="A1383" s="2237" t="s">
        <v>4096</v>
      </c>
      <c r="B1383" s="2238" t="s">
        <v>4097</v>
      </c>
      <c r="C1383" s="2239"/>
      <c r="D1383" s="2240"/>
      <c r="E1383" s="2241"/>
      <c r="F1383" s="2242"/>
    </row>
    <row r="1384" spans="1:6" s="1796" customFormat="1" ht="206.45" customHeight="1">
      <c r="A1384" s="1983"/>
      <c r="B1384" s="2243" t="s">
        <v>4098</v>
      </c>
      <c r="C1384" s="2210" t="s">
        <v>1118</v>
      </c>
      <c r="D1384" s="2210">
        <v>1</v>
      </c>
      <c r="E1384" s="2454"/>
      <c r="F1384" s="2222">
        <f t="shared" ref="F1384:F1387" si="80">E1384*D1384</f>
        <v>0</v>
      </c>
    </row>
    <row r="1385" spans="1:6" s="1796" customFormat="1" ht="216.75">
      <c r="A1385" s="1983"/>
      <c r="B1385" s="2243" t="s">
        <v>4099</v>
      </c>
      <c r="C1385" s="2210"/>
      <c r="D1385" s="2210"/>
      <c r="E1385" s="1949"/>
      <c r="F1385" s="2244"/>
    </row>
    <row r="1386" spans="1:6" s="2227" customFormat="1">
      <c r="A1386" s="2245" t="s">
        <v>271</v>
      </c>
      <c r="B1386" s="1932" t="s">
        <v>4100</v>
      </c>
      <c r="C1386" s="2246" t="s">
        <v>1118</v>
      </c>
      <c r="D1386" s="2247">
        <v>1</v>
      </c>
      <c r="E1386" s="2454"/>
      <c r="F1386" s="2222">
        <f t="shared" si="80"/>
        <v>0</v>
      </c>
    </row>
    <row r="1387" spans="1:6" s="2227" customFormat="1">
      <c r="A1387" s="2245" t="s">
        <v>271</v>
      </c>
      <c r="B1387" s="1932" t="s">
        <v>4101</v>
      </c>
      <c r="C1387" s="2246" t="s">
        <v>1118</v>
      </c>
      <c r="D1387" s="2247">
        <v>1</v>
      </c>
      <c r="E1387" s="2454"/>
      <c r="F1387" s="2222">
        <f t="shared" si="80"/>
        <v>0</v>
      </c>
    </row>
    <row r="1388" spans="1:6" s="2227" customFormat="1">
      <c r="A1388" s="1983"/>
      <c r="B1388" s="2225"/>
      <c r="C1388" s="2226"/>
      <c r="D1388" s="2224"/>
      <c r="E1388" s="2235"/>
      <c r="F1388" s="2235"/>
    </row>
    <row r="1389" spans="1:6" s="2223" customFormat="1">
      <c r="A1389" s="1757"/>
      <c r="B1389" s="2209"/>
      <c r="C1389" s="2058" t="s">
        <v>1118</v>
      </c>
      <c r="D1389" s="1757">
        <v>1</v>
      </c>
      <c r="E1389" s="2465">
        <f>SUM(F1384:F1388)</f>
        <v>0</v>
      </c>
      <c r="F1389" s="2236"/>
    </row>
    <row r="1390" spans="1:6" s="2251" customFormat="1">
      <c r="A1390" s="2248"/>
      <c r="B1390" s="2219"/>
      <c r="C1390" s="2249"/>
      <c r="D1390" s="2248"/>
      <c r="E1390" s="2250"/>
      <c r="F1390" s="2250"/>
    </row>
    <row r="1391" spans="1:6" s="2256" customFormat="1">
      <c r="A1391" s="2252" t="s">
        <v>4102</v>
      </c>
      <c r="B1391" s="2209" t="s">
        <v>4103</v>
      </c>
      <c r="C1391" s="2253"/>
      <c r="D1391" s="2254"/>
      <c r="E1391" s="2255"/>
      <c r="F1391" s="2255"/>
    </row>
    <row r="1392" spans="1:6" s="2261" customFormat="1" ht="63.75">
      <c r="A1392" s="2257"/>
      <c r="B1392" s="2258" t="s">
        <v>4104</v>
      </c>
      <c r="C1392" s="2259"/>
      <c r="D1392" s="2259"/>
      <c r="E1392" s="2260"/>
      <c r="F1392" s="2260"/>
    </row>
    <row r="1393" spans="1:6" s="2265" customFormat="1" ht="38.25">
      <c r="A1393" s="2221" t="s">
        <v>271</v>
      </c>
      <c r="B1393" s="2262" t="s">
        <v>4105</v>
      </c>
      <c r="C1393" s="2263" t="s">
        <v>4106</v>
      </c>
      <c r="D1393" s="2264">
        <v>8</v>
      </c>
      <c r="E1393" s="2454"/>
      <c r="F1393" s="2222">
        <f t="shared" ref="F1393:F1414" si="81">E1393*D1393</f>
        <v>0</v>
      </c>
    </row>
    <row r="1394" spans="1:6" s="2265" customFormat="1" ht="38.25">
      <c r="A1394" s="2221" t="s">
        <v>271</v>
      </c>
      <c r="B1394" s="2262" t="s">
        <v>4107</v>
      </c>
      <c r="C1394" s="2263" t="s">
        <v>4106</v>
      </c>
      <c r="D1394" s="2264">
        <v>16</v>
      </c>
      <c r="E1394" s="2454"/>
      <c r="F1394" s="2222">
        <f t="shared" si="81"/>
        <v>0</v>
      </c>
    </row>
    <row r="1395" spans="1:6" s="2265" customFormat="1" ht="38.25">
      <c r="A1395" s="2221" t="s">
        <v>271</v>
      </c>
      <c r="B1395" s="2262" t="s">
        <v>4108</v>
      </c>
      <c r="C1395" s="2263" t="s">
        <v>4106</v>
      </c>
      <c r="D1395" s="2264">
        <v>16</v>
      </c>
      <c r="E1395" s="2454"/>
      <c r="F1395" s="2222">
        <f t="shared" si="81"/>
        <v>0</v>
      </c>
    </row>
    <row r="1396" spans="1:6" s="2265" customFormat="1">
      <c r="A1396" s="2221" t="s">
        <v>271</v>
      </c>
      <c r="B1396" s="2262" t="s">
        <v>4109</v>
      </c>
      <c r="C1396" s="2263" t="s">
        <v>4106</v>
      </c>
      <c r="D1396" s="2264">
        <v>129</v>
      </c>
      <c r="E1396" s="2454"/>
      <c r="F1396" s="2222">
        <f t="shared" si="81"/>
        <v>0</v>
      </c>
    </row>
    <row r="1397" spans="1:6" s="2265" customFormat="1">
      <c r="A1397" s="2221" t="s">
        <v>271</v>
      </c>
      <c r="B1397" s="2262" t="s">
        <v>4110</v>
      </c>
      <c r="C1397" s="2263" t="s">
        <v>4106</v>
      </c>
      <c r="D1397" s="2264">
        <v>837.2</v>
      </c>
      <c r="E1397" s="2454"/>
      <c r="F1397" s="2222">
        <f t="shared" si="81"/>
        <v>0</v>
      </c>
    </row>
    <row r="1398" spans="1:6" s="2265" customFormat="1">
      <c r="A1398" s="2221" t="s">
        <v>271</v>
      </c>
      <c r="B1398" s="2262" t="s">
        <v>4111</v>
      </c>
      <c r="C1398" s="2263" t="s">
        <v>4106</v>
      </c>
      <c r="D1398" s="2264">
        <v>115</v>
      </c>
      <c r="E1398" s="2454"/>
      <c r="F1398" s="2222">
        <f t="shared" si="81"/>
        <v>0</v>
      </c>
    </row>
    <row r="1399" spans="1:6" s="2265" customFormat="1">
      <c r="A1399" s="2221" t="s">
        <v>271</v>
      </c>
      <c r="B1399" s="2262" t="s">
        <v>4112</v>
      </c>
      <c r="C1399" s="2263" t="s">
        <v>4106</v>
      </c>
      <c r="D1399" s="2264">
        <v>240</v>
      </c>
      <c r="E1399" s="2454"/>
      <c r="F1399" s="2222">
        <f t="shared" si="81"/>
        <v>0</v>
      </c>
    </row>
    <row r="1400" spans="1:6" s="2265" customFormat="1">
      <c r="A1400" s="2221" t="s">
        <v>271</v>
      </c>
      <c r="B1400" s="2262" t="s">
        <v>4113</v>
      </c>
      <c r="C1400" s="2263" t="s">
        <v>4106</v>
      </c>
      <c r="D1400" s="2264">
        <v>5.2</v>
      </c>
      <c r="E1400" s="2454"/>
      <c r="F1400" s="2222">
        <f t="shared" si="81"/>
        <v>0</v>
      </c>
    </row>
    <row r="1401" spans="1:6" s="2265" customFormat="1" ht="25.5">
      <c r="A1401" s="2221" t="s">
        <v>271</v>
      </c>
      <c r="B1401" s="2262" t="s">
        <v>4114</v>
      </c>
      <c r="C1401" s="2263" t="s">
        <v>1118</v>
      </c>
      <c r="D1401" s="2264">
        <v>52</v>
      </c>
      <c r="E1401" s="2454"/>
      <c r="F1401" s="2222">
        <f t="shared" si="81"/>
        <v>0</v>
      </c>
    </row>
    <row r="1402" spans="1:6" s="2265" customFormat="1" ht="25.5">
      <c r="A1402" s="2221" t="s">
        <v>271</v>
      </c>
      <c r="B1402" s="2262" t="s">
        <v>4115</v>
      </c>
      <c r="C1402" s="2263" t="s">
        <v>1118</v>
      </c>
      <c r="D1402" s="2264">
        <v>8</v>
      </c>
      <c r="E1402" s="2454"/>
      <c r="F1402" s="2222">
        <f t="shared" si="81"/>
        <v>0</v>
      </c>
    </row>
    <row r="1403" spans="1:6" s="2266" customFormat="1" ht="38.25">
      <c r="A1403" s="2221" t="s">
        <v>271</v>
      </c>
      <c r="B1403" s="2262" t="s">
        <v>4116</v>
      </c>
      <c r="C1403" s="2263" t="s">
        <v>1044</v>
      </c>
      <c r="D1403" s="2264">
        <v>8</v>
      </c>
      <c r="E1403" s="2454"/>
      <c r="F1403" s="2222">
        <f t="shared" si="81"/>
        <v>0</v>
      </c>
    </row>
    <row r="1404" spans="1:6" s="2266" customFormat="1" ht="38.25">
      <c r="A1404" s="2221" t="s">
        <v>271</v>
      </c>
      <c r="B1404" s="2262" t="s">
        <v>4117</v>
      </c>
      <c r="C1404" s="2263" t="s">
        <v>4106</v>
      </c>
      <c r="D1404" s="2267">
        <v>8</v>
      </c>
      <c r="E1404" s="2454"/>
      <c r="F1404" s="2222">
        <f t="shared" si="81"/>
        <v>0</v>
      </c>
    </row>
    <row r="1405" spans="1:6" s="2266" customFormat="1" ht="25.5">
      <c r="A1405" s="2221" t="s">
        <v>271</v>
      </c>
      <c r="B1405" s="2262" t="s">
        <v>4118</v>
      </c>
      <c r="C1405" s="2263" t="s">
        <v>4106</v>
      </c>
      <c r="D1405" s="2264">
        <v>10</v>
      </c>
      <c r="E1405" s="2454"/>
      <c r="F1405" s="2222">
        <f t="shared" si="81"/>
        <v>0</v>
      </c>
    </row>
    <row r="1406" spans="1:6" s="2271" customFormat="1" ht="51">
      <c r="A1406" s="2221" t="s">
        <v>271</v>
      </c>
      <c r="B1406" s="2268" t="s">
        <v>4119</v>
      </c>
      <c r="C1406" s="2269" t="s">
        <v>4106</v>
      </c>
      <c r="D1406" s="2270">
        <v>14</v>
      </c>
      <c r="E1406" s="2454"/>
      <c r="F1406" s="2222">
        <f t="shared" si="81"/>
        <v>0</v>
      </c>
    </row>
    <row r="1407" spans="1:6" s="2271" customFormat="1" ht="51">
      <c r="A1407" s="2221" t="s">
        <v>271</v>
      </c>
      <c r="B1407" s="2262" t="s">
        <v>4120</v>
      </c>
      <c r="C1407" s="2263" t="s">
        <v>1118</v>
      </c>
      <c r="D1407" s="2264">
        <v>10</v>
      </c>
      <c r="E1407" s="2454"/>
      <c r="F1407" s="2222">
        <f t="shared" si="81"/>
        <v>0</v>
      </c>
    </row>
    <row r="1408" spans="1:6" s="2271" customFormat="1" ht="25.5">
      <c r="A1408" s="2221" t="s">
        <v>271</v>
      </c>
      <c r="B1408" s="2262" t="s">
        <v>4121</v>
      </c>
      <c r="C1408" s="2263" t="s">
        <v>4106</v>
      </c>
      <c r="D1408" s="2264">
        <v>60</v>
      </c>
      <c r="E1408" s="2454"/>
      <c r="F1408" s="2222">
        <f t="shared" si="81"/>
        <v>0</v>
      </c>
    </row>
    <row r="1409" spans="1:6" s="2271" customFormat="1" ht="25.5">
      <c r="A1409" s="2221" t="s">
        <v>271</v>
      </c>
      <c r="B1409" s="2262" t="s">
        <v>4122</v>
      </c>
      <c r="C1409" s="2263" t="s">
        <v>4106</v>
      </c>
      <c r="D1409" s="2264">
        <v>60</v>
      </c>
      <c r="E1409" s="2454"/>
      <c r="F1409" s="2222">
        <f t="shared" si="81"/>
        <v>0</v>
      </c>
    </row>
    <row r="1410" spans="1:6" s="2271" customFormat="1" ht="25.5">
      <c r="A1410" s="2221" t="s">
        <v>271</v>
      </c>
      <c r="B1410" s="2262" t="s">
        <v>4123</v>
      </c>
      <c r="C1410" s="2263" t="s">
        <v>1118</v>
      </c>
      <c r="D1410" s="2264">
        <v>2</v>
      </c>
      <c r="E1410" s="2454"/>
      <c r="F1410" s="2222">
        <f t="shared" si="81"/>
        <v>0</v>
      </c>
    </row>
    <row r="1411" spans="1:6" s="2271" customFormat="1" ht="25.5">
      <c r="A1411" s="2221" t="s">
        <v>271</v>
      </c>
      <c r="B1411" s="2262" t="s">
        <v>4124</v>
      </c>
      <c r="C1411" s="2263" t="s">
        <v>1118</v>
      </c>
      <c r="D1411" s="2264">
        <v>2</v>
      </c>
      <c r="E1411" s="2454"/>
      <c r="F1411" s="2222">
        <f t="shared" si="81"/>
        <v>0</v>
      </c>
    </row>
    <row r="1412" spans="1:6" s="2271" customFormat="1" ht="25.5">
      <c r="A1412" s="2221" t="s">
        <v>271</v>
      </c>
      <c r="B1412" s="2262" t="s">
        <v>4125</v>
      </c>
      <c r="C1412" s="2263" t="s">
        <v>4106</v>
      </c>
      <c r="D1412" s="2264">
        <v>60</v>
      </c>
      <c r="E1412" s="2454"/>
      <c r="F1412" s="2222">
        <f t="shared" si="81"/>
        <v>0</v>
      </c>
    </row>
    <row r="1413" spans="1:6" s="2271" customFormat="1" ht="25.5">
      <c r="A1413" s="2221" t="s">
        <v>271</v>
      </c>
      <c r="B1413" s="2262" t="s">
        <v>4126</v>
      </c>
      <c r="C1413" s="2263" t="s">
        <v>1044</v>
      </c>
      <c r="D1413" s="2264">
        <v>1</v>
      </c>
      <c r="E1413" s="2454"/>
      <c r="F1413" s="2222">
        <f t="shared" si="81"/>
        <v>0</v>
      </c>
    </row>
    <row r="1414" spans="1:6" s="2276" customFormat="1" ht="25.5">
      <c r="A1414" s="2245" t="s">
        <v>271</v>
      </c>
      <c r="B1414" s="2272" t="s">
        <v>4127</v>
      </c>
      <c r="C1414" s="2273" t="s">
        <v>4128</v>
      </c>
      <c r="D1414" s="2274">
        <v>1</v>
      </c>
      <c r="E1414" s="2455"/>
      <c r="F1414" s="2275">
        <f t="shared" si="81"/>
        <v>0</v>
      </c>
    </row>
    <row r="1415" spans="1:6" s="2223" customFormat="1">
      <c r="A1415" s="2221"/>
      <c r="B1415" s="1677"/>
      <c r="C1415" s="2058" t="s">
        <v>1118</v>
      </c>
      <c r="D1415" s="1757">
        <v>1</v>
      </c>
      <c r="E1415" s="2468">
        <f>SUM(F1393:F1414)</f>
        <v>0</v>
      </c>
      <c r="F1415" s="2236"/>
    </row>
    <row r="1416" spans="1:6" s="2251" customFormat="1">
      <c r="A1416" s="2277"/>
      <c r="B1416" s="2278"/>
      <c r="C1416" s="2249"/>
      <c r="D1416" s="2248"/>
      <c r="E1416" s="2279"/>
      <c r="F1416" s="2280"/>
    </row>
    <row r="1417" spans="1:6" s="1665" customFormat="1">
      <c r="A1417" s="2237" t="s">
        <v>4129</v>
      </c>
      <c r="B1417" s="2238" t="s">
        <v>4130</v>
      </c>
      <c r="C1417" s="2239"/>
      <c r="D1417" s="2240"/>
      <c r="E1417" s="2241"/>
      <c r="F1417" s="2242"/>
    </row>
    <row r="1418" spans="1:6" s="1665" customFormat="1">
      <c r="A1418" s="2237"/>
      <c r="B1418" s="2238"/>
      <c r="C1418" s="2239"/>
      <c r="D1418" s="2240"/>
      <c r="E1418" s="2241"/>
      <c r="F1418" s="2242"/>
    </row>
    <row r="1419" spans="1:6" s="1665" customFormat="1">
      <c r="A1419" s="2237"/>
      <c r="B1419" s="2238" t="s">
        <v>4084</v>
      </c>
      <c r="C1419" s="2239"/>
      <c r="D1419" s="2240"/>
      <c r="E1419" s="2241"/>
      <c r="F1419" s="2242"/>
    </row>
    <row r="1420" spans="1:6" s="2211" customFormat="1" ht="38.25">
      <c r="A1420" s="2230"/>
      <c r="B1420" s="1677" t="s">
        <v>4085</v>
      </c>
      <c r="C1420" s="1666"/>
      <c r="D1420" s="1760"/>
      <c r="E1420" s="2231"/>
      <c r="F1420" s="2231"/>
    </row>
    <row r="1421" spans="1:6" s="2211" customFormat="1">
      <c r="A1421" s="2230"/>
      <c r="B1421" s="2150" t="s">
        <v>4086</v>
      </c>
      <c r="C1421" s="1873" t="s">
        <v>1044</v>
      </c>
      <c r="D1421" s="1772">
        <v>1</v>
      </c>
      <c r="E1421" s="2464"/>
      <c r="F1421" s="2222">
        <f t="shared" ref="F1421:F1425" si="82">E1421*D1421</f>
        <v>0</v>
      </c>
    </row>
    <row r="1422" spans="1:6" s="2223" customFormat="1">
      <c r="A1422" s="2058"/>
      <c r="B1422" s="2150" t="s">
        <v>4087</v>
      </c>
      <c r="C1422" s="1873" t="s">
        <v>1044</v>
      </c>
      <c r="D1422" s="1772">
        <v>1</v>
      </c>
      <c r="E1422" s="2464"/>
      <c r="F1422" s="2222">
        <f t="shared" si="82"/>
        <v>0</v>
      </c>
    </row>
    <row r="1423" spans="1:6" s="2223" customFormat="1">
      <c r="A1423" s="2058"/>
      <c r="B1423" s="2150" t="s">
        <v>4088</v>
      </c>
      <c r="C1423" s="1873" t="s">
        <v>1044</v>
      </c>
      <c r="D1423" s="1772">
        <v>2</v>
      </c>
      <c r="E1423" s="2464"/>
      <c r="F1423" s="2222">
        <f t="shared" si="82"/>
        <v>0</v>
      </c>
    </row>
    <row r="1424" spans="1:6" s="2223" customFormat="1">
      <c r="A1424" s="2058"/>
      <c r="B1424" s="2150" t="s">
        <v>4089</v>
      </c>
      <c r="C1424" s="1873" t="s">
        <v>1044</v>
      </c>
      <c r="D1424" s="1772">
        <v>1</v>
      </c>
      <c r="E1424" s="2464"/>
      <c r="F1424" s="2222">
        <f t="shared" si="82"/>
        <v>0</v>
      </c>
    </row>
    <row r="1425" spans="1:6" s="2227" customFormat="1" ht="25.5">
      <c r="A1425" s="2281"/>
      <c r="B1425" s="2282" t="s">
        <v>4094</v>
      </c>
      <c r="C1425" s="2283" t="s">
        <v>1044</v>
      </c>
      <c r="D1425" s="2284">
        <v>1</v>
      </c>
      <c r="E1425" s="2455"/>
      <c r="F1425" s="2275">
        <f t="shared" si="82"/>
        <v>0</v>
      </c>
    </row>
    <row r="1426" spans="1:6" s="2227" customFormat="1">
      <c r="A1426" s="2281"/>
      <c r="B1426" s="2285"/>
      <c r="C1426" s="1981" t="s">
        <v>1118</v>
      </c>
      <c r="D1426" s="2286">
        <v>1</v>
      </c>
      <c r="E1426" s="2469">
        <f>SUM(F1421:F1425)</f>
        <v>0</v>
      </c>
      <c r="F1426" s="2287"/>
    </row>
    <row r="1427" spans="1:6" s="2293" customFormat="1">
      <c r="A1427" s="2288"/>
      <c r="B1427" s="2289"/>
      <c r="C1427" s="2290"/>
      <c r="D1427" s="2291"/>
      <c r="E1427" s="2292"/>
      <c r="F1427" s="2250"/>
    </row>
    <row r="1428" spans="1:6" s="1665" customFormat="1">
      <c r="A1428" s="2237"/>
      <c r="B1428" s="2238" t="s">
        <v>4097</v>
      </c>
      <c r="C1428" s="2239"/>
      <c r="D1428" s="2240"/>
      <c r="E1428" s="2241"/>
      <c r="F1428" s="2242"/>
    </row>
    <row r="1429" spans="1:6" s="2223" customFormat="1" ht="289.14999999999998" customHeight="1">
      <c r="A1429" s="2221" t="s">
        <v>271</v>
      </c>
      <c r="B1429" s="1677" t="s">
        <v>4131</v>
      </c>
      <c r="C1429" s="1873" t="s">
        <v>1118</v>
      </c>
      <c r="D1429" s="1772">
        <v>1</v>
      </c>
      <c r="E1429" s="2464"/>
      <c r="F1429" s="2222">
        <f t="shared" ref="F1429:F1431" si="83">E1429*D1429</f>
        <v>0</v>
      </c>
    </row>
    <row r="1430" spans="1:6" s="2227" customFormat="1">
      <c r="A1430" s="2245" t="s">
        <v>271</v>
      </c>
      <c r="B1430" s="1932" t="s">
        <v>4100</v>
      </c>
      <c r="C1430" s="2281" t="s">
        <v>1118</v>
      </c>
      <c r="D1430" s="1983">
        <v>1</v>
      </c>
      <c r="E1430" s="2467"/>
      <c r="F1430" s="2222">
        <f t="shared" si="83"/>
        <v>0</v>
      </c>
    </row>
    <row r="1431" spans="1:6" s="2227" customFormat="1">
      <c r="A1431" s="2245" t="s">
        <v>271</v>
      </c>
      <c r="B1431" s="1951" t="s">
        <v>4101</v>
      </c>
      <c r="C1431" s="2226" t="s">
        <v>1118</v>
      </c>
      <c r="D1431" s="2224">
        <v>1</v>
      </c>
      <c r="E1431" s="2470"/>
      <c r="F1431" s="2275">
        <f t="shared" si="83"/>
        <v>0</v>
      </c>
    </row>
    <row r="1432" spans="1:6" s="2227" customFormat="1">
      <c r="A1432" s="2245"/>
      <c r="B1432" s="1932"/>
      <c r="C1432" s="1981" t="s">
        <v>1118</v>
      </c>
      <c r="D1432" s="2286">
        <v>1</v>
      </c>
      <c r="E1432" s="2469">
        <f>SUM(F1429:F1431)</f>
        <v>0</v>
      </c>
      <c r="F1432" s="2287"/>
    </row>
    <row r="1433" spans="1:6" s="2293" customFormat="1">
      <c r="A1433" s="2294"/>
      <c r="B1433" s="2107"/>
      <c r="C1433" s="2290"/>
      <c r="D1433" s="2291"/>
      <c r="E1433" s="2292"/>
      <c r="F1433" s="2250"/>
    </row>
    <row r="1434" spans="1:6" s="2256" customFormat="1">
      <c r="A1434" s="2252"/>
      <c r="B1434" s="2209" t="s">
        <v>4103</v>
      </c>
      <c r="C1434" s="2253"/>
      <c r="D1434" s="2254"/>
      <c r="E1434" s="2255"/>
      <c r="F1434" s="2255"/>
    </row>
    <row r="1435" spans="1:6" s="2265" customFormat="1">
      <c r="A1435" s="2221" t="s">
        <v>271</v>
      </c>
      <c r="B1435" s="2262" t="s">
        <v>4109</v>
      </c>
      <c r="C1435" s="2295" t="s">
        <v>4106</v>
      </c>
      <c r="D1435" s="2296">
        <v>490</v>
      </c>
      <c r="E1435" s="2467"/>
      <c r="F1435" s="2222">
        <f t="shared" ref="F1435:F1441" si="84">E1435*D1435</f>
        <v>0</v>
      </c>
    </row>
    <row r="1436" spans="1:6" s="2265" customFormat="1">
      <c r="A1436" s="2221" t="s">
        <v>271</v>
      </c>
      <c r="B1436" s="2262" t="s">
        <v>4110</v>
      </c>
      <c r="C1436" s="2295" t="s">
        <v>4106</v>
      </c>
      <c r="D1436" s="2297">
        <v>490</v>
      </c>
      <c r="E1436" s="2467"/>
      <c r="F1436" s="2222">
        <f t="shared" si="84"/>
        <v>0</v>
      </c>
    </row>
    <row r="1437" spans="1:6" s="2265" customFormat="1">
      <c r="A1437" s="2221" t="s">
        <v>271</v>
      </c>
      <c r="B1437" s="2262" t="s">
        <v>4111</v>
      </c>
      <c r="C1437" s="2295" t="s">
        <v>4106</v>
      </c>
      <c r="D1437" s="2297">
        <v>100</v>
      </c>
      <c r="E1437" s="2467"/>
      <c r="F1437" s="2222">
        <f t="shared" si="84"/>
        <v>0</v>
      </c>
    </row>
    <row r="1438" spans="1:6" s="2265" customFormat="1">
      <c r="A1438" s="2221" t="s">
        <v>271</v>
      </c>
      <c r="B1438" s="2262" t="s">
        <v>4112</v>
      </c>
      <c r="C1438" s="2295" t="s">
        <v>4106</v>
      </c>
      <c r="D1438" s="2297">
        <v>245</v>
      </c>
      <c r="E1438" s="2467"/>
      <c r="F1438" s="2222">
        <f t="shared" si="84"/>
        <v>0</v>
      </c>
    </row>
    <row r="1439" spans="1:6" s="2265" customFormat="1">
      <c r="A1439" s="2221" t="s">
        <v>271</v>
      </c>
      <c r="B1439" s="2262" t="s">
        <v>4132</v>
      </c>
      <c r="C1439" s="2295" t="s">
        <v>1118</v>
      </c>
      <c r="D1439" s="2297">
        <v>14</v>
      </c>
      <c r="E1439" s="2467"/>
      <c r="F1439" s="2222">
        <f t="shared" si="84"/>
        <v>0</v>
      </c>
    </row>
    <row r="1440" spans="1:6" s="2265" customFormat="1">
      <c r="A1440" s="2221" t="s">
        <v>271</v>
      </c>
      <c r="B1440" s="2262" t="s">
        <v>4133</v>
      </c>
      <c r="C1440" s="2295" t="s">
        <v>1118</v>
      </c>
      <c r="D1440" s="2297">
        <v>14</v>
      </c>
      <c r="E1440" s="2467"/>
      <c r="F1440" s="2222">
        <f t="shared" si="84"/>
        <v>0</v>
      </c>
    </row>
    <row r="1441" spans="1:6" s="2276" customFormat="1" ht="25.5">
      <c r="A1441" s="2245" t="s">
        <v>271</v>
      </c>
      <c r="B1441" s="2272" t="s">
        <v>4127</v>
      </c>
      <c r="C1441" s="2298" t="s">
        <v>4128</v>
      </c>
      <c r="D1441" s="2299">
        <v>1</v>
      </c>
      <c r="E1441" s="2470"/>
      <c r="F1441" s="2275">
        <f t="shared" si="84"/>
        <v>0</v>
      </c>
    </row>
    <row r="1442" spans="1:6" s="2223" customFormat="1">
      <c r="A1442" s="2221"/>
      <c r="B1442" s="1677"/>
      <c r="C1442" s="2058" t="s">
        <v>1118</v>
      </c>
      <c r="D1442" s="1757">
        <v>1</v>
      </c>
      <c r="E1442" s="2468">
        <f>SUM(F1435:F1441)</f>
        <v>0</v>
      </c>
      <c r="F1442" s="2236"/>
    </row>
    <row r="1443" spans="1:6" s="2251" customFormat="1">
      <c r="A1443" s="2249"/>
      <c r="B1443" s="2219"/>
      <c r="C1443" s="2290"/>
      <c r="D1443" s="2291"/>
      <c r="E1443" s="2292"/>
      <c r="F1443" s="2279"/>
    </row>
    <row r="1444" spans="1:6" s="2211" customFormat="1">
      <c r="A1444" s="2300" t="s">
        <v>4080</v>
      </c>
      <c r="B1444" s="2209" t="s">
        <v>4134</v>
      </c>
      <c r="C1444" s="2301" t="s">
        <v>4135</v>
      </c>
      <c r="D1444" s="2259">
        <v>1</v>
      </c>
      <c r="E1444" s="2471">
        <f>E1366+E1381+E1389+E1415+E1426+E1432+E1442</f>
        <v>0</v>
      </c>
      <c r="F1444" s="2231"/>
    </row>
    <row r="1445" spans="1:6" s="2211" customFormat="1">
      <c r="A1445" s="2300"/>
      <c r="B1445" s="2209"/>
      <c r="C1445" s="2301"/>
      <c r="D1445" s="2259"/>
      <c r="E1445" s="2260"/>
      <c r="F1445" s="2231"/>
    </row>
    <row r="1446" spans="1:6" s="2220" customFormat="1">
      <c r="A1446" s="2218"/>
      <c r="B1446" s="2219"/>
      <c r="C1446" s="1748"/>
      <c r="D1446" s="1765"/>
      <c r="E1446" s="2302"/>
      <c r="F1446" s="2302"/>
    </row>
    <row r="1447" spans="1:6" s="2217" customFormat="1" ht="25.5">
      <c r="A1447" s="2212" t="s">
        <v>4136</v>
      </c>
      <c r="B1447" s="2213" t="s">
        <v>4137</v>
      </c>
      <c r="C1447" s="2214"/>
      <c r="D1447" s="2215"/>
      <c r="E1447" s="2303"/>
      <c r="F1447" s="2303"/>
    </row>
    <row r="1448" spans="1:6" s="2220" customFormat="1">
      <c r="A1448" s="2218"/>
      <c r="B1448" s="2219"/>
      <c r="C1448" s="1748"/>
      <c r="D1448" s="1765"/>
      <c r="E1448" s="2302"/>
      <c r="F1448" s="2302"/>
    </row>
    <row r="1449" spans="1:6" s="2211" customFormat="1">
      <c r="A1449" s="2208" t="s">
        <v>4138</v>
      </c>
      <c r="B1449" s="2209" t="s">
        <v>4139</v>
      </c>
      <c r="C1449" s="1666"/>
      <c r="D1449" s="1760"/>
      <c r="E1449" s="2231"/>
      <c r="F1449" s="2231"/>
    </row>
    <row r="1450" spans="1:6" s="1701" customFormat="1" ht="51">
      <c r="A1450" s="2221" t="s">
        <v>271</v>
      </c>
      <c r="B1450" s="1259" t="s">
        <v>4140</v>
      </c>
      <c r="C1450" s="2304"/>
      <c r="D1450" s="2305"/>
      <c r="E1450" s="2229"/>
      <c r="F1450" s="2222">
        <f t="shared" ref="F1450:F1454" si="85">E1450*D1450</f>
        <v>0</v>
      </c>
    </row>
    <row r="1451" spans="1:6" s="1701" customFormat="1" ht="25.5">
      <c r="A1451" s="2221" t="s">
        <v>271</v>
      </c>
      <c r="B1451" s="1259" t="s">
        <v>4141</v>
      </c>
      <c r="C1451" s="2304"/>
      <c r="D1451" s="2305"/>
      <c r="E1451" s="2229"/>
      <c r="F1451" s="2222">
        <f t="shared" si="85"/>
        <v>0</v>
      </c>
    </row>
    <row r="1452" spans="1:6" s="1701" customFormat="1" ht="25.5">
      <c r="A1452" s="2221" t="s">
        <v>271</v>
      </c>
      <c r="B1452" s="1701" t="s">
        <v>4142</v>
      </c>
      <c r="C1452" s="2058"/>
      <c r="D1452" s="2305"/>
      <c r="E1452" s="2229"/>
      <c r="F1452" s="2222">
        <f t="shared" si="85"/>
        <v>0</v>
      </c>
    </row>
    <row r="1453" spans="1:6" s="2223" customFormat="1">
      <c r="A1453" s="2221" t="s">
        <v>271</v>
      </c>
      <c r="B1453" s="1677" t="s">
        <v>4143</v>
      </c>
      <c r="C1453" s="2058"/>
      <c r="D1453" s="1757"/>
      <c r="E1453" s="2229"/>
      <c r="F1453" s="2222">
        <f t="shared" si="85"/>
        <v>0</v>
      </c>
    </row>
    <row r="1454" spans="1:6" s="2227" customFormat="1">
      <c r="A1454" s="2245" t="s">
        <v>271</v>
      </c>
      <c r="B1454" s="1951" t="s">
        <v>4144</v>
      </c>
      <c r="C1454" s="2226"/>
      <c r="D1454" s="2224"/>
      <c r="E1454" s="2235"/>
      <c r="F1454" s="2275">
        <f t="shared" si="85"/>
        <v>0</v>
      </c>
    </row>
    <row r="1455" spans="1:6" s="2223" customFormat="1">
      <c r="A1455" s="1757"/>
      <c r="B1455" s="2209"/>
      <c r="C1455" s="2058" t="s">
        <v>1118</v>
      </c>
      <c r="D1455" s="1757">
        <v>1</v>
      </c>
      <c r="E1455" s="2468">
        <f>SUM(F1450:F1454)</f>
        <v>0</v>
      </c>
      <c r="F1455" s="2236"/>
    </row>
    <row r="1456" spans="1:6" s="2251" customFormat="1">
      <c r="A1456" s="2248"/>
      <c r="B1456" s="2219"/>
      <c r="C1456" s="2249"/>
      <c r="D1456" s="2248"/>
      <c r="E1456" s="2279"/>
      <c r="F1456" s="2250"/>
    </row>
    <row r="1457" spans="1:6" s="2256" customFormat="1">
      <c r="A1457" s="2208" t="s">
        <v>4145</v>
      </c>
      <c r="B1457" s="2209" t="s">
        <v>4103</v>
      </c>
      <c r="C1457" s="2253"/>
      <c r="D1457" s="2254"/>
      <c r="E1457" s="2255"/>
      <c r="F1457" s="2255"/>
    </row>
    <row r="1458" spans="1:6" s="2265" customFormat="1">
      <c r="A1458" s="2221" t="s">
        <v>271</v>
      </c>
      <c r="B1458" s="2262" t="s">
        <v>4109</v>
      </c>
      <c r="C1458" s="2295" t="s">
        <v>4106</v>
      </c>
      <c r="D1458" s="2296">
        <v>125</v>
      </c>
      <c r="E1458" s="2467"/>
      <c r="F1458" s="2222">
        <f t="shared" ref="F1458:F1466" si="86">E1458*D1458</f>
        <v>0</v>
      </c>
    </row>
    <row r="1459" spans="1:6" s="2265" customFormat="1">
      <c r="A1459" s="2221" t="s">
        <v>271</v>
      </c>
      <c r="B1459" s="2262" t="s">
        <v>4146</v>
      </c>
      <c r="C1459" s="2295" t="s">
        <v>4106</v>
      </c>
      <c r="D1459" s="2296">
        <v>50</v>
      </c>
      <c r="E1459" s="2467"/>
      <c r="F1459" s="2222">
        <f t="shared" si="86"/>
        <v>0</v>
      </c>
    </row>
    <row r="1460" spans="1:6" s="2265" customFormat="1">
      <c r="A1460" s="2221" t="s">
        <v>271</v>
      </c>
      <c r="B1460" s="2262" t="s">
        <v>4110</v>
      </c>
      <c r="C1460" s="2295" t="s">
        <v>4106</v>
      </c>
      <c r="D1460" s="2297">
        <v>125</v>
      </c>
      <c r="E1460" s="2467"/>
      <c r="F1460" s="2222">
        <f t="shared" si="86"/>
        <v>0</v>
      </c>
    </row>
    <row r="1461" spans="1:6" s="2265" customFormat="1">
      <c r="A1461" s="2221" t="s">
        <v>271</v>
      </c>
      <c r="B1461" s="2262" t="s">
        <v>4111</v>
      </c>
      <c r="C1461" s="2295" t="s">
        <v>4106</v>
      </c>
      <c r="D1461" s="2297">
        <v>100</v>
      </c>
      <c r="E1461" s="2467"/>
      <c r="F1461" s="2222">
        <f t="shared" si="86"/>
        <v>0</v>
      </c>
    </row>
    <row r="1462" spans="1:6" s="2265" customFormat="1">
      <c r="A1462" s="2221" t="s">
        <v>271</v>
      </c>
      <c r="B1462" s="2262" t="s">
        <v>4112</v>
      </c>
      <c r="C1462" s="2295" t="s">
        <v>4106</v>
      </c>
      <c r="D1462" s="2297">
        <v>62.5</v>
      </c>
      <c r="E1462" s="2467"/>
      <c r="F1462" s="2222">
        <f t="shared" si="86"/>
        <v>0</v>
      </c>
    </row>
    <row r="1463" spans="1:6" s="2265" customFormat="1">
      <c r="A1463" s="2221" t="s">
        <v>271</v>
      </c>
      <c r="B1463" s="2262" t="s">
        <v>4132</v>
      </c>
      <c r="C1463" s="2295" t="s">
        <v>1118</v>
      </c>
      <c r="D1463" s="2297">
        <v>5</v>
      </c>
      <c r="E1463" s="2467"/>
      <c r="F1463" s="2222">
        <f t="shared" si="86"/>
        <v>0</v>
      </c>
    </row>
    <row r="1464" spans="1:6" s="2211" customFormat="1">
      <c r="A1464" s="2221" t="s">
        <v>271</v>
      </c>
      <c r="B1464" s="1677" t="s">
        <v>4147</v>
      </c>
      <c r="C1464" s="1666" t="s">
        <v>1044</v>
      </c>
      <c r="D1464" s="2306">
        <v>5</v>
      </c>
      <c r="E1464" s="2467"/>
      <c r="F1464" s="2222">
        <f t="shared" si="86"/>
        <v>0</v>
      </c>
    </row>
    <row r="1465" spans="1:6" s="2211" customFormat="1">
      <c r="A1465" s="2221" t="s">
        <v>271</v>
      </c>
      <c r="B1465" s="1677" t="s">
        <v>4148</v>
      </c>
      <c r="C1465" s="1666" t="s">
        <v>1044</v>
      </c>
      <c r="D1465" s="2306">
        <v>5</v>
      </c>
      <c r="E1465" s="2467"/>
      <c r="F1465" s="2222">
        <f t="shared" si="86"/>
        <v>0</v>
      </c>
    </row>
    <row r="1466" spans="1:6" s="2276" customFormat="1" ht="25.5">
      <c r="A1466" s="2245" t="s">
        <v>271</v>
      </c>
      <c r="B1466" s="2272" t="s">
        <v>4127</v>
      </c>
      <c r="C1466" s="2298" t="s">
        <v>4128</v>
      </c>
      <c r="D1466" s="2299">
        <v>1</v>
      </c>
      <c r="E1466" s="2470"/>
      <c r="F1466" s="2275">
        <f t="shared" si="86"/>
        <v>0</v>
      </c>
    </row>
    <row r="1467" spans="1:6" s="2223" customFormat="1">
      <c r="A1467" s="2221"/>
      <c r="B1467" s="1677"/>
      <c r="C1467" s="2058" t="s">
        <v>1118</v>
      </c>
      <c r="D1467" s="1757">
        <v>1</v>
      </c>
      <c r="E1467" s="2468">
        <f>SUM(F1458:F1466)</f>
        <v>0</v>
      </c>
      <c r="F1467" s="2236"/>
    </row>
    <row r="1468" spans="1:6" s="2251" customFormat="1">
      <c r="A1468" s="2249"/>
      <c r="B1468" s="2219"/>
      <c r="C1468" s="2290"/>
      <c r="D1468" s="2291"/>
      <c r="E1468" s="2292"/>
      <c r="F1468" s="2279"/>
    </row>
    <row r="1469" spans="1:6" s="2211" customFormat="1" ht="25.5">
      <c r="A1469" s="2300" t="s">
        <v>4136</v>
      </c>
      <c r="B1469" s="2209" t="s">
        <v>4149</v>
      </c>
      <c r="C1469" s="2301" t="s">
        <v>4135</v>
      </c>
      <c r="D1469" s="2259">
        <v>1</v>
      </c>
      <c r="E1469" s="2471">
        <f>E1455+E1467</f>
        <v>0</v>
      </c>
      <c r="F1469" s="2231"/>
    </row>
    <row r="1470" spans="1:6">
      <c r="B1470" s="2307"/>
      <c r="D1470" s="1748"/>
      <c r="E1470" s="2308"/>
      <c r="F1470" s="2308"/>
    </row>
    <row r="1471" spans="1:6" s="2314" customFormat="1">
      <c r="A1471" s="2309" t="s">
        <v>4150</v>
      </c>
      <c r="B1471" s="2310" t="s">
        <v>4151</v>
      </c>
      <c r="C1471" s="2311"/>
      <c r="D1471" s="2312"/>
      <c r="E1471" s="2313"/>
    </row>
    <row r="1472" spans="1:6" s="2319" customFormat="1" ht="25.5">
      <c r="A1472" s="2221" t="s">
        <v>271</v>
      </c>
      <c r="B1472" s="2315" t="s">
        <v>4152</v>
      </c>
      <c r="C1472" s="2316"/>
      <c r="D1472" s="2317"/>
      <c r="E1472" s="2318"/>
    </row>
    <row r="1473" spans="1:6" s="2319" customFormat="1" ht="25.5">
      <c r="A1473" s="2320"/>
      <c r="B1473" s="2315" t="s">
        <v>4153</v>
      </c>
      <c r="C1473" s="2246" t="s">
        <v>1118</v>
      </c>
      <c r="D1473" s="2247">
        <v>1</v>
      </c>
      <c r="E1473" s="2454"/>
      <c r="F1473" s="2222">
        <f t="shared" ref="F1473:F1480" si="87">E1473*D1473</f>
        <v>0</v>
      </c>
    </row>
    <row r="1474" spans="1:6" s="2319" customFormat="1" ht="25.5">
      <c r="A1474" s="2320"/>
      <c r="B1474" s="2315" t="s">
        <v>4154</v>
      </c>
      <c r="C1474" s="2246" t="s">
        <v>1118</v>
      </c>
      <c r="D1474" s="2247">
        <v>1</v>
      </c>
      <c r="E1474" s="2454"/>
      <c r="F1474" s="2222">
        <f t="shared" si="87"/>
        <v>0</v>
      </c>
    </row>
    <row r="1475" spans="1:6" s="2319" customFormat="1" ht="25.5">
      <c r="A1475" s="2221" t="s">
        <v>271</v>
      </c>
      <c r="B1475" s="2315" t="s">
        <v>4155</v>
      </c>
      <c r="C1475" s="2246"/>
      <c r="D1475" s="2247"/>
      <c r="E1475" s="1949"/>
      <c r="F1475" s="2222"/>
    </row>
    <row r="1476" spans="1:6" s="2319" customFormat="1" ht="140.25">
      <c r="A1476" s="2320"/>
      <c r="B1476" s="2321" t="s">
        <v>4156</v>
      </c>
      <c r="C1476" s="2246" t="s">
        <v>1118</v>
      </c>
      <c r="D1476" s="2247">
        <v>1</v>
      </c>
      <c r="E1476" s="2454"/>
      <c r="F1476" s="2222">
        <f t="shared" si="87"/>
        <v>0</v>
      </c>
    </row>
    <row r="1477" spans="1:6" s="2319" customFormat="1" ht="25.5">
      <c r="A1477" s="2320"/>
      <c r="B1477" s="2315" t="s">
        <v>4157</v>
      </c>
      <c r="C1477" s="2246" t="s">
        <v>1118</v>
      </c>
      <c r="D1477" s="2247">
        <v>1</v>
      </c>
      <c r="E1477" s="2454"/>
      <c r="F1477" s="2222">
        <f t="shared" si="87"/>
        <v>0</v>
      </c>
    </row>
    <row r="1478" spans="1:6" s="2324" customFormat="1">
      <c r="A1478" s="2322"/>
      <c r="B1478" s="2323" t="s">
        <v>4158</v>
      </c>
      <c r="C1478" s="2246" t="s">
        <v>1118</v>
      </c>
      <c r="D1478" s="2247">
        <v>1</v>
      </c>
      <c r="E1478" s="2454"/>
      <c r="F1478" s="2222">
        <f t="shared" si="87"/>
        <v>0</v>
      </c>
    </row>
    <row r="1479" spans="1:6" s="2227" customFormat="1" ht="25.5">
      <c r="A1479" s="2281"/>
      <c r="B1479" s="2325" t="s">
        <v>4094</v>
      </c>
      <c r="C1479" s="2246" t="s">
        <v>1044</v>
      </c>
      <c r="D1479" s="2247">
        <v>1</v>
      </c>
      <c r="E1479" s="2454"/>
      <c r="F1479" s="2222">
        <f t="shared" si="87"/>
        <v>0</v>
      </c>
    </row>
    <row r="1480" spans="1:6" s="1800" customFormat="1" ht="25.5">
      <c r="A1480" s="2221" t="s">
        <v>271</v>
      </c>
      <c r="B1480" s="2323" t="s">
        <v>4159</v>
      </c>
      <c r="C1480" s="1873" t="s">
        <v>1118</v>
      </c>
      <c r="D1480" s="1772">
        <v>1</v>
      </c>
      <c r="E1480" s="2454"/>
      <c r="F1480" s="2222">
        <f t="shared" si="87"/>
        <v>0</v>
      </c>
    </row>
    <row r="1481" spans="1:6" s="2227" customFormat="1">
      <c r="A1481" s="2224"/>
      <c r="B1481" s="2225"/>
      <c r="C1481" s="2226"/>
      <c r="D1481" s="2224"/>
      <c r="E1481" s="2326"/>
      <c r="F1481" s="2326"/>
    </row>
    <row r="1482" spans="1:6" s="2314" customFormat="1">
      <c r="A1482" s="2327"/>
      <c r="B1482" s="2328"/>
      <c r="C1482" s="2329" t="s">
        <v>1118</v>
      </c>
      <c r="D1482" s="1912">
        <v>1</v>
      </c>
      <c r="E1482" s="2468">
        <f>SUM(F1472:F1480)</f>
        <v>0</v>
      </c>
    </row>
    <row r="1483" spans="1:6" s="2336" customFormat="1">
      <c r="A1483" s="2330"/>
      <c r="B1483" s="2331"/>
      <c r="C1483" s="2332"/>
      <c r="D1483" s="2333"/>
      <c r="E1483" s="2334"/>
      <c r="F1483" s="2335"/>
    </row>
    <row r="1484" spans="1:6" s="2211" customFormat="1">
      <c r="A1484" s="2300" t="s">
        <v>4160</v>
      </c>
      <c r="B1484" s="2209" t="s">
        <v>4161</v>
      </c>
      <c r="C1484" s="1666"/>
      <c r="D1484" s="1760"/>
      <c r="E1484" s="1706"/>
      <c r="F1484" s="1706"/>
    </row>
    <row r="1485" spans="1:6" s="2339" customFormat="1" ht="25.5">
      <c r="A1485" s="2337" t="s">
        <v>271</v>
      </c>
      <c r="B1485" s="2328" t="s">
        <v>4162</v>
      </c>
      <c r="C1485" s="1986" t="s">
        <v>1118</v>
      </c>
      <c r="D1485" s="2338">
        <v>1</v>
      </c>
      <c r="E1485" s="2454"/>
      <c r="F1485" s="2222">
        <f t="shared" ref="F1485" si="88">E1485*D1485</f>
        <v>0</v>
      </c>
    </row>
    <row r="1486" spans="1:6" s="2339" customFormat="1">
      <c r="A1486" s="2327"/>
      <c r="B1486" s="2340" t="s">
        <v>4163</v>
      </c>
      <c r="C1486" s="1981"/>
      <c r="D1486" s="2327"/>
      <c r="E1486" s="2341"/>
    </row>
    <row r="1487" spans="1:6" s="2339" customFormat="1">
      <c r="A1487" s="2327"/>
      <c r="B1487" s="2340" t="s">
        <v>4164</v>
      </c>
      <c r="C1487" s="1981"/>
      <c r="D1487" s="2327"/>
      <c r="E1487" s="2341"/>
    </row>
    <row r="1488" spans="1:6" s="2339" customFormat="1">
      <c r="A1488" s="2327"/>
      <c r="B1488" s="2340" t="s">
        <v>4165</v>
      </c>
      <c r="C1488" s="1981"/>
      <c r="D1488" s="2327"/>
      <c r="E1488" s="2341"/>
    </row>
    <row r="1489" spans="1:6" s="2339" customFormat="1">
      <c r="A1489" s="2327"/>
      <c r="B1489" s="2340" t="s">
        <v>4166</v>
      </c>
      <c r="C1489" s="1981"/>
      <c r="D1489" s="2327"/>
      <c r="E1489" s="2341"/>
    </row>
    <row r="1490" spans="1:6" s="2339" customFormat="1">
      <c r="A1490" s="2327"/>
      <c r="B1490" s="2328"/>
      <c r="C1490" s="1981"/>
      <c r="D1490" s="1977"/>
      <c r="E1490" s="2341"/>
    </row>
    <row r="1491" spans="1:6" s="2339" customFormat="1" ht="25.5">
      <c r="A1491" s="2337" t="s">
        <v>271</v>
      </c>
      <c r="B1491" s="2328" t="s">
        <v>4167</v>
      </c>
      <c r="C1491" s="1986" t="s">
        <v>1118</v>
      </c>
      <c r="D1491" s="2338">
        <v>1</v>
      </c>
      <c r="E1491" s="2454"/>
      <c r="F1491" s="2222">
        <f t="shared" ref="F1491" si="89">E1491*D1491</f>
        <v>0</v>
      </c>
    </row>
    <row r="1492" spans="1:6" s="2339" customFormat="1">
      <c r="A1492" s="2327"/>
      <c r="B1492" s="2340" t="s">
        <v>4168</v>
      </c>
      <c r="C1492" s="1981"/>
      <c r="D1492" s="2327"/>
      <c r="E1492" s="2341"/>
    </row>
    <row r="1493" spans="1:6" s="1800" customFormat="1">
      <c r="A1493" s="1918"/>
      <c r="B1493" s="2342" t="s">
        <v>4165</v>
      </c>
      <c r="C1493" s="2343"/>
      <c r="D1493" s="2344"/>
      <c r="E1493" s="2116"/>
    </row>
    <row r="1494" spans="1:6" s="2339" customFormat="1">
      <c r="A1494" s="2327"/>
      <c r="B1494" s="2340" t="s">
        <v>4169</v>
      </c>
      <c r="C1494" s="1981"/>
      <c r="D1494" s="2327"/>
      <c r="E1494" s="2341"/>
    </row>
    <row r="1495" spans="1:6" s="1800" customFormat="1" ht="25.5">
      <c r="A1495" s="1918"/>
      <c r="B1495" s="2345" t="s">
        <v>4170</v>
      </c>
      <c r="C1495" s="2346"/>
      <c r="D1495" s="2347"/>
      <c r="E1495" s="2116"/>
    </row>
    <row r="1496" spans="1:6" s="1796" customFormat="1">
      <c r="A1496" s="1983"/>
      <c r="B1496" s="2323" t="s">
        <v>4171</v>
      </c>
      <c r="C1496" s="1981"/>
      <c r="D1496" s="2348"/>
      <c r="E1496" s="2349"/>
    </row>
    <row r="1497" spans="1:6" s="1796" customFormat="1" ht="25.5">
      <c r="A1497" s="1983"/>
      <c r="B1497" s="2323" t="s">
        <v>4172</v>
      </c>
      <c r="C1497" s="1981"/>
      <c r="D1497" s="2348"/>
      <c r="E1497" s="2349"/>
    </row>
    <row r="1498" spans="1:6" s="2339" customFormat="1" ht="25.5">
      <c r="A1498" s="2327"/>
      <c r="B1498" s="2340" t="s">
        <v>4173</v>
      </c>
      <c r="C1498" s="1981"/>
      <c r="D1498" s="2327"/>
      <c r="E1498" s="2341"/>
    </row>
    <row r="1499" spans="1:6" s="2339" customFormat="1">
      <c r="A1499" s="2327"/>
      <c r="B1499" s="2328"/>
      <c r="C1499" s="1981"/>
      <c r="D1499" s="1977"/>
      <c r="E1499" s="2350"/>
      <c r="F1499" s="2350"/>
    </row>
    <row r="1500" spans="1:6" s="1800" customFormat="1">
      <c r="A1500" s="2337" t="s">
        <v>271</v>
      </c>
      <c r="B1500" s="2351" t="s">
        <v>4174</v>
      </c>
    </row>
    <row r="1501" spans="1:6" s="1796" customFormat="1" ht="25.5">
      <c r="A1501" s="1918"/>
      <c r="B1501" s="2323" t="s">
        <v>4175</v>
      </c>
      <c r="C1501" s="2246" t="s">
        <v>1118</v>
      </c>
      <c r="D1501" s="2338">
        <v>1</v>
      </c>
      <c r="E1501" s="2454"/>
      <c r="F1501" s="2222">
        <f t="shared" ref="F1501:F1504" si="90">E1501*D1501</f>
        <v>0</v>
      </c>
    </row>
    <row r="1502" spans="1:6" s="1796" customFormat="1" ht="38.25">
      <c r="A1502" s="1918"/>
      <c r="B1502" s="2323" t="s">
        <v>4176</v>
      </c>
      <c r="C1502" s="2246" t="s">
        <v>1118</v>
      </c>
      <c r="D1502" s="2338">
        <v>1</v>
      </c>
      <c r="E1502" s="2454"/>
      <c r="F1502" s="2222">
        <f t="shared" si="90"/>
        <v>0</v>
      </c>
    </row>
    <row r="1503" spans="1:6" s="1800" customFormat="1">
      <c r="A1503" s="1918"/>
      <c r="B1503" s="2345"/>
      <c r="C1503" s="2352"/>
      <c r="D1503" s="2353"/>
      <c r="E1503" s="2116"/>
    </row>
    <row r="1504" spans="1:6" s="1800" customFormat="1" ht="25.5">
      <c r="A1504" s="2337" t="s">
        <v>271</v>
      </c>
      <c r="B1504" s="2354" t="s">
        <v>4177</v>
      </c>
      <c r="C1504" s="2246" t="s">
        <v>1118</v>
      </c>
      <c r="D1504" s="2355">
        <v>1</v>
      </c>
      <c r="E1504" s="2454"/>
      <c r="F1504" s="2222">
        <f t="shared" si="90"/>
        <v>0</v>
      </c>
    </row>
    <row r="1505" spans="1:22" s="1800" customFormat="1" ht="102">
      <c r="A1505" s="1918"/>
      <c r="B1505" s="2356" t="s">
        <v>4178</v>
      </c>
      <c r="C1505" s="2058"/>
      <c r="D1505" s="1757"/>
      <c r="E1505" s="2116"/>
    </row>
    <row r="1506" spans="1:22" s="1800" customFormat="1">
      <c r="A1506" s="1918"/>
      <c r="B1506" s="2357" t="s">
        <v>4179</v>
      </c>
      <c r="C1506" s="2358"/>
      <c r="D1506" s="2359"/>
      <c r="E1506" s="2116"/>
    </row>
    <row r="1507" spans="1:22" s="1800" customFormat="1">
      <c r="A1507" s="1918"/>
      <c r="B1507" s="2357" t="s">
        <v>4180</v>
      </c>
      <c r="C1507" s="1986"/>
    </row>
    <row r="1508" spans="1:22" s="1800" customFormat="1">
      <c r="A1508" s="1918"/>
      <c r="B1508" s="2345"/>
      <c r="C1508" s="2346"/>
      <c r="D1508" s="2347"/>
      <c r="E1508" s="2116"/>
    </row>
    <row r="1509" spans="1:22" s="1800" customFormat="1" ht="89.25">
      <c r="A1509" s="2337" t="s">
        <v>271</v>
      </c>
      <c r="B1509" s="2354" t="s">
        <v>4181</v>
      </c>
      <c r="C1509" s="2246" t="s">
        <v>1118</v>
      </c>
      <c r="D1509" s="2355">
        <v>1</v>
      </c>
      <c r="E1509" s="2454"/>
      <c r="F1509" s="2222">
        <f t="shared" ref="F1509" si="91">E1509*D1509</f>
        <v>0</v>
      </c>
    </row>
    <row r="1510" spans="1:22" s="2364" customFormat="1">
      <c r="A1510" s="2360"/>
      <c r="B1510" s="2361"/>
      <c r="C1510" s="2362"/>
      <c r="D1510" s="2363"/>
      <c r="E1510" s="2326"/>
      <c r="F1510" s="2326"/>
    </row>
    <row r="1511" spans="1:22" s="2339" customFormat="1">
      <c r="A1511" s="2327"/>
      <c r="B1511" s="2328"/>
      <c r="C1511" s="2365" t="s">
        <v>1118</v>
      </c>
      <c r="D1511" s="2366">
        <v>1</v>
      </c>
      <c r="E1511" s="2468">
        <f>SUM(F1485:F1509)</f>
        <v>0</v>
      </c>
      <c r="F1511" s="2350"/>
    </row>
    <row r="1512" spans="1:22" s="1413" customFormat="1">
      <c r="A1512" s="1811"/>
      <c r="B1512" s="2181"/>
      <c r="C1512" s="1813"/>
      <c r="D1512" s="1813"/>
      <c r="E1512" s="1813"/>
      <c r="F1512" s="1814"/>
    </row>
    <row r="1513" spans="1:22" s="1711" customFormat="1" ht="16.149999999999999" customHeight="1">
      <c r="A1513" s="1805" t="s">
        <v>2371</v>
      </c>
      <c r="B1513" s="2179" t="s">
        <v>4182</v>
      </c>
      <c r="C1513" s="1709"/>
      <c r="D1513" s="1709"/>
      <c r="E1513" s="1709"/>
      <c r="F1513" s="1710">
        <f>F1345+E1444+E1469+E1482+E1511</f>
        <v>0</v>
      </c>
    </row>
    <row r="1514" spans="1:22" s="1810" customFormat="1">
      <c r="A1514" s="1806"/>
      <c r="B1514" s="2180"/>
      <c r="C1514" s="1808"/>
      <c r="D1514" s="1808"/>
      <c r="E1514" s="1808"/>
      <c r="F1514" s="1863"/>
    </row>
    <row r="1515" spans="1:22" s="1810" customFormat="1">
      <c r="A1515" s="1806"/>
      <c r="B1515" s="2180"/>
      <c r="C1515" s="1808"/>
      <c r="D1515" s="1808"/>
      <c r="E1515" s="1808"/>
      <c r="F1515" s="1863"/>
    </row>
    <row r="1516" spans="1:22" s="1413" customFormat="1">
      <c r="A1516" s="1811"/>
      <c r="B1516" s="2181"/>
      <c r="C1516" s="1813"/>
      <c r="D1516" s="1813"/>
      <c r="E1516" s="1813"/>
      <c r="F1516" s="1814"/>
    </row>
    <row r="1517" spans="1:22" s="1653" customFormat="1" ht="16.149999999999999" customHeight="1">
      <c r="A1517" s="1723" t="s">
        <v>2372</v>
      </c>
      <c r="B1517" s="2367" t="s">
        <v>4183</v>
      </c>
      <c r="C1517" s="2368"/>
      <c r="D1517" s="2369"/>
      <c r="E1517" s="2370"/>
      <c r="F1517" s="2370"/>
    </row>
    <row r="1518" spans="1:22">
      <c r="A1518" s="1646"/>
      <c r="B1518" s="1646"/>
      <c r="C1518" s="1646"/>
      <c r="D1518" s="1646"/>
      <c r="E1518" s="1646"/>
      <c r="F1518" s="1646"/>
      <c r="G1518" s="1646"/>
      <c r="H1518" s="1646"/>
      <c r="I1518" s="1646"/>
      <c r="J1518" s="1646"/>
      <c r="K1518" s="1646"/>
      <c r="L1518" s="1646"/>
      <c r="M1518" s="1646"/>
      <c r="N1518" s="1646"/>
      <c r="O1518" s="1646"/>
      <c r="P1518" s="1646"/>
      <c r="Q1518" s="1646"/>
      <c r="R1518" s="1646"/>
      <c r="S1518" s="1646"/>
      <c r="T1518" s="1646"/>
      <c r="U1518" s="1646"/>
      <c r="V1518" s="1646"/>
    </row>
    <row r="1519" spans="1:22" s="1743" customFormat="1" ht="312" customHeight="1">
      <c r="A1519" s="2371" t="s">
        <v>987</v>
      </c>
      <c r="B1519" s="2372" t="s">
        <v>4184</v>
      </c>
      <c r="C1519" s="2373" t="s">
        <v>1044</v>
      </c>
      <c r="D1519" s="2373">
        <v>1</v>
      </c>
      <c r="E1519" s="2463"/>
      <c r="F1519" s="1738">
        <f t="shared" ref="F1519:F1570" si="92">D1519*E1519</f>
        <v>0</v>
      </c>
    </row>
    <row r="1520" spans="1:22" s="2378" customFormat="1">
      <c r="A1520" s="2374"/>
      <c r="B1520" s="2375"/>
      <c r="C1520" s="2376"/>
      <c r="D1520" s="2376"/>
      <c r="E1520" s="2377"/>
      <c r="F1520" s="1738"/>
    </row>
    <row r="1521" spans="1:6" s="1743" customFormat="1" ht="204">
      <c r="A1521" s="2371" t="s">
        <v>1027</v>
      </c>
      <c r="B1521" s="2379" t="s">
        <v>4185</v>
      </c>
    </row>
    <row r="1522" spans="1:6" s="1743" customFormat="1" ht="51">
      <c r="A1522" s="2371"/>
      <c r="B1522" s="2379" t="s">
        <v>4301</v>
      </c>
      <c r="C1522" s="2373" t="s">
        <v>1044</v>
      </c>
      <c r="D1522" s="2373">
        <v>143</v>
      </c>
      <c r="E1522" s="2463"/>
      <c r="F1522" s="1738">
        <f>D1522*E1522</f>
        <v>0</v>
      </c>
    </row>
    <row r="1523" spans="1:6" s="2378" customFormat="1">
      <c r="A1523" s="2374"/>
      <c r="B1523" s="2380"/>
      <c r="C1523" s="2381"/>
      <c r="D1523" s="2381"/>
      <c r="E1523" s="2377"/>
      <c r="F1523" s="1738"/>
    </row>
    <row r="1524" spans="1:6" s="1743" customFormat="1" ht="112.9" customHeight="1">
      <c r="A1524" s="2371" t="s">
        <v>1030</v>
      </c>
      <c r="B1524" s="2382" t="s">
        <v>4302</v>
      </c>
    </row>
    <row r="1525" spans="1:6" s="1743" customFormat="1" ht="46.9" customHeight="1">
      <c r="A1525" s="2371"/>
      <c r="B1525" s="2382" t="s">
        <v>4303</v>
      </c>
      <c r="C1525" s="2373" t="s">
        <v>1044</v>
      </c>
      <c r="D1525" s="2373">
        <v>143</v>
      </c>
      <c r="E1525" s="2463"/>
      <c r="F1525" s="1738">
        <f>D1525*E1525</f>
        <v>0</v>
      </c>
    </row>
    <row r="1526" spans="1:6" s="2378" customFormat="1">
      <c r="A1526" s="2374"/>
      <c r="B1526" s="2380"/>
      <c r="C1526" s="2381"/>
      <c r="D1526" s="2381"/>
      <c r="E1526" s="2377"/>
      <c r="F1526" s="1738"/>
    </row>
    <row r="1527" spans="1:6" s="1743" customFormat="1" ht="156.6" customHeight="1">
      <c r="A1527" s="2371" t="s">
        <v>1034</v>
      </c>
      <c r="B1527" s="2382" t="s">
        <v>4186</v>
      </c>
    </row>
    <row r="1528" spans="1:6" s="1743" customFormat="1" ht="43.9" customHeight="1">
      <c r="A1528" s="2371"/>
      <c r="B1528" s="2382" t="s">
        <v>4304</v>
      </c>
      <c r="C1528" s="2373" t="s">
        <v>1044</v>
      </c>
      <c r="D1528" s="2373">
        <v>57</v>
      </c>
      <c r="E1528" s="2463"/>
      <c r="F1528" s="1738">
        <f>D1528*E1528</f>
        <v>0</v>
      </c>
    </row>
    <row r="1529" spans="1:6" s="2378" customFormat="1">
      <c r="A1529" s="2374"/>
      <c r="B1529" s="2380"/>
      <c r="C1529" s="2381"/>
      <c r="D1529" s="2381"/>
      <c r="E1529" s="2377"/>
      <c r="F1529" s="1738"/>
    </row>
    <row r="1530" spans="1:6" s="1743" customFormat="1" ht="257.45" customHeight="1">
      <c r="A1530" s="2371" t="s">
        <v>1035</v>
      </c>
      <c r="B1530" s="2382" t="s">
        <v>4187</v>
      </c>
      <c r="C1530" s="2373" t="s">
        <v>1044</v>
      </c>
      <c r="D1530" s="2373">
        <v>11</v>
      </c>
      <c r="E1530" s="2463"/>
      <c r="F1530" s="1738">
        <f t="shared" si="92"/>
        <v>0</v>
      </c>
    </row>
    <row r="1531" spans="1:6" s="2378" customFormat="1">
      <c r="A1531" s="2374"/>
      <c r="B1531" s="2375"/>
      <c r="C1531" s="2381"/>
      <c r="D1531" s="2381"/>
      <c r="E1531" s="2377"/>
      <c r="F1531" s="1738"/>
    </row>
    <row r="1532" spans="1:6" s="1743" customFormat="1" ht="186.6" customHeight="1">
      <c r="A1532" s="2371" t="s">
        <v>1036</v>
      </c>
      <c r="B1532" s="2379" t="s">
        <v>4188</v>
      </c>
      <c r="C1532" s="2373" t="s">
        <v>1044</v>
      </c>
      <c r="D1532" s="2373">
        <v>9</v>
      </c>
      <c r="E1532" s="2463"/>
      <c r="F1532" s="1738">
        <f t="shared" si="92"/>
        <v>0</v>
      </c>
    </row>
    <row r="1533" spans="1:6" s="2378" customFormat="1">
      <c r="A1533" s="2374"/>
      <c r="B1533" s="2380"/>
      <c r="C1533" s="2381"/>
      <c r="D1533" s="2381"/>
      <c r="E1533" s="2377"/>
      <c r="F1533" s="1738"/>
    </row>
    <row r="1534" spans="1:6" s="1743" customFormat="1" ht="214.15" customHeight="1">
      <c r="A1534" s="2371" t="s">
        <v>1037</v>
      </c>
      <c r="B1534" s="2379" t="s">
        <v>4189</v>
      </c>
      <c r="C1534" s="2373" t="s">
        <v>1044</v>
      </c>
      <c r="D1534" s="2373">
        <v>12</v>
      </c>
      <c r="E1534" s="2463"/>
      <c r="F1534" s="1738">
        <f t="shared" si="92"/>
        <v>0</v>
      </c>
    </row>
    <row r="1535" spans="1:6" s="2378" customFormat="1">
      <c r="A1535" s="2374"/>
      <c r="B1535" s="2383"/>
      <c r="C1535" s="2381"/>
      <c r="D1535" s="2381"/>
      <c r="E1535" s="2384"/>
      <c r="F1535" s="1738"/>
    </row>
    <row r="1536" spans="1:6" s="1743" customFormat="1" ht="30.75" customHeight="1">
      <c r="A1536" s="2371" t="s">
        <v>1038</v>
      </c>
      <c r="B1536" s="2385" t="s">
        <v>4190</v>
      </c>
      <c r="C1536" s="2373" t="s">
        <v>1044</v>
      </c>
      <c r="D1536" s="2373">
        <v>12</v>
      </c>
      <c r="E1536" s="2463"/>
      <c r="F1536" s="1738">
        <f t="shared" si="92"/>
        <v>0</v>
      </c>
    </row>
    <row r="1537" spans="1:7" s="2378" customFormat="1">
      <c r="A1537" s="2374"/>
      <c r="B1537" s="2380"/>
      <c r="C1537" s="2381"/>
      <c r="D1537" s="2381"/>
      <c r="E1537" s="2377"/>
      <c r="F1537" s="1738"/>
    </row>
    <row r="1538" spans="1:7" s="1743" customFormat="1" ht="38.25">
      <c r="A1538" s="2371" t="s">
        <v>1039</v>
      </c>
      <c r="B1538" s="2183" t="s">
        <v>4191</v>
      </c>
      <c r="C1538" s="2386" t="s">
        <v>1044</v>
      </c>
      <c r="D1538" s="2373">
        <v>2</v>
      </c>
      <c r="E1538" s="2463"/>
      <c r="F1538" s="1738">
        <f t="shared" si="92"/>
        <v>0</v>
      </c>
    </row>
    <row r="1539" spans="1:7" s="1743" customFormat="1">
      <c r="A1539" s="2371"/>
      <c r="B1539" s="2385"/>
      <c r="C1539" s="2373"/>
      <c r="D1539" s="2373"/>
      <c r="E1539" s="2387"/>
      <c r="F1539" s="1738"/>
    </row>
    <row r="1540" spans="1:7" s="1743" customFormat="1" ht="38.25">
      <c r="A1540" s="2371" t="s">
        <v>1040</v>
      </c>
      <c r="B1540" s="2379" t="s">
        <v>4192</v>
      </c>
      <c r="C1540" s="2373" t="s">
        <v>1026</v>
      </c>
      <c r="D1540" s="2373">
        <v>1</v>
      </c>
      <c r="E1540" s="2463"/>
      <c r="F1540" s="1738">
        <f t="shared" si="92"/>
        <v>0</v>
      </c>
    </row>
    <row r="1541" spans="1:7" s="2378" customFormat="1">
      <c r="A1541" s="2388"/>
      <c r="B1541" s="2375"/>
      <c r="C1541" s="2381"/>
      <c r="D1541" s="2381"/>
      <c r="E1541" s="2377"/>
      <c r="F1541" s="1738"/>
      <c r="G1541" s="2389"/>
    </row>
    <row r="1542" spans="1:7" s="1743" customFormat="1" ht="25.5">
      <c r="A1542" s="2371" t="s">
        <v>1041</v>
      </c>
      <c r="B1542" s="2382" t="s">
        <v>4193</v>
      </c>
      <c r="C1542" s="2373" t="s">
        <v>1044</v>
      </c>
      <c r="D1542" s="2373">
        <v>143</v>
      </c>
      <c r="E1542" s="2463"/>
      <c r="F1542" s="1738">
        <f t="shared" si="92"/>
        <v>0</v>
      </c>
    </row>
    <row r="1543" spans="1:7" s="2378" customFormat="1">
      <c r="A1543" s="2375"/>
      <c r="B1543" s="2375"/>
      <c r="C1543" s="2381"/>
      <c r="D1543" s="2381"/>
      <c r="E1543" s="2377"/>
      <c r="F1543" s="1738"/>
      <c r="G1543" s="2389"/>
    </row>
    <row r="1544" spans="1:7" s="1743" customFormat="1" ht="25.5">
      <c r="A1544" s="2371" t="s">
        <v>1042</v>
      </c>
      <c r="B1544" s="2382" t="s">
        <v>4194</v>
      </c>
      <c r="C1544" s="2373" t="s">
        <v>1044</v>
      </c>
      <c r="D1544" s="2373">
        <v>143</v>
      </c>
      <c r="E1544" s="2463"/>
      <c r="F1544" s="1738">
        <f t="shared" si="92"/>
        <v>0</v>
      </c>
    </row>
    <row r="1545" spans="1:7" s="2378" customFormat="1">
      <c r="A1545" s="2388"/>
      <c r="B1545" s="2375"/>
      <c r="C1545" s="2381"/>
      <c r="D1545" s="2381"/>
      <c r="E1545" s="2377"/>
      <c r="F1545" s="1738"/>
      <c r="G1545" s="2389"/>
    </row>
    <row r="1546" spans="1:7" s="1743" customFormat="1" ht="25.5">
      <c r="A1546" s="2371" t="s">
        <v>2293</v>
      </c>
      <c r="B1546" s="2382" t="s">
        <v>4195</v>
      </c>
      <c r="C1546" s="2373" t="s">
        <v>1044</v>
      </c>
      <c r="D1546" s="2373">
        <v>9</v>
      </c>
      <c r="E1546" s="2463"/>
      <c r="F1546" s="1738">
        <f t="shared" si="92"/>
        <v>0</v>
      </c>
    </row>
    <row r="1547" spans="1:7" s="2378" customFormat="1">
      <c r="A1547" s="2388"/>
      <c r="B1547" s="2375"/>
      <c r="C1547" s="2381"/>
      <c r="D1547" s="2381"/>
      <c r="E1547" s="2377"/>
      <c r="F1547" s="1738"/>
      <c r="G1547" s="2389"/>
    </row>
    <row r="1548" spans="1:7" s="1743" customFormat="1" ht="25.5">
      <c r="A1548" s="2371" t="s">
        <v>2371</v>
      </c>
      <c r="B1548" s="2382" t="s">
        <v>4196</v>
      </c>
      <c r="C1548" s="2373" t="s">
        <v>1044</v>
      </c>
      <c r="D1548" s="2373">
        <v>11</v>
      </c>
      <c r="E1548" s="2463"/>
      <c r="F1548" s="1738">
        <f t="shared" si="92"/>
        <v>0</v>
      </c>
    </row>
    <row r="1549" spans="1:7" s="2378" customFormat="1">
      <c r="A1549" s="2388"/>
      <c r="B1549" s="2388"/>
      <c r="C1549" s="2381"/>
      <c r="D1549" s="2381"/>
      <c r="E1549" s="2377"/>
      <c r="F1549" s="1738"/>
      <c r="G1549" s="2389"/>
    </row>
    <row r="1550" spans="1:7" s="1743" customFormat="1">
      <c r="A1550" s="2371" t="s">
        <v>2372</v>
      </c>
      <c r="B1550" s="2382" t="s">
        <v>4197</v>
      </c>
      <c r="C1550" s="2373" t="s">
        <v>1044</v>
      </c>
      <c r="D1550" s="2373">
        <v>12</v>
      </c>
      <c r="E1550" s="2463"/>
      <c r="F1550" s="1738">
        <f t="shared" si="92"/>
        <v>0</v>
      </c>
    </row>
    <row r="1551" spans="1:7" s="2378" customFormat="1">
      <c r="A1551" s="2375"/>
      <c r="B1551" s="2388"/>
      <c r="C1551" s="2381"/>
      <c r="D1551" s="2381"/>
      <c r="E1551" s="2377"/>
      <c r="F1551" s="1738"/>
      <c r="G1551" s="2389"/>
    </row>
    <row r="1552" spans="1:7" s="1743" customFormat="1">
      <c r="A1552" s="2371" t="s">
        <v>2374</v>
      </c>
      <c r="B1552" s="2382" t="s">
        <v>4198</v>
      </c>
      <c r="C1552" s="2373" t="s">
        <v>1044</v>
      </c>
      <c r="D1552" s="2373">
        <v>57</v>
      </c>
      <c r="E1552" s="2463"/>
      <c r="F1552" s="1738">
        <f t="shared" si="92"/>
        <v>0</v>
      </c>
    </row>
    <row r="1553" spans="1:7" s="2378" customFormat="1">
      <c r="A1553" s="2388"/>
      <c r="B1553" s="2388"/>
      <c r="C1553" s="2381"/>
      <c r="D1553" s="2381"/>
      <c r="E1553" s="2377"/>
      <c r="F1553" s="1738"/>
      <c r="G1553" s="2389"/>
    </row>
    <row r="1554" spans="1:7" s="1743" customFormat="1" ht="51">
      <c r="A1554" s="2371" t="s">
        <v>2375</v>
      </c>
      <c r="B1554" s="2382" t="s">
        <v>4199</v>
      </c>
      <c r="C1554" s="2373" t="s">
        <v>1044</v>
      </c>
      <c r="D1554" s="2373">
        <v>175</v>
      </c>
      <c r="E1554" s="2463"/>
      <c r="F1554" s="1738">
        <f t="shared" si="92"/>
        <v>0</v>
      </c>
    </row>
    <row r="1555" spans="1:7" s="2378" customFormat="1">
      <c r="A1555" s="2375"/>
      <c r="B1555" s="2388"/>
      <c r="C1555" s="2381"/>
      <c r="D1555" s="2381"/>
      <c r="E1555" s="2377"/>
      <c r="F1555" s="1738"/>
      <c r="G1555" s="2389"/>
    </row>
    <row r="1556" spans="1:7" s="1743" customFormat="1" ht="38.25">
      <c r="A1556" s="2371" t="s">
        <v>2376</v>
      </c>
      <c r="B1556" s="2382" t="s">
        <v>4200</v>
      </c>
      <c r="C1556" s="2373" t="s">
        <v>1044</v>
      </c>
      <c r="D1556" s="2373">
        <v>175</v>
      </c>
      <c r="E1556" s="2463"/>
      <c r="F1556" s="1738">
        <f t="shared" si="92"/>
        <v>0</v>
      </c>
    </row>
    <row r="1557" spans="1:7" s="2378" customFormat="1">
      <c r="A1557" s="2375"/>
      <c r="B1557" s="2388"/>
      <c r="C1557" s="2381"/>
      <c r="D1557" s="2381"/>
      <c r="E1557" s="2377"/>
      <c r="F1557" s="1738"/>
      <c r="G1557" s="2389"/>
    </row>
    <row r="1558" spans="1:7" s="1743" customFormat="1" ht="63.75">
      <c r="A1558" s="2371" t="s">
        <v>2378</v>
      </c>
      <c r="B1558" s="2382" t="s">
        <v>4201</v>
      </c>
      <c r="C1558" s="2373" t="s">
        <v>1026</v>
      </c>
      <c r="D1558" s="2373">
        <v>22</v>
      </c>
      <c r="E1558" s="2463"/>
      <c r="F1558" s="1738">
        <f t="shared" si="92"/>
        <v>0</v>
      </c>
    </row>
    <row r="1559" spans="1:7" s="2378" customFormat="1">
      <c r="A1559" s="2388"/>
      <c r="B1559" s="2375"/>
      <c r="C1559" s="2381"/>
      <c r="D1559" s="2381"/>
      <c r="E1559" s="2377"/>
      <c r="F1559" s="1738"/>
      <c r="G1559" s="2389"/>
    </row>
    <row r="1560" spans="1:7" s="1743" customFormat="1" ht="25.5">
      <c r="A1560" s="2371" t="s">
        <v>2380</v>
      </c>
      <c r="B1560" s="2382" t="s">
        <v>4202</v>
      </c>
      <c r="C1560" s="2373" t="s">
        <v>1066</v>
      </c>
      <c r="D1560" s="2373">
        <v>110</v>
      </c>
      <c r="E1560" s="2463"/>
      <c r="F1560" s="1738">
        <f t="shared" si="92"/>
        <v>0</v>
      </c>
    </row>
    <row r="1561" spans="1:7" s="2378" customFormat="1">
      <c r="A1561" s="2375"/>
      <c r="B1561" s="2388"/>
      <c r="C1561" s="2381"/>
      <c r="D1561" s="2381"/>
      <c r="E1561" s="2377"/>
      <c r="F1561" s="1738"/>
      <c r="G1561" s="2389"/>
    </row>
    <row r="1562" spans="1:7" s="1743" customFormat="1" ht="96.6" customHeight="1">
      <c r="A1562" s="2371" t="s">
        <v>2382</v>
      </c>
      <c r="B1562" s="2382" t="s">
        <v>4203</v>
      </c>
      <c r="C1562" s="2373" t="s">
        <v>1066</v>
      </c>
      <c r="D1562" s="2373">
        <v>920</v>
      </c>
      <c r="E1562" s="2463"/>
      <c r="F1562" s="1738">
        <f t="shared" si="92"/>
        <v>0</v>
      </c>
    </row>
    <row r="1563" spans="1:7" s="2378" customFormat="1">
      <c r="A1563" s="2375"/>
      <c r="B1563" s="2388"/>
      <c r="C1563" s="2381"/>
      <c r="D1563" s="2381"/>
      <c r="E1563" s="2377"/>
      <c r="F1563" s="1738"/>
      <c r="G1563" s="2389"/>
    </row>
    <row r="1564" spans="1:7" s="1743" customFormat="1" ht="51">
      <c r="A1564" s="2371" t="s">
        <v>2384</v>
      </c>
      <c r="B1564" s="2390" t="s">
        <v>4204</v>
      </c>
      <c r="C1564" s="2391" t="s">
        <v>1066</v>
      </c>
      <c r="D1564" s="2391">
        <v>725</v>
      </c>
      <c r="E1564" s="2463"/>
      <c r="F1564" s="1738">
        <f t="shared" si="92"/>
        <v>0</v>
      </c>
      <c r="G1564" s="2392"/>
    </row>
    <row r="1565" spans="1:7" s="2378" customFormat="1">
      <c r="A1565" s="2374"/>
      <c r="B1565" s="2393"/>
      <c r="C1565" s="2394"/>
      <c r="D1565" s="2394"/>
      <c r="E1565" s="2395"/>
      <c r="F1565" s="1738"/>
      <c r="G1565" s="2389"/>
    </row>
    <row r="1566" spans="1:7" s="1743" customFormat="1" ht="25.5">
      <c r="A1566" s="2371" t="s">
        <v>2385</v>
      </c>
      <c r="B1566" s="2382" t="s">
        <v>4205</v>
      </c>
      <c r="C1566" s="2373" t="s">
        <v>1044</v>
      </c>
      <c r="D1566" s="2373">
        <v>22</v>
      </c>
      <c r="E1566" s="2463"/>
      <c r="F1566" s="1738">
        <f t="shared" si="92"/>
        <v>0</v>
      </c>
    </row>
    <row r="1567" spans="1:7" s="1743" customFormat="1">
      <c r="A1567" s="2371"/>
      <c r="B1567" s="2382"/>
      <c r="C1567" s="2373"/>
      <c r="D1567" s="2373"/>
      <c r="E1567" s="2384"/>
      <c r="F1567" s="1738"/>
    </row>
    <row r="1568" spans="1:7" s="1743" customFormat="1" ht="25.5">
      <c r="A1568" s="2371" t="s">
        <v>2387</v>
      </c>
      <c r="B1568" s="2382" t="s">
        <v>4206</v>
      </c>
      <c r="C1568" s="2373" t="s">
        <v>1044</v>
      </c>
      <c r="D1568" s="2373">
        <v>55</v>
      </c>
      <c r="E1568" s="2463"/>
      <c r="F1568" s="1738">
        <f t="shared" si="92"/>
        <v>0</v>
      </c>
    </row>
    <row r="1569" spans="1:8" s="2378" customFormat="1">
      <c r="A1569" s="2388"/>
      <c r="B1569" s="2388"/>
      <c r="C1569" s="2381"/>
      <c r="D1569" s="2381"/>
      <c r="E1569" s="2377"/>
      <c r="F1569" s="1738"/>
      <c r="G1569" s="2389"/>
    </row>
    <row r="1570" spans="1:8" s="1743" customFormat="1" ht="60" customHeight="1">
      <c r="A1570" s="2371" t="s">
        <v>2388</v>
      </c>
      <c r="B1570" s="2382" t="s">
        <v>4207</v>
      </c>
      <c r="C1570" s="2373" t="s">
        <v>1026</v>
      </c>
      <c r="D1570" s="2373">
        <v>173</v>
      </c>
      <c r="E1570" s="2463"/>
      <c r="F1570" s="1738">
        <f t="shared" si="92"/>
        <v>0</v>
      </c>
    </row>
    <row r="1571" spans="1:8">
      <c r="A1571" s="2396"/>
      <c r="B1571" s="2397"/>
      <c r="C1571" s="2398"/>
      <c r="D1571" s="2398"/>
      <c r="E1571" s="2399"/>
      <c r="F1571" s="2399"/>
      <c r="G1571" s="2400"/>
    </row>
    <row r="1572" spans="1:8" s="1653" customFormat="1" ht="16.149999999999999" customHeight="1">
      <c r="A1572" s="2401" t="s">
        <v>2372</v>
      </c>
      <c r="B1572" s="2402" t="s">
        <v>4208</v>
      </c>
      <c r="C1572" s="2403"/>
      <c r="D1572" s="2404"/>
      <c r="E1572" s="2405"/>
      <c r="F1572" s="2406">
        <f>SUM(F1519:F1570)</f>
        <v>0</v>
      </c>
    </row>
    <row r="1573" spans="1:8" s="2412" customFormat="1" ht="13.15" customHeight="1">
      <c r="A1573" s="1712"/>
      <c r="B1573" s="2407"/>
      <c r="C1573" s="2408"/>
      <c r="D1573" s="2409"/>
      <c r="E1573" s="2410"/>
      <c r="F1573" s="2411"/>
    </row>
    <row r="1574" spans="1:8" s="2412" customFormat="1" ht="13.15" customHeight="1">
      <c r="A1574" s="1712"/>
      <c r="B1574" s="2407"/>
      <c r="C1574" s="2408"/>
      <c r="D1574" s="2409"/>
      <c r="E1574" s="2410"/>
      <c r="F1574" s="2411"/>
    </row>
    <row r="1575" spans="1:8" ht="13.15" customHeight="1">
      <c r="A1575" s="2413"/>
      <c r="B1575" s="2414"/>
      <c r="C1575" s="2398"/>
      <c r="D1575" s="2398"/>
      <c r="E1575" s="2415"/>
      <c r="F1575" s="2415"/>
    </row>
    <row r="1576" spans="1:8" s="1711" customFormat="1" ht="16.149999999999999" customHeight="1">
      <c r="A1576" s="1723" t="s">
        <v>2374</v>
      </c>
      <c r="B1576" s="1724" t="s">
        <v>4209</v>
      </c>
      <c r="C1576" s="1725"/>
      <c r="D1576" s="1726"/>
      <c r="E1576" s="1727"/>
      <c r="F1576" s="1728"/>
    </row>
    <row r="1577" spans="1:8" s="1263" customFormat="1">
      <c r="A1577" s="1264"/>
      <c r="B1577" s="1315"/>
      <c r="C1577" s="1890"/>
      <c r="D1577" s="1890"/>
      <c r="E1577" s="1891"/>
      <c r="F1577" s="2178"/>
    </row>
    <row r="1578" spans="1:8" s="1706" customFormat="1" ht="63.75">
      <c r="A1578" s="1666" t="s">
        <v>987</v>
      </c>
      <c r="B1578" s="1705" t="s">
        <v>4210</v>
      </c>
      <c r="C1578" s="1661" t="s">
        <v>1026</v>
      </c>
      <c r="D1578" s="1676">
        <v>1</v>
      </c>
      <c r="E1578" s="2450"/>
      <c r="F1578" s="1686">
        <f t="shared" ref="F1578" si="93">D1578*E1578</f>
        <v>0</v>
      </c>
      <c r="G1578" s="1663"/>
      <c r="H1578" s="1754"/>
    </row>
    <row r="1579" spans="1:8" s="1706" customFormat="1">
      <c r="A1579" s="2162"/>
      <c r="C1579" s="1760"/>
      <c r="E1579" s="1642"/>
      <c r="F1579" s="1642"/>
    </row>
    <row r="1580" spans="1:8" s="1706" customFormat="1" ht="25.5">
      <c r="A1580" s="1666" t="s">
        <v>1027</v>
      </c>
      <c r="B1580" s="1705" t="s">
        <v>4211</v>
      </c>
      <c r="C1580" s="1661" t="s">
        <v>1026</v>
      </c>
      <c r="D1580" s="1676">
        <v>1</v>
      </c>
      <c r="E1580" s="2450"/>
      <c r="F1580" s="1686">
        <f t="shared" ref="F1580" si="94">D1580*E1580</f>
        <v>0</v>
      </c>
      <c r="G1580" s="1663"/>
      <c r="H1580" s="1754"/>
    </row>
    <row r="1581" spans="1:8" s="1263" customFormat="1">
      <c r="A1581" s="1264"/>
      <c r="B1581" s="1315"/>
      <c r="C1581" s="1890"/>
      <c r="D1581" s="1890"/>
      <c r="E1581" s="1891"/>
      <c r="F1581" s="2178"/>
    </row>
    <row r="1582" spans="1:8" s="1706" customFormat="1" ht="76.5">
      <c r="A1582" s="1666" t="s">
        <v>1030</v>
      </c>
      <c r="B1582" s="1701" t="s">
        <v>4212</v>
      </c>
      <c r="C1582" s="1661" t="s">
        <v>1026</v>
      </c>
      <c r="D1582" s="1676">
        <v>1</v>
      </c>
      <c r="E1582" s="2450"/>
      <c r="F1582" s="1686">
        <f t="shared" ref="F1582" si="95">D1582*E1582</f>
        <v>0</v>
      </c>
      <c r="G1582" s="1663"/>
      <c r="H1582" s="1754"/>
    </row>
    <row r="1583" spans="1:8" s="1706" customFormat="1">
      <c r="A1583" s="2162"/>
      <c r="C1583" s="1760"/>
      <c r="E1583" s="1642"/>
      <c r="F1583" s="1642"/>
    </row>
    <row r="1584" spans="1:8" s="1706" customFormat="1" ht="63.75">
      <c r="A1584" s="1666" t="s">
        <v>1034</v>
      </c>
      <c r="B1584" s="1705" t="s">
        <v>4213</v>
      </c>
      <c r="C1584" s="1661"/>
      <c r="E1584" s="1642"/>
      <c r="F1584" s="1642"/>
    </row>
    <row r="1585" spans="1:8" s="1706" customFormat="1">
      <c r="A1585" s="2058" t="s">
        <v>271</v>
      </c>
      <c r="B1585" s="1705" t="s">
        <v>4214</v>
      </c>
      <c r="C1585" s="1661"/>
      <c r="E1585" s="1642"/>
      <c r="F1585" s="1642"/>
    </row>
    <row r="1586" spans="1:8" s="1706" customFormat="1">
      <c r="A1586" s="2058" t="s">
        <v>271</v>
      </c>
      <c r="B1586" s="1705" t="s">
        <v>4215</v>
      </c>
      <c r="C1586" s="1661"/>
      <c r="E1586" s="1642"/>
      <c r="F1586" s="1642"/>
    </row>
    <row r="1587" spans="1:8" s="1706" customFormat="1">
      <c r="A1587" s="2058" t="s">
        <v>271</v>
      </c>
      <c r="B1587" s="1705" t="s">
        <v>4216</v>
      </c>
      <c r="C1587" s="1661"/>
      <c r="E1587" s="1642"/>
      <c r="F1587" s="1642"/>
    </row>
    <row r="1588" spans="1:8" s="1706" customFormat="1">
      <c r="A1588" s="2058" t="s">
        <v>271</v>
      </c>
      <c r="B1588" s="1705" t="s">
        <v>4217</v>
      </c>
      <c r="C1588" s="1661"/>
      <c r="E1588" s="1642"/>
      <c r="F1588" s="1642"/>
    </row>
    <row r="1589" spans="1:8" s="1706" customFormat="1">
      <c r="A1589" s="2058" t="s">
        <v>271</v>
      </c>
      <c r="B1589" s="1705" t="s">
        <v>4218</v>
      </c>
      <c r="C1589" s="1661"/>
      <c r="E1589" s="1642"/>
      <c r="F1589" s="1642"/>
    </row>
    <row r="1590" spans="1:8" s="1706" customFormat="1" ht="38.25">
      <c r="A1590" s="2058" t="s">
        <v>271</v>
      </c>
      <c r="B1590" s="1705" t="s">
        <v>4219</v>
      </c>
      <c r="C1590" s="1760"/>
      <c r="E1590" s="2193"/>
      <c r="F1590" s="2193"/>
    </row>
    <row r="1591" spans="1:8" s="1706" customFormat="1">
      <c r="A1591" s="2162"/>
      <c r="B1591" s="2416" t="s">
        <v>4071</v>
      </c>
      <c r="C1591" s="2417" t="s">
        <v>1026</v>
      </c>
      <c r="D1591" s="2418">
        <v>1</v>
      </c>
      <c r="E1591" s="2450"/>
      <c r="F1591" s="1686">
        <f t="shared" ref="F1591" si="96">D1591*E1591</f>
        <v>0</v>
      </c>
      <c r="G1591" s="1754"/>
      <c r="H1591" s="1754"/>
    </row>
    <row r="1592" spans="1:8" s="1263" customFormat="1">
      <c r="A1592" s="1299"/>
      <c r="B1592" s="1315"/>
      <c r="C1592" s="1890"/>
      <c r="D1592" s="1890"/>
      <c r="E1592" s="1891"/>
      <c r="F1592" s="2178"/>
    </row>
    <row r="1593" spans="1:8" s="1711" customFormat="1" ht="16.149999999999999" customHeight="1">
      <c r="A1593" s="1805" t="s">
        <v>2374</v>
      </c>
      <c r="B1593" s="2179" t="s">
        <v>4220</v>
      </c>
      <c r="C1593" s="1709"/>
      <c r="D1593" s="1709"/>
      <c r="E1593" s="1709"/>
      <c r="F1593" s="1710">
        <f>SUM(F1578:F1591)</f>
        <v>0</v>
      </c>
    </row>
    <row r="1594" spans="1:8" s="1413" customFormat="1">
      <c r="A1594" s="1811"/>
      <c r="B1594" s="2181"/>
      <c r="C1594" s="1813"/>
      <c r="D1594" s="1813"/>
      <c r="E1594" s="1813"/>
      <c r="F1594" s="1814"/>
    </row>
    <row r="1595" spans="1:8" s="1263" customFormat="1" ht="20.25">
      <c r="B1595" s="2419" t="s">
        <v>1064</v>
      </c>
    </row>
    <row r="1596" spans="1:8" s="1263" customFormat="1" ht="20.25">
      <c r="B1596" s="2420"/>
      <c r="C1596" s="2419"/>
    </row>
    <row r="1597" spans="1:8" s="2426" customFormat="1" ht="19.899999999999999" customHeight="1">
      <c r="A1597" s="2081" t="s">
        <v>987</v>
      </c>
      <c r="B1597" s="2421" t="s">
        <v>3476</v>
      </c>
      <c r="C1597" s="2422"/>
      <c r="D1597" s="2422"/>
      <c r="E1597" s="2423"/>
      <c r="F1597" s="2424">
        <f>F113</f>
        <v>0</v>
      </c>
      <c r="G1597" s="2425"/>
    </row>
    <row r="1598" spans="1:8" s="2426" customFormat="1" ht="19.899999999999999" customHeight="1">
      <c r="A1598" s="2081" t="s">
        <v>1027</v>
      </c>
      <c r="B1598" s="2422" t="s">
        <v>4221</v>
      </c>
      <c r="C1598" s="2422"/>
      <c r="D1598" s="2422"/>
      <c r="E1598" s="2423"/>
      <c r="F1598" s="2427">
        <f>F223</f>
        <v>0</v>
      </c>
      <c r="G1598" s="2425"/>
    </row>
    <row r="1599" spans="1:8" s="2426" customFormat="1" ht="19.899999999999999" customHeight="1">
      <c r="A1599" s="2081" t="s">
        <v>1030</v>
      </c>
      <c r="B1599" s="2422" t="s">
        <v>3622</v>
      </c>
      <c r="C1599" s="2422"/>
      <c r="D1599" s="2422"/>
      <c r="E1599" s="2423"/>
      <c r="F1599" s="2427">
        <f>F590</f>
        <v>0</v>
      </c>
      <c r="G1599" s="2425"/>
    </row>
    <row r="1600" spans="1:8" s="2426" customFormat="1" ht="19.899999999999999" customHeight="1">
      <c r="A1600" s="2081" t="s">
        <v>1034</v>
      </c>
      <c r="B1600" s="2422" t="s">
        <v>3776</v>
      </c>
      <c r="C1600" s="2422"/>
      <c r="D1600" s="2422"/>
      <c r="E1600" s="2423"/>
      <c r="F1600" s="2427">
        <f>F626</f>
        <v>0</v>
      </c>
      <c r="G1600" s="2425"/>
    </row>
    <row r="1601" spans="1:7" s="2426" customFormat="1" ht="19.899999999999999" customHeight="1">
      <c r="A1601" s="2081" t="s">
        <v>1035</v>
      </c>
      <c r="B1601" s="2422" t="s">
        <v>3796</v>
      </c>
      <c r="C1601" s="2422"/>
      <c r="D1601" s="2422"/>
      <c r="E1601" s="2423"/>
      <c r="F1601" s="2424">
        <f>F840</f>
        <v>0</v>
      </c>
      <c r="G1601" s="2425"/>
    </row>
    <row r="1602" spans="1:7" s="2426" customFormat="1" ht="19.899999999999999" customHeight="1">
      <c r="A1602" s="2081" t="s">
        <v>1036</v>
      </c>
      <c r="B1602" s="2422" t="s">
        <v>4222</v>
      </c>
      <c r="C1602" s="2422"/>
      <c r="D1602" s="2422"/>
      <c r="E1602" s="2423"/>
      <c r="F1602" s="2424">
        <f>F1106</f>
        <v>0</v>
      </c>
      <c r="G1602" s="2425"/>
    </row>
    <row r="1603" spans="1:7" s="2426" customFormat="1" ht="19.899999999999999" customHeight="1">
      <c r="A1603" s="2081" t="s">
        <v>1037</v>
      </c>
      <c r="B1603" s="2422" t="s">
        <v>3968</v>
      </c>
      <c r="C1603" s="2422"/>
      <c r="D1603" s="2422"/>
      <c r="E1603" s="2423"/>
      <c r="F1603" s="2424">
        <f>F1148</f>
        <v>0</v>
      </c>
      <c r="G1603" s="2425"/>
    </row>
    <row r="1604" spans="1:7" s="2426" customFormat="1" ht="19.899999999999999" customHeight="1">
      <c r="A1604" s="2081" t="s">
        <v>1038</v>
      </c>
      <c r="B1604" s="2422" t="s">
        <v>3989</v>
      </c>
      <c r="C1604" s="2422"/>
      <c r="D1604" s="2422"/>
      <c r="E1604" s="2423"/>
      <c r="F1604" s="2424">
        <f>F1177</f>
        <v>0</v>
      </c>
      <c r="G1604" s="2425"/>
    </row>
    <row r="1605" spans="1:7" s="2426" customFormat="1" ht="19.899999999999999" customHeight="1">
      <c r="A1605" s="2081" t="s">
        <v>1039</v>
      </c>
      <c r="B1605" s="2422" t="s">
        <v>4000</v>
      </c>
      <c r="C1605" s="2422"/>
      <c r="D1605" s="2422"/>
      <c r="E1605" s="2423"/>
      <c r="F1605" s="2424">
        <f>F1198</f>
        <v>0</v>
      </c>
      <c r="G1605" s="2425"/>
    </row>
    <row r="1606" spans="1:7" s="2426" customFormat="1" ht="19.899999999999999" customHeight="1">
      <c r="A1606" s="2081" t="s">
        <v>1040</v>
      </c>
      <c r="B1606" s="2422" t="s">
        <v>4009</v>
      </c>
      <c r="C1606" s="2422"/>
      <c r="D1606" s="2422"/>
      <c r="E1606" s="2423"/>
      <c r="F1606" s="2424">
        <f>F1226</f>
        <v>0</v>
      </c>
      <c r="G1606" s="2425"/>
    </row>
    <row r="1607" spans="1:7" s="2426" customFormat="1" ht="19.899999999999999" customHeight="1">
      <c r="A1607" s="2081" t="s">
        <v>1041</v>
      </c>
      <c r="B1607" s="2422" t="s">
        <v>4223</v>
      </c>
      <c r="C1607" s="2422"/>
      <c r="D1607" s="2422"/>
      <c r="E1607" s="2423"/>
      <c r="F1607" s="2424">
        <f>F1278</f>
        <v>0</v>
      </c>
      <c r="G1607" s="2425"/>
    </row>
    <row r="1608" spans="1:7" s="2426" customFormat="1" ht="19.899999999999999" customHeight="1">
      <c r="A1608" s="2081" t="s">
        <v>1042</v>
      </c>
      <c r="B1608" s="2422" t="s">
        <v>1999</v>
      </c>
      <c r="C1608" s="2422"/>
      <c r="D1608" s="2422"/>
      <c r="E1608" s="2423"/>
      <c r="F1608" s="2424">
        <f>F1290</f>
        <v>0</v>
      </c>
      <c r="G1608" s="2425"/>
    </row>
    <row r="1609" spans="1:7" s="2426" customFormat="1" ht="19.899999999999999" customHeight="1">
      <c r="A1609" s="2081" t="s">
        <v>2293</v>
      </c>
      <c r="B1609" s="2422" t="s">
        <v>4053</v>
      </c>
      <c r="C1609" s="2422"/>
      <c r="D1609" s="2422"/>
      <c r="E1609" s="2423"/>
      <c r="F1609" s="2424">
        <f>F1339</f>
        <v>0</v>
      </c>
      <c r="G1609" s="2425"/>
    </row>
    <row r="1610" spans="1:7" s="2426" customFormat="1" ht="19.899999999999999" customHeight="1">
      <c r="A1610" s="2081" t="s">
        <v>2371</v>
      </c>
      <c r="B1610" s="2422" t="s">
        <v>4078</v>
      </c>
      <c r="C1610" s="2422"/>
      <c r="D1610" s="2422"/>
      <c r="E1610" s="2423"/>
      <c r="F1610" s="2424">
        <f>F1513</f>
        <v>0</v>
      </c>
      <c r="G1610" s="2425"/>
    </row>
    <row r="1611" spans="1:7" s="2426" customFormat="1" ht="19.899999999999999" customHeight="1">
      <c r="A1611" s="2081" t="s">
        <v>2372</v>
      </c>
      <c r="B1611" s="2422" t="s">
        <v>4183</v>
      </c>
      <c r="C1611" s="2422"/>
      <c r="D1611" s="2422"/>
      <c r="E1611" s="2423"/>
      <c r="F1611" s="2424">
        <f>F1572</f>
        <v>0</v>
      </c>
      <c r="G1611" s="2425"/>
    </row>
    <row r="1612" spans="1:7" s="2426" customFormat="1" ht="19.899999999999999" customHeight="1">
      <c r="A1612" s="2081" t="s">
        <v>2374</v>
      </c>
      <c r="B1612" s="2422" t="s">
        <v>4209</v>
      </c>
      <c r="C1612" s="2422"/>
      <c r="D1612" s="2422"/>
      <c r="E1612" s="2423"/>
      <c r="F1612" s="2424">
        <f>F1593</f>
        <v>0</v>
      </c>
      <c r="G1612" s="2425"/>
    </row>
    <row r="1613" spans="1:7" s="1263" customFormat="1" ht="13.5" customHeight="1">
      <c r="A1613" s="2428"/>
      <c r="B1613" s="2429"/>
      <c r="C1613" s="2428"/>
      <c r="D1613" s="2428"/>
      <c r="E1613" s="2428"/>
      <c r="F1613" s="2428"/>
    </row>
    <row r="1614" spans="1:7" s="1263" customFormat="1" ht="20.100000000000001" customHeight="1">
      <c r="B1614" s="2420"/>
      <c r="E1614" s="2081" t="s">
        <v>4224</v>
      </c>
      <c r="F1614" s="2430">
        <f>SUM(F1597:F1612)</f>
        <v>0</v>
      </c>
      <c r="G1614" s="2431"/>
    </row>
    <row r="1615" spans="1:7" s="1263" customFormat="1" ht="13.9" customHeight="1">
      <c r="B1615" s="2420"/>
      <c r="E1615" s="2432"/>
      <c r="G1615" s="1817"/>
    </row>
    <row r="1616" spans="1:7">
      <c r="A1616" s="2433"/>
      <c r="B1616" s="2434"/>
      <c r="C1616" s="2435"/>
      <c r="D1616" s="2436"/>
      <c r="E1616" s="1753"/>
      <c r="F1616" s="1753"/>
    </row>
    <row r="1617" spans="3:3" s="1647" customFormat="1">
      <c r="C1617" s="1731"/>
    </row>
    <row r="1618" spans="3:3" s="1647" customFormat="1">
      <c r="C1618" s="1731"/>
    </row>
  </sheetData>
  <sheetProtection algorithmName="SHA-512" hashValue="MeOHRpSTuIvECNeTn6FDCmSXMOJ05CVI7+cuWx5Jl9wuqv/3TT2GfFSLdI2SME4MHzASau8scbV26jwDTElAnQ==" saltValue="K6IdLy/HB4I4dAUsnrHqCA==" spinCount="100000" sheet="1" objects="1" scenarios="1"/>
  <mergeCells count="16">
    <mergeCell ref="B1602:D1602"/>
    <mergeCell ref="B1597:D1597"/>
    <mergeCell ref="B1598:D1598"/>
    <mergeCell ref="B1599:D1599"/>
    <mergeCell ref="B1600:D1600"/>
    <mergeCell ref="B1601:D1601"/>
    <mergeCell ref="B1609:D1609"/>
    <mergeCell ref="B1610:D1610"/>
    <mergeCell ref="B1611:D1611"/>
    <mergeCell ref="B1612:D1612"/>
    <mergeCell ref="B1603:D1603"/>
    <mergeCell ref="B1604:D1604"/>
    <mergeCell ref="B1605:D1605"/>
    <mergeCell ref="B1606:D1606"/>
    <mergeCell ref="B1607:D1607"/>
    <mergeCell ref="B1608:D1608"/>
  </mergeCells>
  <printOptions horizontalCentered="1"/>
  <pageMargins left="0.78740157480314965" right="0.39370078740157483" top="0.39370078740157483" bottom="0.70866141732283472" header="0" footer="0.23622047244094491"/>
  <pageSetup paperSize="9" orientation="portrait" cellComments="atEnd" r:id="rId1"/>
  <headerFooter>
    <oddFooter>&amp;L&amp;9&amp;A&amp;C&amp;9DIO 3 - SMJEŠTAJNI PAVILJON - GRAĐENJE&amp;R&amp;"Arial,Bold"&amp;9&amp;P/&amp;N</oddFooter>
  </headerFooter>
  <rowBreaks count="1" manualBreakCount="1">
    <brk id="1594" max="5" man="1"/>
  </rowBreaks>
  <ignoredErrors>
    <ignoredError sqref="F855 F1218 F1232:F1276 E1415 E1442 E1455 E1467 E1482 E1511" unlockedFormula="1"/>
    <ignoredError sqref="D103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W1005"/>
  <sheetViews>
    <sheetView view="pageBreakPreview" zoomScaleNormal="100" zoomScaleSheetLayoutView="100" workbookViewId="0">
      <selection activeCell="C43" sqref="C43"/>
    </sheetView>
  </sheetViews>
  <sheetFormatPr defaultColWidth="14.42578125" defaultRowHeight="15" customHeight="1"/>
  <cols>
    <col min="1" max="1" width="18.5703125" style="17" customWidth="1"/>
    <col min="2" max="2" width="15.7109375" style="17" customWidth="1"/>
    <col min="3" max="3" width="49" style="17" customWidth="1"/>
    <col min="4" max="23" width="8.85546875" style="17" customWidth="1"/>
    <col min="24" max="16384" width="14.42578125" style="17"/>
  </cols>
  <sheetData>
    <row r="1" spans="1:3" ht="15" customHeight="1">
      <c r="A1" s="35"/>
      <c r="B1" s="35"/>
      <c r="C1" s="2473"/>
    </row>
    <row r="2" spans="1:3" ht="48">
      <c r="B2" s="846" t="s">
        <v>0</v>
      </c>
      <c r="C2" s="2474" t="s">
        <v>2396</v>
      </c>
    </row>
    <row r="3" spans="1:3" ht="7.5" customHeight="1">
      <c r="B3" s="477"/>
      <c r="C3" s="2473"/>
    </row>
    <row r="4" spans="1:3" ht="24" customHeight="1">
      <c r="B4" s="846" t="s">
        <v>1</v>
      </c>
      <c r="C4" s="2474" t="s">
        <v>2242</v>
      </c>
    </row>
    <row r="5" spans="1:3" ht="7.5" customHeight="1"/>
    <row r="6" spans="1:3" ht="24" customHeight="1">
      <c r="A6" s="35"/>
      <c r="B6" s="2475" t="s">
        <v>158</v>
      </c>
      <c r="C6" s="2476" t="s">
        <v>2510</v>
      </c>
    </row>
    <row r="7" spans="1:3" ht="7.5" customHeight="1">
      <c r="B7" s="35"/>
    </row>
    <row r="8" spans="1:3" ht="15" customHeight="1">
      <c r="B8" s="2475" t="s">
        <v>160</v>
      </c>
      <c r="C8" s="2477" t="s">
        <v>2418</v>
      </c>
    </row>
    <row r="10" spans="1:3" ht="15" customHeight="1">
      <c r="A10" s="35"/>
      <c r="B10" s="477"/>
    </row>
    <row r="11" spans="1:3" ht="15" customHeight="1">
      <c r="B11" s="35"/>
    </row>
    <row r="13" spans="1:3" ht="15" customHeight="1">
      <c r="A13" s="35"/>
      <c r="B13" s="477"/>
    </row>
    <row r="14" spans="1:3" ht="15" customHeight="1">
      <c r="A14" s="35"/>
      <c r="B14" s="477"/>
    </row>
    <row r="15" spans="1:3" ht="15" customHeight="1">
      <c r="A15" s="35"/>
      <c r="B15" s="477"/>
    </row>
    <row r="18" spans="1:23" ht="15" customHeight="1">
      <c r="A18" s="35"/>
      <c r="B18" s="670"/>
    </row>
    <row r="19" spans="1:23" ht="15" customHeight="1">
      <c r="A19" s="35"/>
      <c r="B19" s="670"/>
    </row>
    <row r="21" spans="1:23" ht="15.75" customHeight="1"/>
    <row r="22" spans="1:23" ht="15" customHeight="1">
      <c r="A22" s="35"/>
      <c r="B22" s="477"/>
    </row>
    <row r="23" spans="1:23" ht="15" customHeight="1">
      <c r="A23" s="35"/>
      <c r="B23" s="477"/>
    </row>
    <row r="24" spans="1:23" ht="25.5" customHeight="1">
      <c r="B24" s="849" t="s">
        <v>30</v>
      </c>
    </row>
    <row r="25" spans="1:23" ht="25.5" customHeight="1">
      <c r="A25" s="770"/>
      <c r="B25" s="850" t="s">
        <v>1225</v>
      </c>
      <c r="C25" s="665"/>
      <c r="D25" s="492"/>
      <c r="E25" s="492"/>
      <c r="F25" s="492"/>
      <c r="G25" s="492"/>
      <c r="H25" s="492"/>
      <c r="I25" s="492"/>
      <c r="J25" s="492"/>
      <c r="K25" s="492"/>
      <c r="L25" s="492"/>
      <c r="M25" s="492"/>
      <c r="N25" s="492"/>
      <c r="O25" s="492"/>
      <c r="P25" s="492"/>
      <c r="Q25" s="492"/>
      <c r="R25" s="492"/>
      <c r="S25" s="492"/>
      <c r="T25" s="492"/>
      <c r="U25" s="492"/>
      <c r="V25" s="492"/>
      <c r="W25" s="492"/>
    </row>
    <row r="26" spans="1:23" ht="15" customHeight="1">
      <c r="A26" s="772"/>
      <c r="B26" s="670"/>
    </row>
    <row r="27" spans="1:23" ht="15" customHeight="1">
      <c r="A27" s="772"/>
      <c r="B27" s="35"/>
    </row>
    <row r="28" spans="1:23" ht="15" customHeight="1">
      <c r="A28" s="772"/>
    </row>
    <row r="29" spans="1:23" ht="15" customHeight="1">
      <c r="A29" s="772"/>
      <c r="B29" s="35"/>
    </row>
    <row r="30" spans="1:23" ht="15" customHeight="1">
      <c r="A30" s="772"/>
      <c r="B30" s="35"/>
    </row>
    <row r="31" spans="1:23" ht="15" customHeight="1">
      <c r="A31" s="772"/>
      <c r="B31" s="35"/>
    </row>
    <row r="32" spans="1:23" ht="15" customHeight="1">
      <c r="A32" s="773"/>
      <c r="B32" s="477"/>
    </row>
    <row r="33" spans="1:23" ht="15" customHeight="1">
      <c r="A33" s="772"/>
      <c r="B33" s="35"/>
    </row>
    <row r="34" spans="1:23" ht="15" customHeight="1">
      <c r="A34" s="772"/>
      <c r="B34" s="35"/>
    </row>
    <row r="35" spans="1:23" ht="15" customHeight="1">
      <c r="A35" s="773"/>
      <c r="B35" s="477"/>
    </row>
    <row r="36" spans="1:23" ht="15" customHeight="1">
      <c r="A36" s="772"/>
      <c r="B36" s="35"/>
    </row>
    <row r="37" spans="1:23" ht="15" customHeight="1">
      <c r="A37" s="772"/>
      <c r="B37" s="35"/>
    </row>
    <row r="38" spans="1:23" ht="15" customHeight="1">
      <c r="A38" s="772"/>
      <c r="B38" s="35"/>
    </row>
    <row r="39" spans="1:23" ht="15" customHeight="1">
      <c r="A39" s="772"/>
      <c r="B39" s="35"/>
    </row>
    <row r="40" spans="1:23" ht="15" customHeight="1">
      <c r="A40" s="772"/>
      <c r="B40" s="35"/>
    </row>
    <row r="41" spans="1:23" ht="15" customHeight="1">
      <c r="A41" s="772"/>
      <c r="B41" s="35"/>
      <c r="C41" s="35"/>
      <c r="D41" s="35"/>
      <c r="E41" s="35"/>
      <c r="F41" s="35"/>
      <c r="G41" s="35"/>
      <c r="H41" s="35"/>
      <c r="I41" s="35"/>
      <c r="J41" s="35"/>
      <c r="K41" s="35"/>
      <c r="L41" s="35"/>
      <c r="M41" s="35"/>
      <c r="N41" s="35"/>
      <c r="O41" s="35"/>
      <c r="P41" s="35"/>
      <c r="Q41" s="35"/>
      <c r="R41" s="35"/>
      <c r="S41" s="35"/>
      <c r="T41" s="35"/>
      <c r="U41" s="35"/>
      <c r="V41" s="35"/>
      <c r="W41" s="35"/>
    </row>
    <row r="42" spans="1:23" ht="15" customHeight="1">
      <c r="A42" s="772"/>
      <c r="B42" s="35"/>
      <c r="C42" s="35"/>
      <c r="D42" s="35"/>
      <c r="E42" s="35"/>
      <c r="F42" s="35"/>
      <c r="G42" s="35"/>
      <c r="H42" s="35"/>
      <c r="I42" s="35"/>
      <c r="J42" s="35"/>
      <c r="K42" s="35"/>
      <c r="L42" s="35"/>
      <c r="M42" s="35"/>
      <c r="N42" s="35"/>
      <c r="O42" s="35"/>
      <c r="P42" s="35"/>
      <c r="Q42" s="35"/>
      <c r="R42" s="35"/>
      <c r="S42" s="35"/>
      <c r="T42" s="35"/>
      <c r="U42" s="35"/>
      <c r="V42" s="35"/>
      <c r="W42" s="35"/>
    </row>
    <row r="43" spans="1:23" ht="15" customHeight="1">
      <c r="A43" s="772"/>
      <c r="B43" s="35"/>
    </row>
    <row r="44" spans="1:23" ht="15" customHeight="1">
      <c r="A44" s="772"/>
      <c r="B44" s="35"/>
    </row>
    <row r="45" spans="1:23" ht="15" customHeight="1">
      <c r="A45" s="772"/>
      <c r="B45" s="35"/>
    </row>
    <row r="46" spans="1:23" ht="15" customHeight="1">
      <c r="A46" s="772"/>
      <c r="B46" s="35"/>
    </row>
    <row r="47" spans="1:23" ht="15" customHeight="1">
      <c r="A47" s="772"/>
    </row>
    <row r="48" spans="1:23" ht="15" customHeight="1">
      <c r="A48" s="773"/>
      <c r="B48" s="477"/>
      <c r="C48" s="477"/>
      <c r="D48" s="477"/>
      <c r="E48" s="477"/>
      <c r="F48" s="477"/>
      <c r="G48" s="477"/>
      <c r="H48" s="477"/>
      <c r="I48" s="477"/>
      <c r="J48" s="477"/>
      <c r="K48" s="477"/>
      <c r="L48" s="477"/>
      <c r="M48" s="477"/>
      <c r="N48" s="477"/>
      <c r="O48" s="477"/>
      <c r="P48" s="477"/>
      <c r="Q48" s="477"/>
      <c r="R48" s="477"/>
      <c r="S48" s="477"/>
      <c r="T48" s="477"/>
      <c r="U48" s="477"/>
      <c r="V48" s="477"/>
      <c r="W48" s="477"/>
    </row>
    <row r="49" spans="1:23" ht="15" customHeight="1">
      <c r="A49" s="772"/>
    </row>
    <row r="50" spans="1:23" ht="15.75" customHeight="1">
      <c r="A50" s="477"/>
      <c r="B50" s="846" t="s">
        <v>162</v>
      </c>
      <c r="C50" s="2477" t="s">
        <v>2415</v>
      </c>
      <c r="D50" s="477"/>
      <c r="E50" s="477"/>
      <c r="F50" s="477"/>
      <c r="G50" s="477"/>
      <c r="H50" s="477"/>
      <c r="I50" s="477"/>
      <c r="J50" s="477"/>
      <c r="K50" s="477"/>
      <c r="L50" s="477"/>
      <c r="M50" s="477"/>
      <c r="N50" s="477"/>
      <c r="O50" s="477"/>
      <c r="P50" s="477"/>
      <c r="Q50" s="477"/>
      <c r="R50" s="477"/>
      <c r="S50" s="477"/>
      <c r="T50" s="477"/>
      <c r="U50" s="477"/>
      <c r="V50" s="477"/>
      <c r="W50" s="477"/>
    </row>
    <row r="51" spans="1:23" ht="15.75" customHeight="1">
      <c r="A51" s="477"/>
      <c r="B51" s="477"/>
      <c r="C51" s="679"/>
      <c r="D51" s="477"/>
      <c r="E51" s="477"/>
      <c r="F51" s="477"/>
      <c r="G51" s="477"/>
      <c r="H51" s="477"/>
      <c r="I51" s="477"/>
      <c r="J51" s="477"/>
      <c r="K51" s="477"/>
      <c r="L51" s="477"/>
      <c r="M51" s="477"/>
      <c r="N51" s="477"/>
      <c r="O51" s="477"/>
      <c r="P51" s="477"/>
      <c r="Q51" s="477"/>
      <c r="R51" s="477"/>
      <c r="S51" s="477"/>
      <c r="T51" s="477"/>
      <c r="U51" s="477"/>
      <c r="V51" s="477"/>
      <c r="W51" s="477"/>
    </row>
    <row r="52" spans="1:23" ht="15.75" customHeight="1">
      <c r="A52" s="772"/>
      <c r="B52" s="2478"/>
      <c r="C52" s="2479"/>
    </row>
    <row r="53" spans="1:23" ht="15" customHeight="1">
      <c r="B53" s="35"/>
    </row>
    <row r="54" spans="1:23" ht="15" customHeight="1">
      <c r="B54" s="35"/>
    </row>
    <row r="55" spans="1:23" ht="15.75" customHeight="1"/>
    <row r="56" spans="1:23" ht="15.75" customHeight="1">
      <c r="C56" s="477"/>
    </row>
    <row r="57" spans="1:23" ht="15.75" customHeight="1">
      <c r="C57" s="35"/>
    </row>
    <row r="58" spans="1:23" ht="15.75" customHeight="1"/>
    <row r="59" spans="1:23" ht="15.75" customHeight="1"/>
    <row r="60" spans="1:23" ht="15.75" customHeight="1"/>
    <row r="61" spans="1:23" ht="15.75" customHeight="1"/>
    <row r="62" spans="1:23" ht="15.75" customHeight="1"/>
    <row r="63" spans="1:23" ht="15.75" customHeight="1"/>
    <row r="64" spans="1:2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algorithmName="SHA-512" hashValue="CwwnCD+f0itRlAmQ+X9GAuQDMk6IfDy1/eu6ooXq6DKthCnuypFLPsXhTaWN4JBmhwKYdsO3/jHhS9QQ0UGsiw==" saltValue="ny5DBhFc97dKgjNzG0LGXg==" spinCount="100000" sheet="1" objects="1" scenarios="1"/>
  <mergeCells count="1">
    <mergeCell ref="B25:C25"/>
  </mergeCells>
  <printOptions horizontalCentered="1"/>
  <pageMargins left="0.70866141732283472" right="0.55118110236220474" top="0.35433070866141736" bottom="0.39370078740157483" header="0" footer="0"/>
  <pageSetup paperSize="9"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8"/>
  <sheetViews>
    <sheetView view="pageBreakPreview" topLeftCell="A13" zoomScaleNormal="100" zoomScaleSheetLayoutView="100" workbookViewId="0">
      <selection activeCell="I16" sqref="I16"/>
    </sheetView>
  </sheetViews>
  <sheetFormatPr defaultColWidth="14.42578125" defaultRowHeight="15" customHeight="1"/>
  <cols>
    <col min="1" max="1" width="18.5703125" style="17" customWidth="1"/>
    <col min="2" max="2" width="15.7109375" style="17" customWidth="1"/>
    <col min="3" max="3" width="49" style="17" customWidth="1"/>
    <col min="4" max="23" width="8.85546875" style="17" customWidth="1"/>
    <col min="24" max="16384" width="14.42578125" style="17"/>
  </cols>
  <sheetData>
    <row r="1" spans="1:5" ht="12.75" customHeight="1">
      <c r="A1" s="35"/>
      <c r="B1" s="35"/>
    </row>
    <row r="2" spans="1:5" ht="12.75" customHeight="1">
      <c r="B2" s="35"/>
    </row>
    <row r="3" spans="1:5" ht="48">
      <c r="A3" s="651"/>
      <c r="B3" s="653" t="s">
        <v>0</v>
      </c>
      <c r="C3" s="653" t="s">
        <v>2396</v>
      </c>
    </row>
    <row r="4" spans="1:5" ht="7.5" customHeight="1">
      <c r="B4" s="664"/>
      <c r="C4" s="665"/>
    </row>
    <row r="5" spans="1:5" ht="24" customHeight="1">
      <c r="A5" s="651"/>
      <c r="B5" s="653" t="s">
        <v>1</v>
      </c>
      <c r="C5" s="653" t="s">
        <v>2242</v>
      </c>
    </row>
    <row r="6" spans="1:5" ht="7.5" customHeight="1">
      <c r="A6" s="35"/>
      <c r="B6" s="666"/>
      <c r="C6" s="665"/>
    </row>
    <row r="7" spans="1:5" ht="24">
      <c r="A7" s="651"/>
      <c r="B7" s="667" t="s">
        <v>14</v>
      </c>
      <c r="C7" s="653" t="s">
        <v>17</v>
      </c>
      <c r="D7" s="209"/>
      <c r="E7" s="209"/>
    </row>
    <row r="8" spans="1:5" ht="7.5" customHeight="1">
      <c r="B8" s="664"/>
      <c r="C8" s="665"/>
      <c r="D8" s="209"/>
      <c r="E8" s="209"/>
    </row>
    <row r="9" spans="1:5" ht="24">
      <c r="B9" s="667" t="s">
        <v>1506</v>
      </c>
      <c r="C9" s="653" t="s">
        <v>2402</v>
      </c>
      <c r="D9" s="656"/>
      <c r="E9" s="656"/>
    </row>
    <row r="10" spans="1:5" ht="7.5" customHeight="1">
      <c r="B10" s="655"/>
      <c r="C10" s="656"/>
      <c r="D10" s="656"/>
      <c r="E10" s="656"/>
    </row>
    <row r="11" spans="1:5" ht="12.75" customHeight="1">
      <c r="A11" s="651"/>
      <c r="B11" s="668" t="s">
        <v>4</v>
      </c>
      <c r="C11" s="669" t="s">
        <v>2398</v>
      </c>
    </row>
    <row r="12" spans="1:5" ht="12.75" customHeight="1">
      <c r="A12" s="35"/>
      <c r="B12" s="477"/>
    </row>
    <row r="13" spans="1:5" ht="12.75" customHeight="1">
      <c r="B13" s="35"/>
    </row>
    <row r="14" spans="1:5" ht="12.75" customHeight="1"/>
    <row r="15" spans="1:5" ht="12.75" customHeight="1"/>
    <row r="16" spans="1:5" ht="12.75" customHeight="1"/>
    <row r="17" spans="1:3" ht="12.75" customHeight="1"/>
    <row r="18" spans="1:3" ht="12.75" customHeight="1"/>
    <row r="19" spans="1:3" ht="12.75" customHeight="1">
      <c r="A19" s="35"/>
      <c r="B19" s="477"/>
    </row>
    <row r="20" spans="1:3" ht="12.75" customHeight="1"/>
    <row r="21" spans="1:3" ht="12.75" customHeight="1">
      <c r="A21" s="35"/>
      <c r="B21" s="670"/>
    </row>
    <row r="22" spans="1:3" ht="12.75" customHeight="1"/>
    <row r="23" spans="1:3" ht="25.5" customHeight="1">
      <c r="A23" s="671" t="s">
        <v>9</v>
      </c>
      <c r="B23" s="672" t="s">
        <v>18</v>
      </c>
      <c r="C23" s="673"/>
    </row>
    <row r="24" spans="1:3" ht="25.5" customHeight="1">
      <c r="A24" s="674"/>
      <c r="B24" s="672" t="s">
        <v>19</v>
      </c>
      <c r="C24" s="673"/>
    </row>
    <row r="25" spans="1:3" ht="12.75" customHeight="1">
      <c r="A25" s="675"/>
      <c r="B25" s="676" t="s">
        <v>20</v>
      </c>
      <c r="C25" s="677" t="s">
        <v>21</v>
      </c>
    </row>
    <row r="26" spans="1:3" ht="12.75" customHeight="1">
      <c r="A26" s="678"/>
      <c r="B26" s="679" t="s">
        <v>15</v>
      </c>
      <c r="C26" s="680" t="s">
        <v>16</v>
      </c>
    </row>
    <row r="27" spans="1:3" ht="12.75" customHeight="1">
      <c r="A27" s="678"/>
      <c r="B27" s="679"/>
      <c r="C27" s="679" t="s">
        <v>2409</v>
      </c>
    </row>
    <row r="28" spans="1:3" ht="12.75" customHeight="1">
      <c r="A28" s="678"/>
    </row>
    <row r="29" spans="1:3" ht="12.75" customHeight="1">
      <c r="A29" s="681"/>
      <c r="B29" s="676" t="s">
        <v>22</v>
      </c>
      <c r="C29" s="677" t="s">
        <v>23</v>
      </c>
    </row>
    <row r="30" spans="1:3" ht="12.75" customHeight="1">
      <c r="A30" s="682"/>
      <c r="B30" s="679" t="s">
        <v>15</v>
      </c>
      <c r="C30" s="683" t="s">
        <v>2403</v>
      </c>
    </row>
    <row r="31" spans="1:3" ht="12.75" customHeight="1">
      <c r="A31" s="682"/>
      <c r="B31" s="679"/>
      <c r="C31" s="684" t="s">
        <v>2411</v>
      </c>
    </row>
    <row r="32" spans="1:3" ht="12.75" customHeight="1">
      <c r="A32" s="682"/>
      <c r="B32" s="679"/>
      <c r="C32" s="684"/>
    </row>
    <row r="33" spans="1:3" ht="12.75" customHeight="1">
      <c r="A33" s="682"/>
      <c r="B33" s="676" t="s">
        <v>24</v>
      </c>
      <c r="C33" s="677" t="s">
        <v>28</v>
      </c>
    </row>
    <row r="34" spans="1:3" ht="12.75" customHeight="1">
      <c r="A34" s="682"/>
      <c r="B34" s="679" t="s">
        <v>15</v>
      </c>
      <c r="C34" s="680" t="s">
        <v>29</v>
      </c>
    </row>
    <row r="35" spans="1:3" ht="12.75" customHeight="1">
      <c r="A35" s="682"/>
      <c r="B35" s="679"/>
      <c r="C35" s="685" t="s">
        <v>2412</v>
      </c>
    </row>
    <row r="36" spans="1:3" ht="12.75" customHeight="1">
      <c r="A36" s="682"/>
      <c r="B36" s="679"/>
      <c r="C36" s="686"/>
    </row>
    <row r="37" spans="1:3" ht="12.75" customHeight="1">
      <c r="A37" s="682"/>
      <c r="B37" s="676" t="s">
        <v>25</v>
      </c>
      <c r="C37" s="676" t="s">
        <v>31</v>
      </c>
    </row>
    <row r="38" spans="1:3" ht="12.75" customHeight="1">
      <c r="A38" s="682"/>
      <c r="B38" s="679" t="s">
        <v>26</v>
      </c>
      <c r="C38" s="680" t="s">
        <v>29</v>
      </c>
    </row>
    <row r="39" spans="1:3" ht="12.75" customHeight="1">
      <c r="A39" s="682"/>
      <c r="B39" s="679"/>
      <c r="C39" s="685" t="s">
        <v>2413</v>
      </c>
    </row>
    <row r="40" spans="1:3" ht="12.75" customHeight="1">
      <c r="A40" s="682"/>
      <c r="B40" s="679"/>
      <c r="C40" s="685"/>
    </row>
    <row r="41" spans="1:3" ht="12.75" customHeight="1">
      <c r="A41" s="681"/>
      <c r="B41" s="676" t="s">
        <v>27</v>
      </c>
      <c r="C41" s="687" t="s">
        <v>2404</v>
      </c>
    </row>
    <row r="42" spans="1:3" ht="12.75" customHeight="1">
      <c r="A42" s="682"/>
      <c r="B42" s="679" t="s">
        <v>15</v>
      </c>
      <c r="C42" s="683" t="s">
        <v>2405</v>
      </c>
    </row>
    <row r="43" spans="1:3" ht="12.75" customHeight="1">
      <c r="A43" s="682"/>
      <c r="B43" s="679"/>
      <c r="C43" s="684" t="s">
        <v>2414</v>
      </c>
    </row>
    <row r="44" spans="1:3" ht="12.75" customHeight="1">
      <c r="A44" s="682"/>
      <c r="B44" s="688"/>
      <c r="C44" s="689"/>
    </row>
    <row r="45" spans="1:3" ht="12.75" customHeight="1">
      <c r="A45" s="681"/>
      <c r="B45" s="676" t="s">
        <v>30</v>
      </c>
      <c r="C45" s="676" t="s">
        <v>1225</v>
      </c>
    </row>
    <row r="46" spans="1:3" ht="12.75" customHeight="1">
      <c r="A46" s="682"/>
      <c r="B46" s="679" t="s">
        <v>26</v>
      </c>
      <c r="C46" s="680" t="s">
        <v>32</v>
      </c>
    </row>
    <row r="47" spans="1:3" ht="12.75" customHeight="1">
      <c r="A47" s="682"/>
      <c r="B47" s="679"/>
      <c r="C47" s="684" t="s">
        <v>2415</v>
      </c>
    </row>
    <row r="48" spans="1:3" ht="12.75" customHeight="1">
      <c r="A48" s="682"/>
      <c r="B48" s="685"/>
      <c r="C48" s="685"/>
    </row>
    <row r="49" spans="1:3" ht="12.75" customHeight="1">
      <c r="A49" s="685"/>
      <c r="B49" s="679"/>
      <c r="C49" s="685"/>
    </row>
    <row r="50" spans="1:3" ht="12.75" customHeight="1">
      <c r="A50" s="685"/>
      <c r="B50" s="679"/>
      <c r="C50" s="685"/>
    </row>
    <row r="51" spans="1:3" ht="12.75" customHeight="1"/>
    <row r="52" spans="1:3" ht="12.75" customHeight="1"/>
    <row r="53" spans="1:3" ht="12.75" customHeight="1"/>
    <row r="54" spans="1:3" ht="12.75" customHeight="1"/>
    <row r="55" spans="1:3" ht="12.75" customHeight="1"/>
    <row r="56" spans="1:3" ht="12.75" customHeight="1"/>
    <row r="57" spans="1:3" ht="12.75" customHeight="1"/>
    <row r="58" spans="1:3" ht="12.75" customHeight="1"/>
    <row r="59" spans="1:3" ht="12.75" customHeight="1"/>
    <row r="60" spans="1:3" ht="12.75" customHeight="1"/>
    <row r="61" spans="1:3" ht="12.75" customHeight="1"/>
    <row r="62" spans="1:3" ht="12.75" customHeight="1"/>
    <row r="63" spans="1:3" ht="12.75" customHeight="1"/>
    <row r="64" spans="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algorithmName="SHA-512" hashValue="A2l62bDfQOx/R/EIE/ijCK4YaE/UmUvuYawb2uQbRdpX5R440ABwAF4cA+/fe4IgpvmraZgwlQDosty1KY2g7A==" saltValue="evGsIh/hvUs7d+8GrlBUaw==" spinCount="100000" sheet="1" objects="1" scenarios="1"/>
  <mergeCells count="5">
    <mergeCell ref="B4:C4"/>
    <mergeCell ref="B6:C6"/>
    <mergeCell ref="B8:C8"/>
    <mergeCell ref="B23:C23"/>
    <mergeCell ref="B24:C24"/>
  </mergeCells>
  <printOptions horizontalCentered="1"/>
  <pageMargins left="0.78740157480314965" right="0.39370078740157483" top="0.39370078740157483" bottom="0.70866141732283472" header="0" footer="0.23622047244094491"/>
  <pageSetup paperSize="9" scale="98" orientation="portrait" r:id="rId1"/>
  <headerFooter>
    <oddFooter>&amp;L&amp;9&amp;A&amp;C&amp;9DIO 3 - SMJEŠTAJNI PAVILJON - GRAĐENJE&amp;R&amp;"Arial,Bold"&amp;9&amp;P/&amp;N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V1007"/>
  <sheetViews>
    <sheetView view="pageBreakPreview" zoomScaleNormal="100" zoomScaleSheetLayoutView="100" workbookViewId="0">
      <selection activeCell="C43" sqref="C43"/>
    </sheetView>
  </sheetViews>
  <sheetFormatPr defaultColWidth="14.42578125" defaultRowHeight="15" customHeight="1"/>
  <cols>
    <col min="1" max="1" width="5.7109375" style="17" customWidth="1"/>
    <col min="2" max="2" width="40.7109375" style="17" customWidth="1"/>
    <col min="3" max="3" width="5.7109375" style="17" customWidth="1"/>
    <col min="4" max="4" width="9.7109375" style="17" customWidth="1"/>
    <col min="5" max="5" width="12.7109375" style="17" customWidth="1"/>
    <col min="6" max="6" width="17.42578125" style="17" customWidth="1"/>
    <col min="7" max="22" width="8.85546875" style="17" customWidth="1"/>
    <col min="23" max="16384" width="14.42578125" style="17"/>
  </cols>
  <sheetData>
    <row r="1" spans="1:22" ht="12.75" customHeight="1">
      <c r="A1" s="21"/>
      <c r="B1" s="21"/>
      <c r="C1" s="21"/>
      <c r="D1" s="21"/>
      <c r="E1" s="21"/>
      <c r="F1" s="21"/>
      <c r="G1" s="35"/>
      <c r="H1" s="35"/>
      <c r="I1" s="35"/>
      <c r="J1" s="35"/>
      <c r="K1" s="35"/>
      <c r="L1" s="35"/>
      <c r="M1" s="35"/>
      <c r="N1" s="35"/>
      <c r="O1" s="35"/>
      <c r="P1" s="35"/>
      <c r="Q1" s="35"/>
      <c r="R1" s="35"/>
      <c r="S1" s="35"/>
      <c r="T1" s="35"/>
      <c r="U1" s="35"/>
      <c r="V1" s="35"/>
    </row>
    <row r="2" spans="1:22" s="29" customFormat="1" ht="15" customHeight="1">
      <c r="A2" s="2480" t="s">
        <v>1036</v>
      </c>
      <c r="B2" s="2481" t="s">
        <v>1225</v>
      </c>
      <c r="C2" s="338"/>
      <c r="D2" s="339"/>
      <c r="E2" s="339"/>
      <c r="F2" s="2482"/>
      <c r="G2" s="28"/>
      <c r="H2" s="28"/>
      <c r="I2" s="28"/>
      <c r="J2" s="28"/>
      <c r="K2" s="28"/>
      <c r="L2" s="28"/>
      <c r="M2" s="28"/>
      <c r="N2" s="28"/>
      <c r="O2" s="28"/>
      <c r="P2" s="28"/>
      <c r="Q2" s="28"/>
      <c r="R2" s="28"/>
      <c r="S2" s="28"/>
      <c r="T2" s="28"/>
      <c r="U2" s="28"/>
      <c r="V2" s="28"/>
    </row>
    <row r="3" spans="1:22" ht="12.75" customHeight="1">
      <c r="A3" s="21"/>
      <c r="B3" s="21"/>
      <c r="C3" s="21"/>
      <c r="D3" s="21"/>
      <c r="E3" s="21"/>
      <c r="F3" s="21"/>
      <c r="G3" s="35"/>
      <c r="H3" s="35"/>
      <c r="I3" s="35"/>
      <c r="J3" s="35"/>
      <c r="K3" s="35"/>
      <c r="L3" s="35"/>
      <c r="M3" s="35"/>
      <c r="N3" s="35"/>
      <c r="O3" s="35"/>
      <c r="P3" s="35"/>
      <c r="Q3" s="35"/>
      <c r="R3" s="35"/>
      <c r="S3" s="35"/>
      <c r="T3" s="35"/>
      <c r="U3" s="35"/>
      <c r="V3" s="35"/>
    </row>
    <row r="4" spans="1:22" s="29" customFormat="1" ht="15" customHeight="1">
      <c r="A4" s="336"/>
      <c r="B4" s="2481" t="s">
        <v>1068</v>
      </c>
      <c r="C4" s="338"/>
      <c r="D4" s="339"/>
      <c r="E4" s="339"/>
      <c r="F4" s="2482"/>
      <c r="G4" s="28"/>
      <c r="H4" s="28"/>
      <c r="I4" s="28"/>
      <c r="J4" s="28"/>
      <c r="K4" s="28"/>
      <c r="L4" s="28"/>
      <c r="M4" s="28"/>
      <c r="N4" s="28"/>
      <c r="O4" s="28"/>
      <c r="P4" s="28"/>
      <c r="Q4" s="28"/>
      <c r="R4" s="28"/>
      <c r="S4" s="28"/>
      <c r="T4" s="28"/>
      <c r="U4" s="28"/>
      <c r="V4" s="28"/>
    </row>
    <row r="5" spans="1:22" ht="12.75" customHeight="1">
      <c r="A5" s="49"/>
      <c r="B5" s="50"/>
      <c r="C5" s="51"/>
      <c r="D5" s="52"/>
      <c r="E5" s="52"/>
      <c r="F5" s="48"/>
      <c r="G5" s="35"/>
      <c r="H5" s="35"/>
      <c r="I5" s="35"/>
      <c r="J5" s="35"/>
      <c r="K5" s="35"/>
      <c r="L5" s="35"/>
      <c r="M5" s="35"/>
      <c r="N5" s="35"/>
      <c r="O5" s="35"/>
      <c r="P5" s="35"/>
      <c r="Q5" s="35"/>
      <c r="R5" s="35"/>
      <c r="S5" s="35"/>
      <c r="T5" s="35"/>
      <c r="U5" s="35"/>
      <c r="V5" s="35"/>
    </row>
    <row r="6" spans="1:22" ht="12.75">
      <c r="A6" s="64" t="s">
        <v>990</v>
      </c>
      <c r="B6" s="1516" t="s">
        <v>1033</v>
      </c>
      <c r="C6" s="66"/>
      <c r="D6" s="98"/>
      <c r="E6" s="98"/>
      <c r="F6" s="2483"/>
    </row>
    <row r="7" spans="1:22" ht="63.75">
      <c r="A7" s="64" t="s">
        <v>990</v>
      </c>
      <c r="B7" s="1516" t="s">
        <v>2233</v>
      </c>
      <c r="C7" s="66"/>
      <c r="D7" s="98"/>
      <c r="E7" s="98"/>
      <c r="F7" s="2483"/>
    </row>
    <row r="8" spans="1:22" ht="12.75">
      <c r="A8" s="230"/>
      <c r="B8" s="1516"/>
      <c r="C8" s="66"/>
      <c r="D8" s="98"/>
      <c r="E8" s="98"/>
      <c r="F8" s="2483"/>
    </row>
    <row r="9" spans="1:22" ht="63.75">
      <c r="A9" s="64" t="s">
        <v>990</v>
      </c>
      <c r="B9" s="1516" t="s">
        <v>1065</v>
      </c>
      <c r="C9" s="66"/>
      <c r="D9" s="98"/>
      <c r="E9" s="98"/>
      <c r="F9" s="2483"/>
    </row>
    <row r="10" spans="1:22" ht="12.75">
      <c r="A10" s="64"/>
      <c r="B10" s="1516"/>
      <c r="C10" s="66"/>
      <c r="D10" s="98"/>
      <c r="E10" s="98"/>
      <c r="F10" s="2483"/>
    </row>
    <row r="11" spans="1:22" ht="127.5">
      <c r="A11" s="64"/>
      <c r="B11" s="1516" t="s">
        <v>1013</v>
      </c>
      <c r="C11" s="66"/>
      <c r="D11" s="98"/>
      <c r="E11" s="98"/>
      <c r="F11" s="2483"/>
    </row>
    <row r="12" spans="1:22" ht="12.75">
      <c r="A12" s="64"/>
      <c r="B12" s="1516"/>
      <c r="C12" s="66"/>
      <c r="D12" s="98"/>
      <c r="E12" s="98"/>
      <c r="F12" s="2483"/>
    </row>
    <row r="13" spans="1:22" ht="38.25">
      <c r="A13" s="64"/>
      <c r="B13" s="1516" t="s">
        <v>1014</v>
      </c>
      <c r="C13" s="66"/>
      <c r="D13" s="98"/>
      <c r="E13" s="98"/>
      <c r="F13" s="2483"/>
    </row>
    <row r="14" spans="1:22" ht="12.75">
      <c r="A14" s="64"/>
      <c r="B14" s="1516"/>
      <c r="C14" s="66"/>
      <c r="D14" s="98"/>
      <c r="E14" s="98"/>
      <c r="F14" s="2483"/>
    </row>
    <row r="15" spans="1:22" ht="12.75">
      <c r="A15" s="64" t="s">
        <v>990</v>
      </c>
      <c r="B15" s="1516" t="s">
        <v>1033</v>
      </c>
      <c r="C15" s="66"/>
      <c r="D15" s="98"/>
      <c r="E15" s="98"/>
      <c r="F15" s="2483"/>
    </row>
    <row r="16" spans="1:22" ht="409.5">
      <c r="A16" s="64" t="s">
        <v>990</v>
      </c>
      <c r="B16" s="1516" t="s">
        <v>2234</v>
      </c>
      <c r="C16" s="66"/>
      <c r="D16" s="98"/>
      <c r="E16" s="98"/>
      <c r="F16" s="2483"/>
    </row>
    <row r="17" spans="1:22" ht="12.75" customHeight="1">
      <c r="A17" s="49"/>
      <c r="B17" s="86"/>
      <c r="C17" s="51"/>
      <c r="D17" s="52"/>
      <c r="E17" s="52"/>
      <c r="F17" s="48"/>
      <c r="G17" s="35"/>
      <c r="H17" s="35"/>
      <c r="I17" s="35"/>
      <c r="J17" s="35"/>
      <c r="K17" s="35"/>
      <c r="L17" s="35"/>
      <c r="M17" s="35"/>
      <c r="N17" s="35"/>
      <c r="O17" s="35"/>
      <c r="P17" s="35"/>
      <c r="Q17" s="35"/>
      <c r="R17" s="35"/>
      <c r="S17" s="35"/>
      <c r="T17" s="35"/>
      <c r="U17" s="35"/>
      <c r="V17" s="35"/>
    </row>
    <row r="18" spans="1:22" ht="12.75" customHeight="1">
      <c r="A18" s="55" t="s">
        <v>990</v>
      </c>
      <c r="B18" s="86"/>
      <c r="C18" s="51"/>
      <c r="D18" s="52"/>
      <c r="E18" s="52"/>
      <c r="F18" s="48"/>
      <c r="G18" s="35"/>
      <c r="H18" s="35"/>
      <c r="I18" s="35"/>
      <c r="J18" s="35"/>
      <c r="K18" s="35"/>
      <c r="L18" s="35"/>
      <c r="M18" s="35"/>
      <c r="N18" s="35"/>
      <c r="O18" s="35"/>
      <c r="P18" s="35"/>
      <c r="Q18" s="35"/>
      <c r="R18" s="35"/>
      <c r="S18" s="35"/>
      <c r="T18" s="35"/>
      <c r="U18" s="35"/>
      <c r="V18" s="35"/>
    </row>
    <row r="19" spans="1:22" ht="12.75" customHeight="1">
      <c r="A19" s="55"/>
      <c r="B19" s="86"/>
      <c r="C19" s="51"/>
      <c r="D19" s="52"/>
      <c r="E19" s="52"/>
      <c r="F19" s="48"/>
      <c r="G19" s="35"/>
      <c r="H19" s="35"/>
      <c r="I19" s="35"/>
      <c r="J19" s="35"/>
      <c r="K19" s="35"/>
      <c r="L19" s="35"/>
      <c r="M19" s="35"/>
      <c r="N19" s="35"/>
      <c r="O19" s="35"/>
      <c r="P19" s="35"/>
      <c r="Q19" s="35"/>
      <c r="R19" s="35"/>
      <c r="S19" s="35"/>
      <c r="T19" s="35"/>
      <c r="U19" s="35"/>
      <c r="V19" s="35"/>
    </row>
    <row r="20" spans="1:22" ht="12.75" customHeight="1">
      <c r="A20" s="55"/>
      <c r="B20" s="86"/>
      <c r="C20" s="51"/>
      <c r="D20" s="52"/>
      <c r="E20" s="52"/>
      <c r="F20" s="48"/>
      <c r="G20" s="35"/>
      <c r="H20" s="35"/>
      <c r="I20" s="35"/>
      <c r="J20" s="35"/>
      <c r="K20" s="35"/>
      <c r="L20" s="35"/>
      <c r="M20" s="35"/>
      <c r="N20" s="35"/>
      <c r="O20" s="35"/>
      <c r="P20" s="35"/>
      <c r="Q20" s="35"/>
      <c r="R20" s="35"/>
      <c r="S20" s="35"/>
      <c r="T20" s="35"/>
      <c r="U20" s="35"/>
      <c r="V20" s="35"/>
    </row>
    <row r="21" spans="1:22" ht="12.75" customHeight="1">
      <c r="A21" s="55"/>
      <c r="B21" s="86"/>
      <c r="C21" s="51"/>
      <c r="D21" s="52"/>
      <c r="E21" s="52"/>
      <c r="F21" s="48"/>
      <c r="G21" s="35"/>
      <c r="H21" s="35"/>
      <c r="I21" s="35"/>
      <c r="J21" s="35"/>
      <c r="K21" s="35"/>
      <c r="L21" s="35"/>
      <c r="M21" s="35"/>
      <c r="N21" s="35"/>
      <c r="O21" s="35"/>
      <c r="P21" s="35"/>
      <c r="Q21" s="35"/>
      <c r="R21" s="35"/>
      <c r="S21" s="35"/>
      <c r="T21" s="35"/>
      <c r="U21" s="35"/>
      <c r="V21" s="35"/>
    </row>
    <row r="22" spans="1:22" ht="12.75" customHeight="1">
      <c r="A22" s="55"/>
      <c r="B22" s="86"/>
      <c r="C22" s="51"/>
      <c r="D22" s="52"/>
      <c r="E22" s="52"/>
      <c r="F22" s="48"/>
      <c r="G22" s="35"/>
      <c r="H22" s="35"/>
      <c r="I22" s="35"/>
      <c r="J22" s="35"/>
      <c r="K22" s="35"/>
      <c r="L22" s="35"/>
      <c r="M22" s="35"/>
      <c r="N22" s="35"/>
      <c r="O22" s="35"/>
      <c r="P22" s="35"/>
      <c r="Q22" s="35"/>
      <c r="R22" s="35"/>
      <c r="S22" s="35"/>
      <c r="T22" s="35"/>
      <c r="U22" s="35"/>
      <c r="V22" s="35"/>
    </row>
    <row r="23" spans="1:22" ht="12.75" customHeight="1">
      <c r="A23" s="86"/>
      <c r="B23" s="86"/>
      <c r="C23" s="86"/>
      <c r="D23" s="86"/>
      <c r="E23" s="86"/>
      <c r="F23" s="86"/>
      <c r="G23" s="86"/>
      <c r="H23" s="86"/>
      <c r="I23" s="86"/>
      <c r="J23" s="86"/>
      <c r="K23" s="86"/>
      <c r="L23" s="86"/>
      <c r="M23" s="86"/>
      <c r="N23" s="86"/>
      <c r="O23" s="86"/>
      <c r="P23" s="86"/>
      <c r="Q23" s="86"/>
      <c r="R23" s="86"/>
      <c r="S23" s="86"/>
      <c r="T23" s="86"/>
      <c r="U23" s="86"/>
      <c r="V23" s="86"/>
    </row>
    <row r="24" spans="1:22" ht="12.75" customHeight="1">
      <c r="A24" s="49"/>
      <c r="B24" s="50"/>
      <c r="C24" s="51"/>
      <c r="D24" s="52"/>
      <c r="E24" s="52"/>
      <c r="F24" s="48"/>
      <c r="G24" s="35"/>
      <c r="H24" s="35"/>
      <c r="I24" s="35"/>
      <c r="J24" s="35"/>
      <c r="K24" s="35"/>
      <c r="L24" s="35"/>
      <c r="M24" s="35"/>
      <c r="N24" s="35"/>
      <c r="O24" s="35"/>
      <c r="P24" s="35"/>
      <c r="Q24" s="35"/>
      <c r="R24" s="35"/>
      <c r="S24" s="35"/>
      <c r="T24" s="35"/>
      <c r="U24" s="35"/>
      <c r="V24" s="35"/>
    </row>
    <row r="25" spans="1:22" ht="12.75" customHeight="1">
      <c r="A25" s="61"/>
      <c r="B25" s="54"/>
      <c r="C25" s="51"/>
      <c r="D25" s="52"/>
      <c r="E25" s="52"/>
      <c r="F25" s="48"/>
      <c r="G25" s="35"/>
      <c r="H25" s="35"/>
      <c r="I25" s="35"/>
      <c r="J25" s="35"/>
      <c r="K25" s="35"/>
      <c r="L25" s="35"/>
      <c r="M25" s="35"/>
      <c r="N25" s="35"/>
      <c r="O25" s="35"/>
      <c r="P25" s="35"/>
      <c r="Q25" s="35"/>
      <c r="R25" s="35"/>
      <c r="S25" s="35"/>
      <c r="T25" s="35"/>
      <c r="U25" s="35"/>
      <c r="V25" s="35"/>
    </row>
    <row r="26" spans="1:22" ht="12.75" customHeight="1">
      <c r="A26" s="55"/>
      <c r="B26" s="50"/>
      <c r="C26" s="51"/>
      <c r="D26" s="52"/>
      <c r="E26" s="52"/>
      <c r="F26" s="48"/>
      <c r="G26" s="35"/>
      <c r="H26" s="35"/>
      <c r="I26" s="35"/>
      <c r="J26" s="35"/>
      <c r="K26" s="35"/>
      <c r="L26" s="35"/>
      <c r="M26" s="35"/>
      <c r="N26" s="35"/>
      <c r="O26" s="35"/>
      <c r="P26" s="35"/>
      <c r="Q26" s="35"/>
      <c r="R26" s="35"/>
      <c r="S26" s="35"/>
      <c r="T26" s="35"/>
      <c r="U26" s="35"/>
      <c r="V26" s="35"/>
    </row>
    <row r="27" spans="1:22" ht="12.75" customHeight="1">
      <c r="A27" s="55"/>
      <c r="B27" s="50"/>
      <c r="C27" s="51"/>
      <c r="D27" s="52"/>
      <c r="E27" s="52"/>
      <c r="F27" s="48"/>
      <c r="G27" s="35"/>
      <c r="H27" s="35"/>
      <c r="I27" s="35"/>
      <c r="J27" s="35"/>
      <c r="K27" s="35"/>
      <c r="L27" s="35"/>
      <c r="M27" s="35"/>
      <c r="N27" s="35"/>
      <c r="O27" s="35"/>
      <c r="P27" s="35"/>
      <c r="Q27" s="35"/>
      <c r="R27" s="35"/>
      <c r="S27" s="35"/>
      <c r="T27" s="35"/>
      <c r="U27" s="35"/>
      <c r="V27" s="35"/>
    </row>
    <row r="28" spans="1:22" ht="12.75" customHeight="1">
      <c r="A28" s="55"/>
      <c r="B28" s="492"/>
      <c r="C28" s="51"/>
      <c r="D28" s="52"/>
      <c r="E28" s="52"/>
      <c r="F28" s="48"/>
      <c r="G28" s="35"/>
      <c r="H28" s="35"/>
      <c r="I28" s="35"/>
      <c r="J28" s="35"/>
      <c r="K28" s="35"/>
      <c r="L28" s="35"/>
      <c r="M28" s="35"/>
      <c r="N28" s="35"/>
      <c r="O28" s="35"/>
      <c r="P28" s="35"/>
      <c r="Q28" s="35"/>
      <c r="R28" s="35"/>
      <c r="S28" s="35"/>
      <c r="T28" s="35"/>
      <c r="U28" s="35"/>
      <c r="V28" s="35"/>
    </row>
    <row r="29" spans="1:22" ht="12.75" customHeight="1">
      <c r="A29" s="55"/>
      <c r="B29" s="50"/>
      <c r="C29" s="51"/>
      <c r="D29" s="52"/>
      <c r="E29" s="52"/>
      <c r="F29" s="48"/>
      <c r="G29" s="35"/>
      <c r="H29" s="35"/>
      <c r="I29" s="35"/>
      <c r="J29" s="35"/>
      <c r="K29" s="35"/>
      <c r="L29" s="35"/>
      <c r="M29" s="35"/>
      <c r="N29" s="35"/>
      <c r="O29" s="35"/>
      <c r="P29" s="35"/>
      <c r="Q29" s="35"/>
      <c r="R29" s="35"/>
      <c r="S29" s="35"/>
      <c r="T29" s="35"/>
      <c r="U29" s="35"/>
      <c r="V29" s="35"/>
    </row>
    <row r="30" spans="1:22" ht="12.75" customHeight="1">
      <c r="A30" s="35"/>
      <c r="B30" s="35"/>
      <c r="C30" s="284"/>
      <c r="D30" s="35"/>
      <c r="E30" s="35"/>
      <c r="F30" s="35"/>
      <c r="G30" s="35"/>
      <c r="H30" s="35"/>
      <c r="I30" s="35"/>
      <c r="J30" s="35"/>
      <c r="K30" s="35"/>
      <c r="L30" s="35"/>
      <c r="M30" s="35"/>
      <c r="N30" s="35"/>
      <c r="O30" s="35"/>
      <c r="P30" s="35"/>
      <c r="Q30" s="35"/>
      <c r="R30" s="35"/>
      <c r="S30" s="35"/>
      <c r="T30" s="35"/>
      <c r="U30" s="35"/>
      <c r="V30" s="35"/>
    </row>
    <row r="31" spans="1:22" ht="12.75" customHeight="1">
      <c r="A31" s="35"/>
      <c r="B31" s="35"/>
      <c r="C31" s="284"/>
      <c r="D31" s="35"/>
      <c r="E31" s="35"/>
      <c r="F31" s="35"/>
      <c r="G31" s="35"/>
      <c r="H31" s="35"/>
      <c r="I31" s="35"/>
      <c r="J31" s="35"/>
      <c r="K31" s="35"/>
      <c r="L31" s="35"/>
      <c r="M31" s="35"/>
      <c r="N31" s="35"/>
      <c r="O31" s="35"/>
      <c r="P31" s="35"/>
      <c r="Q31" s="35"/>
      <c r="R31" s="35"/>
      <c r="S31" s="35"/>
      <c r="T31" s="35"/>
      <c r="U31" s="35"/>
      <c r="V31" s="35"/>
    </row>
    <row r="32" spans="1:22" ht="12.75" customHeight="1">
      <c r="A32" s="35"/>
      <c r="B32" s="35"/>
      <c r="C32" s="284"/>
      <c r="D32" s="35"/>
      <c r="E32" s="35"/>
      <c r="F32" s="35"/>
      <c r="G32" s="35"/>
      <c r="H32" s="35"/>
      <c r="I32" s="35"/>
      <c r="J32" s="35"/>
      <c r="K32" s="35"/>
      <c r="L32" s="35"/>
      <c r="M32" s="35"/>
      <c r="N32" s="35"/>
      <c r="O32" s="35"/>
      <c r="P32" s="35"/>
      <c r="Q32" s="35"/>
      <c r="R32" s="35"/>
      <c r="S32" s="35"/>
      <c r="T32" s="35"/>
      <c r="U32" s="35"/>
      <c r="V32" s="35"/>
    </row>
    <row r="33" spans="1:22" ht="12.75" customHeight="1">
      <c r="A33" s="35"/>
      <c r="B33" s="35"/>
      <c r="C33" s="284"/>
      <c r="D33" s="35"/>
      <c r="E33" s="35"/>
      <c r="F33" s="35"/>
      <c r="G33" s="35"/>
      <c r="H33" s="35"/>
      <c r="I33" s="35"/>
      <c r="J33" s="35"/>
      <c r="K33" s="35"/>
      <c r="L33" s="35"/>
      <c r="M33" s="35"/>
      <c r="N33" s="35"/>
      <c r="O33" s="35"/>
      <c r="P33" s="35"/>
      <c r="Q33" s="35"/>
      <c r="R33" s="35"/>
      <c r="S33" s="35"/>
      <c r="T33" s="35"/>
      <c r="U33" s="35"/>
      <c r="V33" s="35"/>
    </row>
    <row r="34" spans="1:22" ht="12.75" customHeight="1">
      <c r="A34" s="35"/>
      <c r="B34" s="35"/>
      <c r="C34" s="284"/>
      <c r="D34" s="35"/>
      <c r="E34" s="35"/>
      <c r="F34" s="35"/>
      <c r="G34" s="35"/>
      <c r="H34" s="35"/>
      <c r="I34" s="35"/>
      <c r="J34" s="35"/>
      <c r="K34" s="35"/>
      <c r="L34" s="35"/>
      <c r="M34" s="35"/>
      <c r="N34" s="35"/>
      <c r="O34" s="35"/>
      <c r="P34" s="35"/>
      <c r="Q34" s="35"/>
      <c r="R34" s="35"/>
      <c r="S34" s="35"/>
      <c r="T34" s="35"/>
      <c r="U34" s="35"/>
      <c r="V34" s="35"/>
    </row>
    <row r="35" spans="1:22" ht="12.75" customHeight="1">
      <c r="A35" s="35"/>
      <c r="B35" s="35"/>
      <c r="C35" s="284"/>
      <c r="D35" s="35"/>
      <c r="E35" s="35"/>
      <c r="F35" s="35"/>
      <c r="G35" s="35"/>
      <c r="H35" s="35"/>
      <c r="I35" s="35"/>
      <c r="J35" s="35"/>
      <c r="K35" s="35"/>
      <c r="L35" s="35"/>
      <c r="M35" s="35"/>
      <c r="N35" s="35"/>
      <c r="O35" s="35"/>
      <c r="P35" s="35"/>
      <c r="Q35" s="35"/>
      <c r="R35" s="35"/>
      <c r="S35" s="35"/>
      <c r="T35" s="35"/>
      <c r="U35" s="35"/>
      <c r="V35" s="35"/>
    </row>
    <row r="36" spans="1:22" ht="15.75" customHeight="1"/>
    <row r="37" spans="1:22" ht="15.75" customHeight="1"/>
    <row r="38" spans="1:22" ht="15.75" customHeight="1"/>
    <row r="39" spans="1:22" ht="15.75" customHeight="1"/>
    <row r="40" spans="1:22" ht="15.75" customHeight="1"/>
    <row r="41" spans="1:22" ht="15.75" customHeight="1"/>
    <row r="42" spans="1:22" ht="15.75" customHeight="1"/>
    <row r="43" spans="1:22" ht="15.75" customHeight="1"/>
    <row r="44" spans="1:22" ht="15.75" customHeight="1"/>
    <row r="45" spans="1:22" ht="15.75" customHeight="1"/>
    <row r="46" spans="1:22" ht="15.75" customHeight="1"/>
    <row r="47" spans="1:22" ht="15.75" customHeight="1"/>
    <row r="48" spans="1: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sheetProtection algorithmName="SHA-512" hashValue="CuhB5KAzJPdvIAyGRg9sdyaLVpJUNfmASxcANqUhyHhMbd8Fqyj8BpHwgJTWuwAtqD0eeXhCUTkh94ACoe08Gg==" saltValue="BAwxkvTuPoxj9WItAkFc6A==" spinCount="100000" sheet="1" objects="1" scenarios="1"/>
  <printOptions horizontalCentered="1"/>
  <pageMargins left="0.78740157480314965" right="0.39370078740157483" top="0.39370078740157483" bottom="0.70866141732283472" header="0" footer="0.23622047244094491"/>
  <pageSetup paperSize="9" orientation="portrait" r:id="rId1"/>
  <headerFooter>
    <oddFooter>&amp;L&amp;9&amp;A&amp;C&amp;9DIO 3 - SMJEŠTAJNI PAVILJON - GRAĐENJE&amp;R&amp;"Arial,Bold"&amp;9&amp;P/&amp;N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Z62"/>
  <sheetViews>
    <sheetView showZeros="0" view="pageBreakPreview" zoomScaleNormal="100" zoomScaleSheetLayoutView="100" workbookViewId="0">
      <pane ySplit="2" topLeftCell="A3" activePane="bottomLeft" state="frozen"/>
      <selection activeCell="C43" sqref="C43"/>
      <selection pane="bottomLeft" activeCell="P15" sqref="P15"/>
    </sheetView>
  </sheetViews>
  <sheetFormatPr defaultColWidth="14.42578125" defaultRowHeight="12.75"/>
  <cols>
    <col min="1" max="1" width="5.7109375" style="17" customWidth="1"/>
    <col min="2" max="2" width="40.7109375" style="17" customWidth="1"/>
    <col min="3" max="3" width="5.7109375" style="17" customWidth="1"/>
    <col min="4" max="4" width="9.7109375" style="17" customWidth="1"/>
    <col min="5" max="5" width="12.7109375" style="2504" customWidth="1"/>
    <col min="6" max="6" width="17.42578125" style="17" customWidth="1"/>
    <col min="7" max="26" width="8.85546875" style="17" customWidth="1"/>
    <col min="27" max="16384" width="14.42578125" style="17"/>
  </cols>
  <sheetData>
    <row r="1" spans="1:26" ht="13.15" customHeight="1">
      <c r="A1" s="2484" t="s">
        <v>980</v>
      </c>
      <c r="B1" s="14" t="s">
        <v>981</v>
      </c>
      <c r="C1" s="14" t="s">
        <v>982</v>
      </c>
      <c r="D1" s="14" t="s">
        <v>983</v>
      </c>
      <c r="E1" s="2502" t="s">
        <v>984</v>
      </c>
      <c r="F1" s="14" t="s">
        <v>985</v>
      </c>
      <c r="G1" s="16"/>
      <c r="H1" s="16"/>
      <c r="I1" s="16"/>
      <c r="J1" s="16"/>
      <c r="K1" s="16"/>
      <c r="L1" s="16"/>
      <c r="M1" s="16"/>
      <c r="N1" s="16"/>
      <c r="O1" s="16"/>
      <c r="P1" s="16"/>
      <c r="Q1" s="16"/>
      <c r="R1" s="16"/>
      <c r="S1" s="16"/>
      <c r="T1" s="16"/>
      <c r="U1" s="16"/>
      <c r="V1" s="16"/>
      <c r="W1" s="16"/>
      <c r="X1" s="16"/>
      <c r="Y1" s="16"/>
      <c r="Z1" s="16"/>
    </row>
    <row r="2" spans="1:26" ht="13.15" customHeight="1">
      <c r="A2" s="2485">
        <v>1</v>
      </c>
      <c r="B2" s="19">
        <v>2</v>
      </c>
      <c r="C2" s="19">
        <v>3</v>
      </c>
      <c r="D2" s="19">
        <v>4</v>
      </c>
      <c r="E2" s="2503">
        <v>5</v>
      </c>
      <c r="F2" s="19" t="s">
        <v>986</v>
      </c>
      <c r="G2" s="21"/>
      <c r="H2" s="21"/>
      <c r="I2" s="21"/>
      <c r="J2" s="21"/>
      <c r="K2" s="21"/>
      <c r="L2" s="21"/>
      <c r="M2" s="21"/>
      <c r="N2" s="21"/>
      <c r="O2" s="21"/>
      <c r="P2" s="21"/>
      <c r="Q2" s="21"/>
      <c r="R2" s="21"/>
      <c r="S2" s="21"/>
      <c r="T2" s="21"/>
      <c r="U2" s="21"/>
      <c r="V2" s="21"/>
      <c r="W2" s="21"/>
      <c r="X2" s="21"/>
      <c r="Y2" s="21"/>
      <c r="Z2" s="21"/>
    </row>
    <row r="3" spans="1:26">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s="29" customFormat="1" ht="16.149999999999999" customHeight="1">
      <c r="A4" s="2480" t="s">
        <v>1036</v>
      </c>
      <c r="B4" s="2481" t="s">
        <v>1225</v>
      </c>
      <c r="C4" s="338"/>
      <c r="D4" s="339"/>
      <c r="E4" s="339"/>
      <c r="F4" s="2482"/>
      <c r="G4" s="28"/>
      <c r="H4" s="28"/>
      <c r="I4" s="28"/>
      <c r="J4" s="28"/>
      <c r="K4" s="28"/>
      <c r="L4" s="28"/>
      <c r="M4" s="28"/>
      <c r="N4" s="28"/>
      <c r="O4" s="28"/>
      <c r="P4" s="28"/>
      <c r="Q4" s="28"/>
      <c r="R4" s="28"/>
      <c r="S4" s="28"/>
      <c r="T4" s="28"/>
      <c r="U4" s="28"/>
      <c r="V4" s="28"/>
      <c r="W4" s="28"/>
      <c r="X4" s="28"/>
      <c r="Y4" s="28"/>
      <c r="Z4" s="28"/>
    </row>
    <row r="5" spans="1:26">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s="2489" customFormat="1" ht="33">
      <c r="A6" s="117" t="s">
        <v>987</v>
      </c>
      <c r="B6" s="2486" t="s">
        <v>2509</v>
      </c>
      <c r="C6" s="2487"/>
      <c r="D6" s="376"/>
      <c r="E6" s="376"/>
      <c r="F6" s="2488"/>
    </row>
    <row r="7" spans="1:26" s="463" customFormat="1">
      <c r="A7" s="64" t="s">
        <v>990</v>
      </c>
      <c r="B7" s="1254" t="s">
        <v>2243</v>
      </c>
      <c r="C7" s="66"/>
      <c r="D7" s="98"/>
      <c r="E7" s="98"/>
      <c r="F7" s="2483"/>
    </row>
    <row r="8" spans="1:26" s="463" customFormat="1">
      <c r="A8" s="64"/>
      <c r="B8" s="1254" t="s">
        <v>2235</v>
      </c>
      <c r="C8" s="66"/>
      <c r="D8" s="98"/>
      <c r="E8" s="98"/>
      <c r="F8" s="2483"/>
    </row>
    <row r="9" spans="1:26" s="463" customFormat="1">
      <c r="A9" s="64"/>
      <c r="B9" s="2490" t="s">
        <v>2244</v>
      </c>
      <c r="C9" s="66"/>
      <c r="D9" s="98"/>
      <c r="E9" s="98"/>
      <c r="F9" s="2483"/>
    </row>
    <row r="10" spans="1:26" s="463" customFormat="1" ht="38.25">
      <c r="A10" s="64"/>
      <c r="B10" s="1254" t="s">
        <v>2245</v>
      </c>
      <c r="C10" s="66"/>
      <c r="D10" s="98"/>
      <c r="E10" s="98"/>
      <c r="F10" s="2483"/>
    </row>
    <row r="11" spans="1:26" s="463" customFormat="1" ht="89.25">
      <c r="A11" s="64"/>
      <c r="B11" s="1254" t="s">
        <v>2246</v>
      </c>
      <c r="C11" s="66"/>
      <c r="D11" s="98"/>
      <c r="E11" s="98"/>
      <c r="F11" s="2483"/>
    </row>
    <row r="12" spans="1:26" s="463" customFormat="1">
      <c r="A12" s="64"/>
      <c r="B12" s="1254" t="s">
        <v>1227</v>
      </c>
      <c r="C12" s="66"/>
      <c r="D12" s="98"/>
      <c r="E12" s="98"/>
      <c r="F12" s="2483"/>
    </row>
    <row r="13" spans="1:26" s="463" customFormat="1" ht="51">
      <c r="A13" s="64"/>
      <c r="B13" s="1254" t="s">
        <v>2247</v>
      </c>
      <c r="C13" s="66"/>
      <c r="D13" s="98"/>
      <c r="E13" s="98"/>
      <c r="F13" s="2483"/>
    </row>
    <row r="14" spans="1:26" s="463" customFormat="1">
      <c r="A14" s="64"/>
      <c r="B14" s="1254" t="s">
        <v>2236</v>
      </c>
      <c r="C14" s="66"/>
      <c r="D14" s="98"/>
      <c r="E14" s="98"/>
      <c r="F14" s="2483"/>
    </row>
    <row r="15" spans="1:26" s="463" customFormat="1" ht="63.75">
      <c r="A15" s="64"/>
      <c r="B15" s="1259" t="s">
        <v>2248</v>
      </c>
      <c r="C15" s="66"/>
      <c r="D15" s="98"/>
      <c r="E15" s="98"/>
      <c r="F15" s="2483"/>
    </row>
    <row r="16" spans="1:26" s="463" customFormat="1">
      <c r="A16" s="64"/>
      <c r="B16" s="2491" t="s">
        <v>1228</v>
      </c>
      <c r="C16" s="66"/>
      <c r="D16" s="98"/>
      <c r="E16" s="98"/>
      <c r="F16" s="2483"/>
    </row>
    <row r="17" spans="1:6" s="463" customFormat="1">
      <c r="A17" s="64"/>
      <c r="B17" s="2491" t="s">
        <v>2237</v>
      </c>
      <c r="C17" s="66"/>
      <c r="D17" s="98"/>
      <c r="E17" s="98"/>
      <c r="F17" s="2483"/>
    </row>
    <row r="18" spans="1:6" s="463" customFormat="1" ht="25.5">
      <c r="A18" s="64"/>
      <c r="B18" s="2491" t="s">
        <v>1226</v>
      </c>
      <c r="C18" s="66"/>
      <c r="D18" s="98"/>
      <c r="E18" s="98"/>
      <c r="F18" s="2483"/>
    </row>
    <row r="19" spans="1:6" s="463" customFormat="1" ht="25.5">
      <c r="A19" s="64"/>
      <c r="B19" s="2491" t="s">
        <v>2249</v>
      </c>
      <c r="C19" s="66"/>
      <c r="D19" s="98"/>
      <c r="E19" s="98"/>
      <c r="F19" s="2483"/>
    </row>
    <row r="20" spans="1:6" s="463" customFormat="1">
      <c r="A20" s="64"/>
      <c r="B20" s="2491" t="s">
        <v>2238</v>
      </c>
      <c r="C20" s="66"/>
      <c r="D20" s="98"/>
      <c r="E20" s="98"/>
      <c r="F20" s="2483"/>
    </row>
    <row r="21" spans="1:6" s="463" customFormat="1">
      <c r="A21" s="64"/>
      <c r="B21" s="2491" t="s">
        <v>2250</v>
      </c>
      <c r="C21" s="66"/>
      <c r="D21" s="98"/>
      <c r="E21" s="98"/>
      <c r="F21" s="2483"/>
    </row>
    <row r="22" spans="1:6" s="463" customFormat="1">
      <c r="A22" s="64"/>
      <c r="B22" s="2491" t="s">
        <v>2239</v>
      </c>
      <c r="C22" s="66"/>
      <c r="D22" s="98"/>
      <c r="E22" s="98"/>
      <c r="F22" s="2483"/>
    </row>
    <row r="23" spans="1:6" s="463" customFormat="1">
      <c r="A23" s="64"/>
      <c r="B23" s="1263" t="s">
        <v>2251</v>
      </c>
      <c r="C23" s="66"/>
      <c r="D23" s="98"/>
      <c r="E23" s="98"/>
      <c r="F23" s="2483"/>
    </row>
    <row r="24" spans="1:6" s="463" customFormat="1" ht="25.5">
      <c r="A24" s="64"/>
      <c r="B24" s="2492" t="s">
        <v>2252</v>
      </c>
      <c r="C24" s="66"/>
      <c r="D24" s="98"/>
      <c r="E24" s="98"/>
      <c r="F24" s="2483"/>
    </row>
    <row r="25" spans="1:6" s="463" customFormat="1" ht="51">
      <c r="A25" s="2493"/>
      <c r="B25" s="2492" t="s">
        <v>2253</v>
      </c>
      <c r="C25" s="66"/>
      <c r="D25" s="98"/>
      <c r="E25" s="98"/>
      <c r="F25" s="2483"/>
    </row>
    <row r="26" spans="1:6" s="463" customFormat="1" ht="25.5">
      <c r="A26" s="2493"/>
      <c r="B26" s="2492" t="s">
        <v>2526</v>
      </c>
      <c r="C26" s="66"/>
      <c r="D26" s="98"/>
      <c r="E26" s="98"/>
      <c r="F26" s="2483"/>
    </row>
    <row r="27" spans="1:6" s="463" customFormat="1" ht="25.5">
      <c r="A27" s="2493"/>
      <c r="B27" s="2492" t="s">
        <v>2523</v>
      </c>
      <c r="C27" s="66"/>
      <c r="D27" s="98"/>
      <c r="E27" s="98"/>
      <c r="F27" s="2483"/>
    </row>
    <row r="28" spans="1:6" s="463" customFormat="1" ht="38.25">
      <c r="A28" s="64"/>
      <c r="B28" s="2492" t="s">
        <v>2521</v>
      </c>
      <c r="C28" s="66"/>
      <c r="D28" s="98"/>
      <c r="E28" s="98"/>
      <c r="F28" s="2483"/>
    </row>
    <row r="29" spans="1:6" s="463" customFormat="1" ht="25.5">
      <c r="A29" s="64"/>
      <c r="B29" s="2492" t="s">
        <v>2522</v>
      </c>
      <c r="C29" s="66"/>
      <c r="D29" s="98"/>
      <c r="E29" s="98"/>
      <c r="F29" s="2483"/>
    </row>
    <row r="30" spans="1:6" s="463" customFormat="1" ht="25.5">
      <c r="A30" s="64"/>
      <c r="B30" s="2492" t="s">
        <v>2525</v>
      </c>
      <c r="C30" s="66"/>
      <c r="D30" s="98"/>
      <c r="E30" s="98"/>
      <c r="F30" s="2483"/>
    </row>
    <row r="31" spans="1:6" s="463" customFormat="1" ht="38.25">
      <c r="A31" s="64"/>
      <c r="B31" s="2492" t="s">
        <v>2524</v>
      </c>
      <c r="C31" s="66"/>
      <c r="D31" s="98"/>
      <c r="E31" s="98"/>
      <c r="F31" s="2483"/>
    </row>
    <row r="32" spans="1:6" s="463" customFormat="1" ht="25.5">
      <c r="A32" s="64"/>
      <c r="B32" s="2492" t="s">
        <v>2240</v>
      </c>
      <c r="C32" s="66"/>
      <c r="D32" s="98"/>
      <c r="E32" s="98"/>
      <c r="F32" s="2483"/>
    </row>
    <row r="33" spans="1:6" s="463" customFormat="1" ht="25.5">
      <c r="A33" s="64"/>
      <c r="B33" s="2492" t="s">
        <v>2254</v>
      </c>
      <c r="C33" s="66"/>
      <c r="D33" s="98"/>
      <c r="E33" s="98"/>
      <c r="F33" s="2483"/>
    </row>
    <row r="34" spans="1:6" s="463" customFormat="1" ht="89.25">
      <c r="A34" s="64"/>
      <c r="B34" s="1324" t="s">
        <v>2255</v>
      </c>
      <c r="C34" s="66"/>
      <c r="D34" s="98"/>
      <c r="E34" s="98"/>
      <c r="F34" s="2483"/>
    </row>
    <row r="35" spans="1:6" s="463" customFormat="1" ht="51">
      <c r="A35" s="64"/>
      <c r="B35" s="1324" t="s">
        <v>2256</v>
      </c>
      <c r="C35" s="66"/>
      <c r="D35" s="98"/>
      <c r="E35" s="98"/>
      <c r="F35" s="2483"/>
    </row>
    <row r="36" spans="1:6" s="463" customFormat="1" ht="38.25">
      <c r="A36" s="64"/>
      <c r="B36" s="2492" t="s">
        <v>1229</v>
      </c>
      <c r="C36" s="66"/>
      <c r="D36" s="98"/>
      <c r="E36" s="98"/>
      <c r="F36" s="2483"/>
    </row>
    <row r="37" spans="1:6" s="463" customFormat="1">
      <c r="A37" s="64"/>
      <c r="B37" s="1257" t="s">
        <v>1230</v>
      </c>
      <c r="C37" s="66"/>
      <c r="D37" s="98"/>
      <c r="E37" s="98"/>
      <c r="F37" s="2483"/>
    </row>
    <row r="38" spans="1:6" s="463" customFormat="1">
      <c r="A38" s="64"/>
      <c r="B38" s="1257" t="s">
        <v>1231</v>
      </c>
      <c r="C38" s="66"/>
      <c r="D38" s="98"/>
      <c r="E38" s="98"/>
      <c r="F38" s="2483"/>
    </row>
    <row r="39" spans="1:6" s="463" customFormat="1">
      <c r="A39" s="64"/>
      <c r="B39" s="1257"/>
      <c r="C39" s="66"/>
      <c r="D39" s="98"/>
      <c r="E39" s="98"/>
      <c r="F39" s="2483"/>
    </row>
    <row r="40" spans="1:6" s="463" customFormat="1">
      <c r="A40" s="64"/>
      <c r="B40" s="2494" t="s">
        <v>2511</v>
      </c>
      <c r="C40" s="66"/>
      <c r="D40" s="98"/>
      <c r="E40" s="98"/>
      <c r="F40" s="2483"/>
    </row>
    <row r="41" spans="1:6" s="463" customFormat="1">
      <c r="A41" s="64"/>
      <c r="B41" s="1246" t="s">
        <v>2512</v>
      </c>
      <c r="C41" s="66"/>
      <c r="D41" s="98"/>
      <c r="E41" s="98"/>
      <c r="F41" s="2483"/>
    </row>
    <row r="42" spans="1:6" s="463" customFormat="1">
      <c r="A42" s="64"/>
      <c r="B42" s="2494" t="s">
        <v>2513</v>
      </c>
      <c r="C42" s="66"/>
      <c r="D42" s="98"/>
      <c r="E42" s="98"/>
      <c r="F42" s="2483"/>
    </row>
    <row r="43" spans="1:6" s="463" customFormat="1">
      <c r="A43" s="64"/>
      <c r="B43" s="2494" t="s">
        <v>2514</v>
      </c>
      <c r="C43" s="66"/>
      <c r="D43" s="98"/>
      <c r="E43" s="98"/>
      <c r="F43" s="2483"/>
    </row>
    <row r="44" spans="1:6" s="463" customFormat="1" ht="25.5">
      <c r="A44" s="64"/>
      <c r="B44" s="2495" t="s">
        <v>2515</v>
      </c>
      <c r="C44" s="66"/>
      <c r="D44" s="98"/>
      <c r="E44" s="98"/>
      <c r="F44" s="2483"/>
    </row>
    <row r="45" spans="1:6" s="463" customFormat="1" ht="25.5">
      <c r="A45" s="64"/>
      <c r="B45" s="2495" t="s">
        <v>2516</v>
      </c>
      <c r="C45" s="66"/>
      <c r="D45" s="98"/>
      <c r="E45" s="98"/>
      <c r="F45" s="2483"/>
    </row>
    <row r="46" spans="1:6" s="463" customFormat="1">
      <c r="A46" s="64"/>
      <c r="B46" s="2494" t="s">
        <v>2517</v>
      </c>
      <c r="C46" s="66"/>
      <c r="D46" s="98"/>
      <c r="E46" s="98"/>
      <c r="F46" s="2483"/>
    </row>
    <row r="47" spans="1:6" s="463" customFormat="1" ht="25.5">
      <c r="A47" s="64"/>
      <c r="B47" s="2490" t="s">
        <v>2518</v>
      </c>
      <c r="C47" s="66"/>
      <c r="D47" s="98"/>
      <c r="E47" s="98"/>
      <c r="F47" s="2483"/>
    </row>
    <row r="48" spans="1:6" s="463" customFormat="1">
      <c r="A48" s="64"/>
      <c r="B48" s="2494" t="s">
        <v>2519</v>
      </c>
      <c r="C48" s="66"/>
      <c r="D48" s="98"/>
      <c r="E48" s="98"/>
      <c r="F48" s="2483"/>
    </row>
    <row r="49" spans="1:26" s="463" customFormat="1">
      <c r="A49" s="64"/>
      <c r="B49" s="1246" t="s">
        <v>2520</v>
      </c>
      <c r="C49" s="66"/>
      <c r="D49" s="98"/>
      <c r="E49" s="98"/>
      <c r="F49" s="2483"/>
    </row>
    <row r="50" spans="1:26" s="463" customFormat="1">
      <c r="A50" s="64"/>
      <c r="B50" s="492"/>
      <c r="C50" s="66"/>
      <c r="D50" s="98"/>
      <c r="E50" s="98"/>
      <c r="F50" s="2483"/>
    </row>
    <row r="51" spans="1:26">
      <c r="A51" s="55"/>
      <c r="B51" s="160" t="s">
        <v>1063</v>
      </c>
      <c r="C51" s="160" t="s">
        <v>1026</v>
      </c>
      <c r="D51" s="35">
        <v>2</v>
      </c>
      <c r="E51" s="624"/>
      <c r="F51" s="68">
        <f t="shared" ref="F51" si="0">ROUND(D51*E51,2)</f>
        <v>0</v>
      </c>
      <c r="G51" s="35"/>
      <c r="H51" s="35"/>
      <c r="I51" s="35"/>
      <c r="J51" s="35"/>
      <c r="K51" s="35"/>
      <c r="L51" s="35"/>
      <c r="M51" s="35"/>
      <c r="N51" s="35"/>
      <c r="O51" s="35"/>
      <c r="P51" s="35"/>
      <c r="Q51" s="35"/>
      <c r="R51" s="35"/>
      <c r="S51" s="35"/>
      <c r="T51" s="35"/>
      <c r="U51" s="35"/>
      <c r="V51" s="35"/>
      <c r="W51" s="35"/>
      <c r="X51" s="35"/>
      <c r="Y51" s="35"/>
      <c r="Z51" s="35"/>
    </row>
    <row r="52" spans="1:26">
      <c r="A52" s="55"/>
      <c r="B52" s="160"/>
      <c r="C52" s="160"/>
      <c r="D52" s="160"/>
      <c r="E52" s="160"/>
      <c r="F52" s="59"/>
      <c r="G52" s="35"/>
      <c r="H52" s="35"/>
      <c r="I52" s="35"/>
      <c r="J52" s="35"/>
      <c r="K52" s="35"/>
      <c r="L52" s="35"/>
      <c r="M52" s="35"/>
      <c r="N52" s="35"/>
      <c r="O52" s="35"/>
      <c r="P52" s="35"/>
      <c r="Q52" s="35"/>
      <c r="R52" s="35"/>
      <c r="S52" s="35"/>
      <c r="T52" s="35"/>
      <c r="U52" s="35"/>
      <c r="V52" s="35"/>
      <c r="W52" s="35"/>
      <c r="X52" s="35"/>
      <c r="Y52" s="35"/>
      <c r="Z52" s="35"/>
    </row>
    <row r="53" spans="1:26">
      <c r="A53" s="2496"/>
      <c r="B53" s="2497"/>
      <c r="C53" s="2498"/>
      <c r="D53" s="2499"/>
      <c r="E53" s="2500"/>
      <c r="F53" s="249">
        <f t="shared" ref="F53" si="1">ROUND(D53*E53,2)</f>
        <v>0</v>
      </c>
      <c r="G53" s="35"/>
      <c r="H53" s="35"/>
      <c r="I53" s="35"/>
      <c r="J53" s="35"/>
      <c r="K53" s="35"/>
      <c r="L53" s="35"/>
      <c r="M53" s="35"/>
      <c r="N53" s="35"/>
      <c r="O53" s="35"/>
      <c r="P53" s="35"/>
      <c r="Q53" s="35"/>
      <c r="R53" s="35"/>
      <c r="S53" s="35"/>
      <c r="T53" s="35"/>
      <c r="U53" s="35"/>
      <c r="V53" s="35"/>
      <c r="W53" s="35"/>
      <c r="X53" s="35"/>
      <c r="Y53" s="35"/>
      <c r="Z53" s="35"/>
    </row>
    <row r="54" spans="1:26" ht="18" customHeight="1">
      <c r="A54" s="81"/>
      <c r="B54" s="82" t="s">
        <v>2241</v>
      </c>
      <c r="C54" s="16"/>
      <c r="D54" s="2501"/>
      <c r="E54" s="2501"/>
      <c r="F54" s="84">
        <f>SUM(F6:F53)</f>
        <v>0</v>
      </c>
      <c r="G54" s="28"/>
      <c r="H54" s="28"/>
      <c r="I54" s="28"/>
      <c r="J54" s="35"/>
      <c r="K54" s="28"/>
      <c r="L54" s="28"/>
      <c r="M54" s="28"/>
      <c r="N54" s="28"/>
      <c r="O54" s="28"/>
      <c r="P54" s="28"/>
      <c r="Q54" s="28"/>
      <c r="R54" s="28"/>
      <c r="S54" s="28"/>
      <c r="T54" s="28"/>
      <c r="U54" s="28"/>
      <c r="V54" s="28"/>
      <c r="W54" s="28"/>
      <c r="X54" s="28"/>
      <c r="Y54" s="28"/>
      <c r="Z54" s="28"/>
    </row>
    <row r="55" spans="1:26">
      <c r="A55" s="35"/>
      <c r="B55" s="35"/>
      <c r="C55" s="284"/>
      <c r="D55" s="35"/>
      <c r="E55" s="35"/>
      <c r="F55" s="35"/>
      <c r="G55" s="35"/>
      <c r="H55" s="35"/>
      <c r="I55" s="35"/>
      <c r="J55" s="35"/>
      <c r="K55" s="35"/>
      <c r="L55" s="35"/>
      <c r="M55" s="35"/>
      <c r="N55" s="35"/>
      <c r="O55" s="35"/>
      <c r="P55" s="35"/>
      <c r="Q55" s="35"/>
      <c r="R55" s="35"/>
      <c r="S55" s="35"/>
      <c r="T55" s="35"/>
      <c r="U55" s="35"/>
      <c r="V55" s="35"/>
      <c r="W55" s="35"/>
      <c r="X55" s="35"/>
      <c r="Y55" s="35"/>
      <c r="Z55" s="35"/>
    </row>
    <row r="56" spans="1:26">
      <c r="A56" s="35"/>
      <c r="B56" s="35"/>
      <c r="C56" s="284"/>
      <c r="D56" s="35"/>
      <c r="E56" s="35"/>
      <c r="F56" s="35"/>
      <c r="G56" s="35"/>
      <c r="H56" s="35"/>
      <c r="I56" s="35"/>
      <c r="J56" s="35"/>
      <c r="K56" s="35"/>
      <c r="L56" s="35"/>
      <c r="M56" s="35"/>
      <c r="N56" s="35"/>
      <c r="O56" s="35"/>
      <c r="P56" s="35"/>
      <c r="Q56" s="35"/>
      <c r="R56" s="35"/>
      <c r="S56" s="35"/>
      <c r="T56" s="35"/>
      <c r="U56" s="35"/>
      <c r="V56" s="35"/>
      <c r="W56" s="35"/>
      <c r="X56" s="35"/>
      <c r="Y56" s="35"/>
      <c r="Z56" s="35"/>
    </row>
    <row r="57" spans="1:26">
      <c r="A57" s="35"/>
      <c r="B57" s="35"/>
      <c r="C57" s="284"/>
      <c r="D57" s="35"/>
      <c r="E57" s="35"/>
      <c r="F57" s="35"/>
      <c r="G57" s="35"/>
      <c r="H57" s="35"/>
      <c r="I57" s="35"/>
      <c r="J57" s="35"/>
      <c r="K57" s="35"/>
      <c r="L57" s="35"/>
      <c r="M57" s="35"/>
      <c r="N57" s="35"/>
      <c r="O57" s="35"/>
      <c r="P57" s="35"/>
      <c r="Q57" s="35"/>
      <c r="R57" s="35"/>
      <c r="S57" s="35"/>
      <c r="T57" s="35"/>
      <c r="U57" s="35"/>
      <c r="V57" s="35"/>
      <c r="W57" s="35"/>
      <c r="X57" s="35"/>
      <c r="Y57" s="35"/>
      <c r="Z57" s="35"/>
    </row>
    <row r="58" spans="1:26">
      <c r="A58" s="35"/>
      <c r="B58" s="35"/>
      <c r="C58" s="284"/>
      <c r="D58" s="35"/>
      <c r="E58" s="35"/>
      <c r="F58" s="35"/>
      <c r="G58" s="35"/>
      <c r="H58" s="35"/>
      <c r="I58" s="35"/>
      <c r="J58" s="35"/>
      <c r="K58" s="35"/>
      <c r="L58" s="35"/>
      <c r="M58" s="35"/>
      <c r="N58" s="35"/>
      <c r="O58" s="35"/>
      <c r="P58" s="35"/>
      <c r="Q58" s="35"/>
      <c r="R58" s="35"/>
      <c r="S58" s="35"/>
      <c r="T58" s="35"/>
      <c r="U58" s="35"/>
      <c r="V58" s="35"/>
      <c r="W58" s="35"/>
      <c r="X58" s="35"/>
      <c r="Y58" s="35"/>
      <c r="Z58" s="35"/>
    </row>
    <row r="59" spans="1:26">
      <c r="A59" s="35"/>
      <c r="B59" s="35"/>
      <c r="C59" s="284"/>
      <c r="D59" s="35"/>
      <c r="E59" s="35"/>
      <c r="F59" s="35"/>
      <c r="G59" s="35"/>
      <c r="H59" s="35"/>
      <c r="I59" s="35"/>
      <c r="J59" s="35"/>
      <c r="K59" s="35"/>
      <c r="L59" s="35"/>
      <c r="M59" s="35"/>
      <c r="N59" s="35"/>
      <c r="O59" s="35"/>
      <c r="P59" s="35"/>
      <c r="Q59" s="35"/>
      <c r="R59" s="35"/>
      <c r="S59" s="35"/>
      <c r="T59" s="35"/>
      <c r="U59" s="35"/>
      <c r="V59" s="35"/>
      <c r="W59" s="35"/>
      <c r="X59" s="35"/>
      <c r="Y59" s="35"/>
      <c r="Z59" s="35"/>
    </row>
    <row r="60" spans="1:26">
      <c r="A60" s="35"/>
      <c r="B60" s="35"/>
      <c r="C60" s="284"/>
      <c r="D60" s="35"/>
      <c r="E60" s="35"/>
      <c r="F60" s="35"/>
      <c r="G60" s="35"/>
      <c r="H60" s="35"/>
      <c r="I60" s="35"/>
      <c r="J60" s="35"/>
      <c r="K60" s="35"/>
      <c r="L60" s="35"/>
      <c r="M60" s="35"/>
      <c r="N60" s="35"/>
      <c r="O60" s="35"/>
      <c r="P60" s="35"/>
      <c r="Q60" s="35"/>
      <c r="R60" s="35"/>
      <c r="S60" s="35"/>
      <c r="T60" s="35"/>
      <c r="U60" s="35"/>
      <c r="V60" s="35"/>
      <c r="W60" s="35"/>
      <c r="X60" s="35"/>
      <c r="Y60" s="35"/>
      <c r="Z60" s="35"/>
    </row>
    <row r="61" spans="1:26">
      <c r="A61" s="35"/>
      <c r="B61" s="35"/>
      <c r="C61" s="284"/>
      <c r="D61" s="35"/>
      <c r="E61" s="35"/>
      <c r="F61" s="35"/>
      <c r="G61" s="35"/>
      <c r="H61" s="35"/>
      <c r="I61" s="35"/>
      <c r="J61" s="35"/>
      <c r="K61" s="35"/>
      <c r="L61" s="35"/>
      <c r="M61" s="35"/>
      <c r="N61" s="35"/>
      <c r="O61" s="35"/>
      <c r="P61" s="35"/>
      <c r="Q61" s="35"/>
      <c r="R61" s="35"/>
      <c r="S61" s="35"/>
      <c r="T61" s="35"/>
      <c r="U61" s="35"/>
      <c r="V61" s="35"/>
      <c r="W61" s="35"/>
      <c r="X61" s="35"/>
      <c r="Y61" s="35"/>
      <c r="Z61" s="35"/>
    </row>
    <row r="62" spans="1:26">
      <c r="A62" s="35"/>
      <c r="B62" s="35"/>
      <c r="C62" s="284"/>
      <c r="D62" s="35"/>
      <c r="E62" s="35"/>
      <c r="F62" s="35"/>
      <c r="G62" s="35"/>
      <c r="H62" s="35"/>
      <c r="I62" s="35"/>
      <c r="J62" s="35"/>
      <c r="K62" s="35"/>
      <c r="L62" s="35"/>
      <c r="M62" s="35"/>
      <c r="N62" s="35"/>
      <c r="O62" s="35"/>
      <c r="P62" s="35"/>
      <c r="Q62" s="35"/>
      <c r="R62" s="35"/>
      <c r="S62" s="35"/>
      <c r="T62" s="35"/>
      <c r="U62" s="35"/>
      <c r="V62" s="35"/>
      <c r="W62" s="35"/>
      <c r="X62" s="35"/>
      <c r="Y62" s="35"/>
      <c r="Z62" s="35"/>
    </row>
  </sheetData>
  <sheetProtection algorithmName="SHA-512" hashValue="ZNKEF1cwTen4warjPI9VPASAeXILppFEdOu9YLY55u3Jzn7aU368F1xwg2BxZ6RdBZGCz7JRpehquLVMgaZFJw==" saltValue="Lu4Qd7wQDDLNeHI6yXMQAg==" spinCount="100000" sheet="1" objects="1" scenarios="1"/>
  <printOptions horizontalCentered="1"/>
  <pageMargins left="0.78740157480314965" right="0.39370078740157483" top="0.39370078740157483" bottom="0.70866141732283472" header="0" footer="0.23622047244094491"/>
  <pageSetup paperSize="9" orientation="portrait" r:id="rId1"/>
  <headerFooter>
    <oddFooter>&amp;L&amp;9&amp;A&amp;C&amp;9DIO 3 - SMJEŠTAJNI PAVILJON - GRAĐENJE&amp;R&amp;"Arial,Bold"&amp;9&amp;P/&amp;N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2"/>
  <sheetViews>
    <sheetView showZeros="0" view="pageBreakPreview" zoomScaleNormal="100" zoomScaleSheetLayoutView="100" workbookViewId="0">
      <selection activeCell="E24" sqref="E24"/>
    </sheetView>
  </sheetViews>
  <sheetFormatPr defaultColWidth="14.42578125" defaultRowHeight="15" customHeight="1"/>
  <cols>
    <col min="1" max="1" width="18.5703125" style="17" customWidth="1"/>
    <col min="2" max="2" width="15.7109375" style="17" customWidth="1"/>
    <col min="3" max="3" width="15" style="17" customWidth="1"/>
    <col min="4" max="4" width="16" style="17" customWidth="1"/>
    <col min="5" max="5" width="18" style="17" customWidth="1"/>
    <col min="6" max="25" width="8.85546875" style="17" customWidth="1"/>
    <col min="26" max="16384" width="14.42578125" style="17"/>
  </cols>
  <sheetData>
    <row r="1" spans="2:5" ht="12.75" customHeight="1">
      <c r="B1" s="35"/>
    </row>
    <row r="2" spans="2:5" ht="12.75" customHeight="1">
      <c r="B2" s="35"/>
    </row>
    <row r="3" spans="2:5" ht="36" customHeight="1">
      <c r="B3" s="653" t="s">
        <v>0</v>
      </c>
      <c r="C3" s="690" t="s">
        <v>2396</v>
      </c>
      <c r="D3" s="673"/>
      <c r="E3" s="673"/>
    </row>
    <row r="4" spans="2:5" ht="7.5" customHeight="1">
      <c r="C4" s="35"/>
      <c r="D4" s="35"/>
    </row>
    <row r="5" spans="2:5" ht="24" customHeight="1">
      <c r="B5" s="653" t="s">
        <v>1</v>
      </c>
      <c r="C5" s="690" t="s">
        <v>2242</v>
      </c>
      <c r="D5" s="673"/>
      <c r="E5" s="673"/>
    </row>
    <row r="6" spans="2:5" ht="7.5" customHeight="1">
      <c r="B6" s="35"/>
      <c r="C6" s="477"/>
      <c r="D6" s="477"/>
    </row>
    <row r="7" spans="2:5" ht="24" customHeight="1">
      <c r="B7" s="667" t="s">
        <v>33</v>
      </c>
      <c r="C7" s="690" t="s">
        <v>34</v>
      </c>
      <c r="D7" s="673"/>
      <c r="E7" s="673"/>
    </row>
    <row r="8" spans="2:5" ht="7.5" customHeight="1">
      <c r="C8" s="35"/>
      <c r="D8" s="35"/>
    </row>
    <row r="9" spans="2:5" ht="24">
      <c r="B9" s="667" t="s">
        <v>1506</v>
      </c>
      <c r="C9" s="690" t="s">
        <v>2402</v>
      </c>
      <c r="D9" s="673"/>
      <c r="E9" s="673"/>
    </row>
    <row r="10" spans="2:5" ht="7.5" customHeight="1">
      <c r="B10" s="655"/>
      <c r="C10" s="657"/>
      <c r="D10" s="691"/>
      <c r="E10" s="691"/>
    </row>
    <row r="11" spans="2:5" ht="12.75" customHeight="1">
      <c r="B11" s="692" t="s">
        <v>4</v>
      </c>
      <c r="C11" s="693" t="s">
        <v>2398</v>
      </c>
      <c r="D11" s="694"/>
      <c r="E11" s="694"/>
    </row>
    <row r="12" spans="2:5" ht="12.75" customHeight="1">
      <c r="B12" s="477"/>
    </row>
    <row r="13" spans="2:5" ht="12.75" customHeight="1">
      <c r="B13" s="35"/>
    </row>
    <row r="14" spans="2:5" ht="12.75" customHeight="1">
      <c r="B14" s="35"/>
    </row>
    <row r="15" spans="2:5" ht="12.75" customHeight="1">
      <c r="B15" s="35"/>
    </row>
    <row r="16" spans="2:5" ht="12.75" customHeight="1">
      <c r="B16" s="695"/>
    </row>
    <row r="17" spans="1:5" ht="12.75" customHeight="1">
      <c r="B17" s="477"/>
    </row>
    <row r="18" spans="1:5" ht="12.75" customHeight="1">
      <c r="B18" s="696"/>
      <c r="C18" s="697"/>
      <c r="D18" s="697"/>
    </row>
    <row r="19" spans="1:5" ht="12.75" customHeight="1">
      <c r="B19" s="679"/>
      <c r="C19" s="685"/>
      <c r="D19" s="685"/>
    </row>
    <row r="20" spans="1:5" ht="12.75" customHeight="1">
      <c r="B20" s="679"/>
      <c r="C20" s="679"/>
      <c r="D20" s="679"/>
    </row>
    <row r="21" spans="1:5" ht="21.75" customHeight="1">
      <c r="A21" s="698" t="s">
        <v>20</v>
      </c>
      <c r="B21" s="699" t="str">
        <f>'1. GOR'!B4</f>
        <v>GRAĐEVINSKO OBRTNIČKI RADOVI</v>
      </c>
      <c r="C21" s="700"/>
      <c r="D21" s="700"/>
      <c r="E21" s="701">
        <f>'1. GOR'!F2288</f>
        <v>0</v>
      </c>
    </row>
    <row r="22" spans="1:5" ht="21.75" customHeight="1">
      <c r="A22" s="698" t="s">
        <v>22</v>
      </c>
      <c r="B22" s="695" t="str">
        <f>'2. KRAJOBRAZNO UREĐENJE'!B4</f>
        <v>KRAJOBRAZNO UREĐENJE</v>
      </c>
      <c r="C22" s="697"/>
      <c r="D22" s="697"/>
      <c r="E22" s="702">
        <f>'2. KRAJOBRAZNO UREĐENJE'!F197</f>
        <v>0</v>
      </c>
    </row>
    <row r="23" spans="1:5" ht="21.75" customHeight="1">
      <c r="A23" s="698" t="s">
        <v>24</v>
      </c>
      <c r="B23" s="703" t="str">
        <f>'3. VODOVOD I KANALIZACIJA'!B4</f>
        <v>INSTALACIJE VODOVODA I KANALIZACIJE</v>
      </c>
      <c r="C23" s="685"/>
      <c r="D23" s="685"/>
      <c r="E23" s="702">
        <f>'3. VODOVOD I KANALIZACIJA'!F609</f>
        <v>0</v>
      </c>
    </row>
    <row r="24" spans="1:5" ht="21.75" customHeight="1">
      <c r="A24" s="698" t="s">
        <v>25</v>
      </c>
      <c r="B24" s="695" t="str">
        <f>'4. STROJARSKE INSTALACIJE'!B4</f>
        <v>STROJARSKE INSTALACIJE</v>
      </c>
      <c r="C24" s="679"/>
      <c r="D24" s="679"/>
      <c r="E24" s="702">
        <f>'4. STROJARSKE INSTALACIJE'!F962</f>
        <v>0</v>
      </c>
    </row>
    <row r="25" spans="1:5" ht="21.75" customHeight="1">
      <c r="A25" s="698" t="s">
        <v>27</v>
      </c>
      <c r="B25" s="704" t="str">
        <f>'5. ELEKTROINSTALACIJE'!B4</f>
        <v>ELEKTROINSTALACIJE</v>
      </c>
      <c r="C25" s="705"/>
      <c r="D25" s="705"/>
      <c r="E25" s="706">
        <f>'5. ELEKTROINSTALACIJE'!F1614</f>
        <v>0</v>
      </c>
    </row>
    <row r="26" spans="1:5" ht="21.75" customHeight="1">
      <c r="A26" s="698" t="s">
        <v>30</v>
      </c>
      <c r="B26" s="707" t="str">
        <f>'6. DIZALO'!B4</f>
        <v>DIZALA</v>
      </c>
      <c r="C26" s="708"/>
      <c r="D26" s="708"/>
      <c r="E26" s="709">
        <f>'6. DIZALO'!F54</f>
        <v>0</v>
      </c>
    </row>
    <row r="27" spans="1:5" ht="21.75" customHeight="1">
      <c r="B27" s="710"/>
      <c r="C27" s="711"/>
      <c r="D27" s="712" t="s">
        <v>4225</v>
      </c>
      <c r="E27" s="713">
        <f>SUM(E21:E26)</f>
        <v>0</v>
      </c>
    </row>
    <row r="28" spans="1:5" ht="21.75" customHeight="1">
      <c r="B28" s="714"/>
      <c r="C28" s="714"/>
      <c r="D28" s="711" t="s">
        <v>35</v>
      </c>
      <c r="E28" s="715">
        <f>E27*0.25</f>
        <v>0</v>
      </c>
    </row>
    <row r="29" spans="1:5" ht="21.75" customHeight="1">
      <c r="B29" s="716"/>
      <c r="C29" s="717"/>
      <c r="D29" s="717"/>
      <c r="E29" s="709"/>
    </row>
    <row r="30" spans="1:5" ht="21.75" customHeight="1">
      <c r="B30" s="710"/>
      <c r="C30" s="718"/>
      <c r="D30" s="718" t="s">
        <v>36</v>
      </c>
      <c r="E30" s="713">
        <f>SUM(E27:E29)</f>
        <v>0</v>
      </c>
    </row>
    <row r="31" spans="1:5" ht="12.75" customHeight="1">
      <c r="B31" s="679"/>
      <c r="C31" s="685"/>
      <c r="D31" s="685"/>
    </row>
    <row r="32" spans="1:5" ht="12.75" customHeight="1">
      <c r="B32" s="685"/>
      <c r="C32" s="685"/>
      <c r="D32" s="685"/>
      <c r="E32" s="719"/>
    </row>
    <row r="33" spans="2:25" ht="12.75" customHeight="1">
      <c r="B33" s="696"/>
      <c r="C33" s="697"/>
      <c r="D33" s="697"/>
    </row>
    <row r="34" spans="2:25" ht="12.75" customHeight="1">
      <c r="B34" s="679"/>
      <c r="C34" s="685"/>
      <c r="D34" s="685"/>
    </row>
    <row r="35" spans="2:25" ht="12.75" customHeight="1">
      <c r="B35" s="679"/>
      <c r="C35" s="685"/>
      <c r="D35" s="685"/>
    </row>
    <row r="36" spans="2:25" ht="12.75" customHeight="1">
      <c r="B36" s="685"/>
      <c r="C36" s="685"/>
      <c r="D36" s="685"/>
    </row>
    <row r="37" spans="2:25" ht="12.75" customHeight="1">
      <c r="B37" s="696"/>
      <c r="C37" s="696"/>
      <c r="D37" s="696"/>
      <c r="E37" s="477"/>
      <c r="F37" s="477"/>
      <c r="G37" s="477"/>
      <c r="H37" s="477"/>
      <c r="I37" s="477"/>
      <c r="J37" s="477"/>
      <c r="K37" s="477"/>
      <c r="L37" s="477"/>
      <c r="M37" s="477"/>
      <c r="N37" s="477"/>
      <c r="O37" s="477"/>
      <c r="P37" s="477"/>
      <c r="Q37" s="477"/>
      <c r="R37" s="477"/>
      <c r="S37" s="477"/>
      <c r="T37" s="477"/>
      <c r="U37" s="477"/>
      <c r="V37" s="477"/>
      <c r="W37" s="477"/>
      <c r="X37" s="477"/>
      <c r="Y37" s="477"/>
    </row>
    <row r="38" spans="2:25" ht="12.75" customHeight="1">
      <c r="B38" s="679"/>
      <c r="C38" s="685"/>
      <c r="D38" s="685"/>
    </row>
    <row r="39" spans="2:25" ht="12.75" customHeight="1">
      <c r="B39" s="679"/>
      <c r="C39" s="685"/>
      <c r="D39" s="685"/>
    </row>
    <row r="40" spans="2:25" ht="12.75" customHeight="1">
      <c r="B40" s="685"/>
      <c r="C40" s="685"/>
      <c r="D40" s="685"/>
    </row>
    <row r="41" spans="2:25" ht="12.75" customHeight="1">
      <c r="B41" s="696"/>
      <c r="C41" s="696"/>
      <c r="D41" s="696"/>
      <c r="E41" s="477"/>
      <c r="F41" s="477"/>
      <c r="G41" s="477"/>
      <c r="H41" s="477"/>
      <c r="I41" s="477"/>
      <c r="J41" s="477"/>
      <c r="K41" s="477"/>
      <c r="L41" s="477"/>
      <c r="M41" s="477"/>
      <c r="N41" s="477"/>
      <c r="O41" s="477"/>
      <c r="P41" s="477"/>
      <c r="Q41" s="477"/>
      <c r="R41" s="477"/>
      <c r="S41" s="477"/>
      <c r="T41" s="477"/>
      <c r="U41" s="477"/>
      <c r="V41" s="477"/>
      <c r="W41" s="477"/>
      <c r="X41" s="477"/>
      <c r="Y41" s="477"/>
    </row>
    <row r="42" spans="2:25" ht="12.75" customHeight="1">
      <c r="B42" s="679"/>
      <c r="C42" s="679"/>
      <c r="D42" s="679"/>
      <c r="E42" s="477"/>
      <c r="F42" s="477"/>
      <c r="G42" s="477"/>
      <c r="H42" s="477"/>
      <c r="I42" s="477"/>
      <c r="J42" s="477"/>
      <c r="K42" s="477"/>
      <c r="L42" s="477"/>
      <c r="M42" s="477"/>
      <c r="N42" s="477"/>
      <c r="O42" s="477"/>
      <c r="P42" s="477"/>
      <c r="Q42" s="477"/>
      <c r="R42" s="477"/>
      <c r="S42" s="477"/>
      <c r="T42" s="477"/>
      <c r="U42" s="477"/>
      <c r="V42" s="477"/>
      <c r="W42" s="477"/>
      <c r="X42" s="477"/>
      <c r="Y42" s="477"/>
    </row>
    <row r="43" spans="2:25" ht="12.75" customHeight="1">
      <c r="B43" s="679"/>
      <c r="C43" s="685"/>
      <c r="D43" s="685"/>
    </row>
    <row r="44" spans="2:25" ht="12.75" customHeight="1">
      <c r="B44" s="685"/>
      <c r="C44" s="685"/>
      <c r="D44" s="685"/>
    </row>
    <row r="45" spans="2:25" ht="12.75" customHeight="1">
      <c r="B45" s="696"/>
      <c r="C45" s="696"/>
      <c r="D45" s="696"/>
      <c r="E45" s="477"/>
      <c r="F45" s="477"/>
      <c r="G45" s="477"/>
      <c r="H45" s="477"/>
      <c r="I45" s="477"/>
      <c r="J45" s="477"/>
      <c r="K45" s="477"/>
      <c r="L45" s="477"/>
      <c r="M45" s="477"/>
      <c r="N45" s="477"/>
      <c r="O45" s="477"/>
      <c r="P45" s="477"/>
      <c r="Q45" s="477"/>
      <c r="R45" s="477"/>
      <c r="S45" s="477"/>
      <c r="T45" s="477"/>
      <c r="U45" s="477"/>
      <c r="V45" s="477"/>
      <c r="W45" s="477"/>
      <c r="X45" s="477"/>
      <c r="Y45" s="477"/>
    </row>
    <row r="46" spans="2:25" ht="12.75" customHeight="1">
      <c r="B46" s="679"/>
      <c r="C46" s="685"/>
      <c r="D46" s="685"/>
    </row>
    <row r="47" spans="2:25" ht="12.75" customHeight="1">
      <c r="B47" s="679"/>
      <c r="C47" s="685"/>
      <c r="D47" s="685"/>
    </row>
    <row r="48" spans="2:2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algorithmName="SHA-512" hashValue="XSGd6tnC1JADQWrfc8LPmsl3HZ4zBm3oEQVxhCFNMJvndEhWqb6pmLGOhGYHkO4twGgx1AqbO2K4wT+czcj+cg==" saltValue="4cXDsjczNqbA+1ZGcaIr0g==" spinCount="100000" sheet="1" objects="1" scenarios="1"/>
  <mergeCells count="5">
    <mergeCell ref="C3:E3"/>
    <mergeCell ref="C5:E5"/>
    <mergeCell ref="C7:E7"/>
    <mergeCell ref="C11:E11"/>
    <mergeCell ref="C9:E9"/>
  </mergeCells>
  <printOptions horizontalCentered="1"/>
  <pageMargins left="0.78740157480314965" right="0.39370078740157483" top="0.39370078740157483" bottom="0.70866141732283472" header="0" footer="0.23622047244094491"/>
  <pageSetup paperSize="9" orientation="portrait" r:id="rId1"/>
  <headerFooter>
    <oddFooter>&amp;L&amp;9&amp;A&amp;C&amp;9DIO 3 - SMJEŠTAJNI PAVILJON - GRAĐENJE&amp;R&amp;"Arial,Bold"&amp;9&amp;P/&amp;N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9"/>
  <sheetViews>
    <sheetView view="pageBreakPreview" topLeftCell="B1" zoomScaleNormal="100" zoomScaleSheetLayoutView="100" workbookViewId="0">
      <selection activeCell="C43" sqref="C43"/>
    </sheetView>
  </sheetViews>
  <sheetFormatPr defaultColWidth="14.42578125" defaultRowHeight="12.75"/>
  <cols>
    <col min="1" max="1" width="3.7109375" style="721" hidden="1" customWidth="1"/>
    <col min="2" max="3" width="3.7109375" style="721" customWidth="1"/>
    <col min="4" max="4" width="26.7109375" style="721" customWidth="1"/>
    <col min="5" max="5" width="5.7109375" style="721" customWidth="1"/>
    <col min="6" max="6" width="18.7109375" style="721" customWidth="1"/>
    <col min="7" max="7" width="11" style="721" customWidth="1"/>
    <col min="8" max="8" width="21" style="721" customWidth="1"/>
    <col min="9" max="23" width="9.140625" style="721" customWidth="1"/>
    <col min="24" max="16384" width="14.42578125" style="721"/>
  </cols>
  <sheetData>
    <row r="1" spans="1:23">
      <c r="A1" s="720"/>
      <c r="B1" s="720"/>
      <c r="C1" s="720"/>
      <c r="D1" s="720"/>
      <c r="E1" s="720"/>
      <c r="F1" s="720"/>
      <c r="G1" s="720"/>
      <c r="H1" s="720"/>
      <c r="I1" s="720"/>
      <c r="J1" s="720"/>
      <c r="K1" s="720"/>
      <c r="L1" s="720"/>
      <c r="M1" s="720"/>
      <c r="N1" s="720"/>
      <c r="O1" s="720"/>
      <c r="P1" s="720"/>
      <c r="Q1" s="720"/>
      <c r="R1" s="720"/>
      <c r="S1" s="720"/>
      <c r="T1" s="720"/>
      <c r="U1" s="720"/>
      <c r="V1" s="720"/>
      <c r="W1" s="720"/>
    </row>
    <row r="2" spans="1:23" ht="22.5">
      <c r="A2" s="722"/>
      <c r="B2" s="723" t="s">
        <v>19</v>
      </c>
      <c r="C2" s="724"/>
      <c r="D2" s="724"/>
      <c r="E2" s="724"/>
      <c r="F2" s="725"/>
      <c r="G2" s="725"/>
      <c r="H2" s="726"/>
      <c r="I2" s="727"/>
      <c r="J2" s="728"/>
      <c r="K2" s="728"/>
      <c r="L2" s="728"/>
      <c r="M2" s="728"/>
      <c r="N2" s="728"/>
      <c r="O2" s="728"/>
      <c r="P2" s="728"/>
      <c r="Q2" s="728"/>
      <c r="R2" s="728"/>
      <c r="S2" s="728"/>
      <c r="T2" s="728"/>
      <c r="U2" s="728"/>
      <c r="V2" s="728"/>
      <c r="W2" s="728"/>
    </row>
    <row r="3" spans="1:23" ht="15">
      <c r="A3" s="728"/>
      <c r="B3" s="729" t="s">
        <v>37</v>
      </c>
      <c r="C3" s="730"/>
      <c r="D3" s="730"/>
      <c r="E3" s="730"/>
      <c r="F3" s="728"/>
      <c r="G3" s="728"/>
      <c r="H3" s="728"/>
      <c r="I3" s="728"/>
      <c r="J3" s="728"/>
      <c r="K3" s="728"/>
      <c r="L3" s="728"/>
      <c r="M3" s="728"/>
      <c r="N3" s="728"/>
      <c r="O3" s="728"/>
      <c r="P3" s="728"/>
      <c r="Q3" s="728"/>
      <c r="R3" s="728"/>
      <c r="S3" s="728"/>
      <c r="T3" s="728"/>
      <c r="U3" s="728"/>
      <c r="V3" s="728"/>
      <c r="W3" s="728"/>
    </row>
    <row r="4" spans="1:23">
      <c r="A4" s="731"/>
      <c r="B4" s="732"/>
      <c r="C4" s="732"/>
      <c r="D4" s="733"/>
      <c r="E4" s="734"/>
      <c r="F4" s="734"/>
      <c r="G4" s="735"/>
      <c r="H4" s="736"/>
      <c r="I4" s="728"/>
      <c r="J4" s="728"/>
      <c r="K4" s="728"/>
      <c r="L4" s="728"/>
      <c r="M4" s="728"/>
      <c r="N4" s="728"/>
      <c r="O4" s="728"/>
      <c r="P4" s="728"/>
      <c r="Q4" s="728"/>
      <c r="R4" s="728"/>
      <c r="S4" s="728"/>
      <c r="T4" s="728"/>
      <c r="U4" s="728"/>
      <c r="V4" s="728"/>
      <c r="W4" s="728"/>
    </row>
    <row r="5" spans="1:23">
      <c r="A5" s="737"/>
      <c r="B5" s="738" t="s">
        <v>38</v>
      </c>
      <c r="C5" s="739"/>
      <c r="D5" s="740"/>
      <c r="E5" s="741"/>
      <c r="F5" s="741"/>
      <c r="G5" s="741"/>
      <c r="H5" s="741"/>
      <c r="I5" s="737"/>
      <c r="J5" s="737"/>
      <c r="K5" s="737"/>
      <c r="L5" s="737"/>
      <c r="M5" s="737"/>
      <c r="N5" s="737"/>
      <c r="O5" s="737"/>
      <c r="P5" s="737"/>
      <c r="Q5" s="737"/>
      <c r="R5" s="737"/>
      <c r="S5" s="737"/>
      <c r="T5" s="737"/>
      <c r="U5" s="737"/>
      <c r="V5" s="737"/>
      <c r="W5" s="737"/>
    </row>
    <row r="6" spans="1:23" ht="12.6" customHeight="1">
      <c r="A6" s="737"/>
      <c r="B6" s="742" t="s">
        <v>1322</v>
      </c>
      <c r="C6" s="739"/>
      <c r="D6" s="740"/>
      <c r="E6" s="741"/>
      <c r="F6" s="741"/>
      <c r="G6" s="741"/>
      <c r="H6" s="741"/>
      <c r="I6" s="737"/>
      <c r="J6" s="737"/>
      <c r="K6" s="737"/>
      <c r="L6" s="737"/>
      <c r="M6" s="737"/>
      <c r="N6" s="737"/>
      <c r="O6" s="737"/>
      <c r="P6" s="737"/>
      <c r="Q6" s="737"/>
      <c r="R6" s="737"/>
      <c r="S6" s="737"/>
      <c r="T6" s="737"/>
      <c r="U6" s="737"/>
      <c r="V6" s="737"/>
      <c r="W6" s="737"/>
    </row>
    <row r="7" spans="1:23">
      <c r="A7" s="737"/>
      <c r="B7" s="742" t="s">
        <v>1256</v>
      </c>
      <c r="C7" s="739"/>
      <c r="D7" s="740"/>
      <c r="E7" s="741"/>
      <c r="F7" s="741"/>
      <c r="G7" s="741"/>
      <c r="H7" s="741"/>
      <c r="I7" s="737"/>
      <c r="J7" s="737"/>
      <c r="K7" s="737"/>
      <c r="L7" s="737"/>
      <c r="M7" s="737"/>
      <c r="N7" s="737"/>
      <c r="O7" s="737"/>
      <c r="P7" s="737"/>
      <c r="Q7" s="737"/>
      <c r="R7" s="737"/>
      <c r="S7" s="737"/>
      <c r="T7" s="737"/>
      <c r="U7" s="737"/>
      <c r="V7" s="737"/>
      <c r="W7" s="737"/>
    </row>
    <row r="8" spans="1:23">
      <c r="A8" s="737"/>
      <c r="B8" s="742" t="s">
        <v>39</v>
      </c>
      <c r="C8" s="739"/>
      <c r="D8" s="740"/>
      <c r="E8" s="741"/>
      <c r="F8" s="741"/>
      <c r="G8" s="741"/>
      <c r="H8" s="741"/>
      <c r="I8" s="737"/>
      <c r="J8" s="737"/>
      <c r="K8" s="737"/>
      <c r="L8" s="737"/>
      <c r="M8" s="737"/>
      <c r="N8" s="737"/>
      <c r="O8" s="737"/>
      <c r="P8" s="737"/>
      <c r="Q8" s="737"/>
      <c r="R8" s="737"/>
      <c r="S8" s="737"/>
      <c r="T8" s="737"/>
      <c r="U8" s="737"/>
      <c r="V8" s="737"/>
      <c r="W8" s="737"/>
    </row>
    <row r="9" spans="1:23">
      <c r="A9" s="737"/>
      <c r="B9" s="742" t="s">
        <v>40</v>
      </c>
      <c r="C9" s="739"/>
      <c r="D9" s="740"/>
      <c r="E9" s="741"/>
      <c r="F9" s="741"/>
      <c r="G9" s="741"/>
      <c r="H9" s="741"/>
      <c r="I9" s="737"/>
      <c r="J9" s="737"/>
      <c r="K9" s="737"/>
      <c r="L9" s="737"/>
      <c r="M9" s="737"/>
      <c r="N9" s="737"/>
      <c r="O9" s="737"/>
      <c r="P9" s="737"/>
      <c r="Q9" s="737"/>
      <c r="R9" s="737"/>
      <c r="S9" s="737"/>
      <c r="T9" s="737"/>
      <c r="U9" s="737"/>
      <c r="V9" s="737"/>
      <c r="W9" s="737"/>
    </row>
    <row r="10" spans="1:23">
      <c r="A10" s="737"/>
      <c r="B10" s="743"/>
      <c r="C10" s="739"/>
      <c r="D10" s="740"/>
      <c r="E10" s="741"/>
      <c r="F10" s="741"/>
      <c r="G10" s="741"/>
      <c r="H10" s="741"/>
      <c r="I10" s="737"/>
      <c r="J10" s="737"/>
      <c r="K10" s="737"/>
      <c r="L10" s="737"/>
      <c r="M10" s="737"/>
      <c r="N10" s="737"/>
      <c r="O10" s="737"/>
      <c r="P10" s="737"/>
      <c r="Q10" s="737"/>
      <c r="R10" s="737"/>
      <c r="S10" s="737"/>
      <c r="T10" s="737"/>
      <c r="U10" s="737"/>
      <c r="V10" s="737"/>
      <c r="W10" s="737"/>
    </row>
    <row r="11" spans="1:23">
      <c r="A11" s="737"/>
      <c r="B11" s="743" t="s">
        <v>41</v>
      </c>
      <c r="C11" s="739"/>
      <c r="D11" s="740"/>
      <c r="E11" s="741"/>
      <c r="F11" s="741"/>
      <c r="G11" s="741"/>
      <c r="H11" s="741"/>
      <c r="I11" s="737"/>
      <c r="J11" s="737"/>
      <c r="K11" s="737"/>
      <c r="L11" s="737"/>
      <c r="M11" s="737"/>
      <c r="N11" s="737"/>
      <c r="O11" s="737"/>
      <c r="P11" s="737"/>
      <c r="Q11" s="737"/>
      <c r="R11" s="737"/>
      <c r="S11" s="737"/>
      <c r="T11" s="737"/>
      <c r="U11" s="737"/>
      <c r="V11" s="737"/>
      <c r="W11" s="737"/>
    </row>
    <row r="12" spans="1:23">
      <c r="A12" s="737"/>
      <c r="B12" s="744" t="s">
        <v>42</v>
      </c>
      <c r="C12" s="743" t="s">
        <v>43</v>
      </c>
      <c r="D12" s="740"/>
      <c r="E12" s="741"/>
      <c r="F12" s="741"/>
      <c r="G12" s="741"/>
      <c r="H12" s="741"/>
      <c r="I12" s="737"/>
      <c r="J12" s="737"/>
      <c r="K12" s="737"/>
      <c r="L12" s="737"/>
      <c r="M12" s="737"/>
      <c r="N12" s="737"/>
      <c r="O12" s="737"/>
      <c r="P12" s="737"/>
      <c r="Q12" s="737"/>
      <c r="R12" s="737"/>
      <c r="S12" s="737"/>
      <c r="T12" s="737"/>
      <c r="U12" s="737"/>
      <c r="V12" s="737"/>
      <c r="W12" s="737"/>
    </row>
    <row r="13" spans="1:23">
      <c r="A13" s="737"/>
      <c r="B13" s="744" t="s">
        <v>42</v>
      </c>
      <c r="C13" s="743" t="s">
        <v>44</v>
      </c>
      <c r="D13" s="740"/>
      <c r="E13" s="741"/>
      <c r="F13" s="741"/>
      <c r="G13" s="741"/>
      <c r="H13" s="741"/>
      <c r="I13" s="737"/>
      <c r="J13" s="737"/>
      <c r="K13" s="737"/>
      <c r="L13" s="737"/>
      <c r="M13" s="737"/>
      <c r="N13" s="737"/>
      <c r="O13" s="737"/>
      <c r="P13" s="737"/>
      <c r="Q13" s="737"/>
      <c r="R13" s="737"/>
      <c r="S13" s="737"/>
      <c r="T13" s="737"/>
      <c r="U13" s="737"/>
      <c r="V13" s="737"/>
      <c r="W13" s="737"/>
    </row>
    <row r="14" spans="1:23">
      <c r="A14" s="737"/>
      <c r="B14" s="744" t="s">
        <v>42</v>
      </c>
      <c r="C14" s="743" t="s">
        <v>45</v>
      </c>
      <c r="D14" s="740"/>
      <c r="E14" s="741"/>
      <c r="F14" s="741"/>
      <c r="G14" s="741"/>
      <c r="H14" s="741"/>
      <c r="I14" s="737"/>
      <c r="J14" s="737"/>
      <c r="K14" s="737"/>
      <c r="L14" s="737"/>
      <c r="M14" s="737"/>
      <c r="N14" s="737"/>
      <c r="O14" s="737"/>
      <c r="P14" s="737"/>
      <c r="Q14" s="737"/>
      <c r="R14" s="737"/>
      <c r="S14" s="737"/>
      <c r="T14" s="737"/>
      <c r="U14" s="737"/>
      <c r="V14" s="737"/>
      <c r="W14" s="737"/>
    </row>
    <row r="15" spans="1:23">
      <c r="A15" s="737"/>
      <c r="B15" s="744" t="s">
        <v>42</v>
      </c>
      <c r="C15" s="743" t="s">
        <v>46</v>
      </c>
      <c r="D15" s="740"/>
      <c r="E15" s="741"/>
      <c r="F15" s="741"/>
      <c r="G15" s="741"/>
      <c r="H15" s="741"/>
      <c r="I15" s="737"/>
      <c r="J15" s="737"/>
      <c r="K15" s="737"/>
      <c r="L15" s="737"/>
      <c r="M15" s="737"/>
      <c r="N15" s="737"/>
      <c r="O15" s="737"/>
      <c r="P15" s="737"/>
      <c r="Q15" s="737"/>
      <c r="R15" s="737"/>
      <c r="S15" s="737"/>
      <c r="T15" s="737"/>
      <c r="U15" s="737"/>
      <c r="V15" s="737"/>
      <c r="W15" s="737"/>
    </row>
    <row r="16" spans="1:23" ht="32.450000000000003" customHeight="1">
      <c r="A16" s="737"/>
      <c r="B16" s="744" t="s">
        <v>42</v>
      </c>
      <c r="C16" s="745" t="s">
        <v>1315</v>
      </c>
      <c r="D16" s="746"/>
      <c r="E16" s="746"/>
      <c r="F16" s="746"/>
      <c r="G16" s="746"/>
      <c r="H16" s="746"/>
      <c r="I16" s="737"/>
      <c r="J16" s="737"/>
      <c r="K16" s="737"/>
      <c r="L16" s="737"/>
      <c r="M16" s="737"/>
      <c r="N16" s="737"/>
      <c r="O16" s="737"/>
      <c r="P16" s="737"/>
      <c r="Q16" s="737"/>
      <c r="R16" s="737"/>
      <c r="S16" s="737"/>
      <c r="T16" s="737"/>
      <c r="U16" s="737"/>
      <c r="V16" s="737"/>
      <c r="W16" s="737"/>
    </row>
    <row r="17" spans="1:23">
      <c r="A17" s="737"/>
      <c r="B17" s="744" t="s">
        <v>42</v>
      </c>
      <c r="C17" s="742" t="s">
        <v>47</v>
      </c>
      <c r="D17" s="740"/>
      <c r="E17" s="741"/>
      <c r="F17" s="741"/>
      <c r="G17" s="741"/>
      <c r="H17" s="741"/>
      <c r="I17" s="737"/>
      <c r="J17" s="737"/>
      <c r="K17" s="737"/>
      <c r="L17" s="737"/>
      <c r="M17" s="737"/>
      <c r="N17" s="737"/>
      <c r="O17" s="737"/>
      <c r="P17" s="737"/>
      <c r="Q17" s="737"/>
      <c r="R17" s="737"/>
      <c r="S17" s="737"/>
      <c r="T17" s="737"/>
      <c r="U17" s="737"/>
      <c r="V17" s="737"/>
      <c r="W17" s="737"/>
    </row>
    <row r="18" spans="1:23">
      <c r="A18" s="737"/>
      <c r="B18" s="743" t="s">
        <v>48</v>
      </c>
      <c r="C18" s="739"/>
      <c r="D18" s="740"/>
      <c r="E18" s="741"/>
      <c r="F18" s="741"/>
      <c r="G18" s="741"/>
      <c r="H18" s="741"/>
      <c r="I18" s="737"/>
      <c r="J18" s="737"/>
      <c r="K18" s="737"/>
      <c r="L18" s="737"/>
      <c r="M18" s="737"/>
      <c r="N18" s="737"/>
      <c r="O18" s="737"/>
      <c r="P18" s="737"/>
      <c r="Q18" s="737"/>
      <c r="R18" s="737"/>
      <c r="S18" s="737"/>
      <c r="T18" s="737"/>
      <c r="U18" s="737"/>
      <c r="V18" s="737"/>
      <c r="W18" s="737"/>
    </row>
    <row r="19" spans="1:23">
      <c r="A19" s="737"/>
      <c r="B19" s="747" t="s">
        <v>49</v>
      </c>
      <c r="C19" s="748"/>
      <c r="D19" s="749"/>
      <c r="E19" s="750"/>
      <c r="F19" s="750"/>
      <c r="G19" s="750"/>
      <c r="H19" s="750"/>
      <c r="I19" s="737"/>
      <c r="J19" s="737"/>
      <c r="K19" s="737"/>
      <c r="L19" s="737"/>
      <c r="M19" s="737"/>
      <c r="N19" s="737"/>
      <c r="O19" s="737"/>
      <c r="P19" s="737"/>
      <c r="Q19" s="737"/>
      <c r="R19" s="737"/>
      <c r="S19" s="737"/>
      <c r="T19" s="737"/>
      <c r="U19" s="737"/>
      <c r="V19" s="737"/>
      <c r="W19" s="737"/>
    </row>
    <row r="20" spans="1:23" ht="25.15" customHeight="1">
      <c r="A20" s="737"/>
      <c r="B20" s="751" t="s">
        <v>1325</v>
      </c>
      <c r="C20" s="752"/>
      <c r="D20" s="752"/>
      <c r="E20" s="752"/>
      <c r="F20" s="752"/>
      <c r="G20" s="752"/>
      <c r="H20" s="752"/>
      <c r="I20" s="737"/>
      <c r="J20" s="737"/>
      <c r="K20" s="737"/>
      <c r="L20" s="737"/>
      <c r="M20" s="737"/>
      <c r="N20" s="737"/>
      <c r="O20" s="737"/>
      <c r="P20" s="737"/>
      <c r="Q20" s="737"/>
      <c r="R20" s="737"/>
      <c r="S20" s="737"/>
      <c r="T20" s="737"/>
      <c r="U20" s="737"/>
      <c r="V20" s="737"/>
      <c r="W20" s="737"/>
    </row>
    <row r="21" spans="1:23">
      <c r="A21" s="737"/>
      <c r="B21" s="747"/>
      <c r="C21" s="748"/>
      <c r="D21" s="749"/>
      <c r="E21" s="750"/>
      <c r="F21" s="750"/>
      <c r="G21" s="750"/>
      <c r="H21" s="750"/>
      <c r="I21" s="737"/>
      <c r="J21" s="737"/>
      <c r="K21" s="737"/>
      <c r="L21" s="737"/>
      <c r="M21" s="737"/>
      <c r="N21" s="737"/>
      <c r="O21" s="737"/>
      <c r="P21" s="737"/>
      <c r="Q21" s="737"/>
      <c r="R21" s="737"/>
      <c r="S21" s="737"/>
      <c r="T21" s="737"/>
      <c r="U21" s="737"/>
      <c r="V21" s="737"/>
      <c r="W21" s="737"/>
    </row>
    <row r="22" spans="1:23">
      <c r="A22" s="737"/>
      <c r="B22" s="747" t="s">
        <v>50</v>
      </c>
      <c r="C22" s="748"/>
      <c r="D22" s="749"/>
      <c r="E22" s="750"/>
      <c r="F22" s="750"/>
      <c r="G22" s="750"/>
      <c r="H22" s="750"/>
      <c r="I22" s="737"/>
      <c r="J22" s="737"/>
      <c r="K22" s="737"/>
      <c r="L22" s="737"/>
      <c r="M22" s="737"/>
      <c r="N22" s="737"/>
      <c r="O22" s="737"/>
      <c r="P22" s="737"/>
      <c r="Q22" s="737"/>
      <c r="R22" s="737"/>
      <c r="S22" s="737"/>
      <c r="T22" s="737"/>
      <c r="U22" s="737"/>
      <c r="V22" s="737"/>
      <c r="W22" s="737"/>
    </row>
    <row r="23" spans="1:23">
      <c r="A23" s="737"/>
      <c r="B23" s="747" t="s">
        <v>51</v>
      </c>
      <c r="C23" s="748"/>
      <c r="D23" s="749"/>
      <c r="E23" s="750"/>
      <c r="F23" s="750"/>
      <c r="G23" s="750"/>
      <c r="H23" s="750"/>
      <c r="I23" s="737"/>
      <c r="J23" s="737"/>
      <c r="K23" s="737"/>
      <c r="L23" s="737"/>
      <c r="M23" s="737"/>
      <c r="N23" s="737"/>
      <c r="O23" s="737"/>
      <c r="P23" s="737"/>
      <c r="Q23" s="737"/>
      <c r="R23" s="737"/>
      <c r="S23" s="737"/>
      <c r="T23" s="737"/>
      <c r="U23" s="737"/>
      <c r="V23" s="737"/>
      <c r="W23" s="737"/>
    </row>
    <row r="24" spans="1:23">
      <c r="A24" s="737"/>
      <c r="B24" s="747" t="s">
        <v>52</v>
      </c>
      <c r="C24" s="748"/>
      <c r="D24" s="749"/>
      <c r="E24" s="750"/>
      <c r="F24" s="750"/>
      <c r="G24" s="750"/>
      <c r="H24" s="750"/>
      <c r="I24" s="737"/>
      <c r="J24" s="737"/>
      <c r="K24" s="737"/>
      <c r="L24" s="737"/>
      <c r="M24" s="737"/>
      <c r="N24" s="737"/>
      <c r="O24" s="737"/>
      <c r="P24" s="737"/>
      <c r="Q24" s="737"/>
      <c r="R24" s="737"/>
      <c r="S24" s="737"/>
      <c r="T24" s="737"/>
      <c r="U24" s="737"/>
      <c r="V24" s="737"/>
      <c r="W24" s="737"/>
    </row>
    <row r="25" spans="1:23">
      <c r="A25" s="737"/>
      <c r="B25" s="747" t="s">
        <v>53</v>
      </c>
      <c r="C25" s="748"/>
      <c r="D25" s="749"/>
      <c r="E25" s="750"/>
      <c r="F25" s="750"/>
      <c r="G25" s="750"/>
      <c r="H25" s="750"/>
      <c r="I25" s="737"/>
      <c r="J25" s="737"/>
      <c r="K25" s="737"/>
      <c r="L25" s="737"/>
      <c r="M25" s="737"/>
      <c r="N25" s="737"/>
      <c r="O25" s="737"/>
      <c r="P25" s="737"/>
      <c r="Q25" s="737"/>
      <c r="R25" s="737"/>
      <c r="S25" s="737"/>
      <c r="T25" s="737"/>
      <c r="U25" s="737"/>
      <c r="V25" s="737"/>
      <c r="W25" s="737"/>
    </row>
    <row r="26" spans="1:23">
      <c r="A26" s="737"/>
      <c r="B26" s="747" t="s">
        <v>54</v>
      </c>
      <c r="C26" s="748"/>
      <c r="D26" s="749"/>
      <c r="E26" s="750"/>
      <c r="F26" s="750"/>
      <c r="G26" s="750"/>
      <c r="H26" s="750"/>
      <c r="I26" s="737"/>
      <c r="J26" s="737"/>
      <c r="K26" s="737"/>
      <c r="L26" s="737"/>
      <c r="M26" s="737"/>
      <c r="N26" s="737"/>
      <c r="O26" s="737"/>
      <c r="P26" s="737"/>
      <c r="Q26" s="737"/>
      <c r="R26" s="737"/>
      <c r="S26" s="737"/>
      <c r="T26" s="737"/>
      <c r="U26" s="737"/>
      <c r="V26" s="737"/>
      <c r="W26" s="737"/>
    </row>
    <row r="27" spans="1:23">
      <c r="A27" s="737"/>
      <c r="B27" s="747" t="s">
        <v>55</v>
      </c>
      <c r="C27" s="748"/>
      <c r="D27" s="749"/>
      <c r="E27" s="750"/>
      <c r="F27" s="750"/>
      <c r="G27" s="750"/>
      <c r="H27" s="750"/>
      <c r="I27" s="737"/>
      <c r="J27" s="737"/>
      <c r="K27" s="737"/>
      <c r="L27" s="737"/>
      <c r="M27" s="737"/>
      <c r="N27" s="737"/>
      <c r="O27" s="737"/>
      <c r="P27" s="737"/>
      <c r="Q27" s="737"/>
      <c r="R27" s="737"/>
      <c r="S27" s="737"/>
      <c r="T27" s="737"/>
      <c r="U27" s="737"/>
      <c r="V27" s="737"/>
      <c r="W27" s="737"/>
    </row>
    <row r="28" spans="1:23">
      <c r="A28" s="737"/>
      <c r="B28" s="747" t="s">
        <v>56</v>
      </c>
      <c r="C28" s="748"/>
      <c r="D28" s="749"/>
      <c r="E28" s="750"/>
      <c r="F28" s="750"/>
      <c r="G28" s="750"/>
      <c r="H28" s="750"/>
      <c r="I28" s="737"/>
      <c r="J28" s="737"/>
      <c r="K28" s="737"/>
      <c r="L28" s="737"/>
      <c r="M28" s="737"/>
      <c r="N28" s="737"/>
      <c r="O28" s="737"/>
      <c r="P28" s="737"/>
      <c r="Q28" s="737"/>
      <c r="R28" s="737"/>
      <c r="S28" s="737"/>
      <c r="T28" s="737"/>
      <c r="U28" s="737"/>
      <c r="V28" s="737"/>
      <c r="W28" s="737"/>
    </row>
    <row r="29" spans="1:23">
      <c r="A29" s="737"/>
      <c r="B29" s="747" t="s">
        <v>57</v>
      </c>
      <c r="C29" s="748"/>
      <c r="D29" s="749"/>
      <c r="E29" s="750"/>
      <c r="F29" s="750"/>
      <c r="G29" s="750"/>
      <c r="H29" s="750"/>
      <c r="I29" s="737"/>
      <c r="J29" s="737"/>
      <c r="K29" s="737"/>
      <c r="L29" s="737"/>
      <c r="M29" s="737"/>
      <c r="N29" s="737"/>
      <c r="O29" s="737"/>
      <c r="P29" s="737"/>
      <c r="Q29" s="737"/>
      <c r="R29" s="737"/>
      <c r="S29" s="737"/>
      <c r="T29" s="737"/>
      <c r="U29" s="737"/>
      <c r="V29" s="737"/>
      <c r="W29" s="737"/>
    </row>
    <row r="30" spans="1:23">
      <c r="A30" s="737"/>
      <c r="B30" s="747" t="s">
        <v>58</v>
      </c>
      <c r="C30" s="748"/>
      <c r="D30" s="749"/>
      <c r="E30" s="750"/>
      <c r="F30" s="750"/>
      <c r="G30" s="750"/>
      <c r="H30" s="750"/>
      <c r="I30" s="737"/>
      <c r="J30" s="737"/>
      <c r="K30" s="737"/>
      <c r="L30" s="737"/>
      <c r="M30" s="737"/>
      <c r="N30" s="737"/>
      <c r="O30" s="737"/>
      <c r="P30" s="737"/>
      <c r="Q30" s="737"/>
      <c r="R30" s="737"/>
      <c r="S30" s="737"/>
      <c r="T30" s="737"/>
      <c r="U30" s="737"/>
      <c r="V30" s="737"/>
      <c r="W30" s="737"/>
    </row>
    <row r="31" spans="1:23">
      <c r="A31" s="737"/>
      <c r="B31" s="747"/>
      <c r="C31" s="748"/>
      <c r="D31" s="749"/>
      <c r="E31" s="750"/>
      <c r="F31" s="750"/>
      <c r="G31" s="750"/>
      <c r="H31" s="750"/>
      <c r="I31" s="737"/>
      <c r="J31" s="737"/>
      <c r="K31" s="737"/>
      <c r="L31" s="737"/>
      <c r="M31" s="737"/>
      <c r="N31" s="737"/>
      <c r="O31" s="737"/>
      <c r="P31" s="737"/>
      <c r="Q31" s="737"/>
      <c r="R31" s="737"/>
      <c r="S31" s="737"/>
      <c r="T31" s="737"/>
      <c r="U31" s="737"/>
      <c r="V31" s="737"/>
      <c r="W31" s="737"/>
    </row>
    <row r="32" spans="1:23">
      <c r="A32" s="737"/>
      <c r="B32" s="747" t="s">
        <v>59</v>
      </c>
      <c r="C32" s="748"/>
      <c r="D32" s="749"/>
      <c r="E32" s="750"/>
      <c r="F32" s="750"/>
      <c r="G32" s="750"/>
      <c r="H32" s="750"/>
      <c r="I32" s="737"/>
      <c r="J32" s="737"/>
      <c r="K32" s="737"/>
      <c r="L32" s="737"/>
      <c r="M32" s="737"/>
      <c r="N32" s="737"/>
      <c r="O32" s="737"/>
      <c r="P32" s="737"/>
      <c r="Q32" s="737"/>
      <c r="R32" s="737"/>
      <c r="S32" s="737"/>
      <c r="T32" s="737"/>
      <c r="U32" s="737"/>
      <c r="V32" s="737"/>
      <c r="W32" s="737"/>
    </row>
    <row r="33" spans="1:23">
      <c r="A33" s="737"/>
      <c r="B33" s="747" t="s">
        <v>60</v>
      </c>
      <c r="C33" s="748"/>
      <c r="D33" s="749"/>
      <c r="E33" s="750"/>
      <c r="F33" s="750"/>
      <c r="G33" s="750"/>
      <c r="H33" s="750"/>
      <c r="I33" s="737"/>
      <c r="J33" s="737"/>
      <c r="K33" s="737"/>
      <c r="L33" s="737"/>
      <c r="M33" s="737"/>
      <c r="N33" s="737"/>
      <c r="O33" s="737"/>
      <c r="P33" s="737"/>
      <c r="Q33" s="737"/>
      <c r="R33" s="737"/>
      <c r="S33" s="737"/>
      <c r="T33" s="737"/>
      <c r="U33" s="737"/>
      <c r="V33" s="737"/>
      <c r="W33" s="737"/>
    </row>
    <row r="34" spans="1:23">
      <c r="A34" s="737"/>
      <c r="B34" s="747" t="s">
        <v>61</v>
      </c>
      <c r="C34" s="748"/>
      <c r="D34" s="749"/>
      <c r="E34" s="750"/>
      <c r="F34" s="750"/>
      <c r="G34" s="750"/>
      <c r="H34" s="750"/>
      <c r="I34" s="737"/>
      <c r="J34" s="737"/>
      <c r="K34" s="737"/>
      <c r="L34" s="737"/>
      <c r="M34" s="737"/>
      <c r="N34" s="737"/>
      <c r="O34" s="737"/>
      <c r="P34" s="737"/>
      <c r="Q34" s="737"/>
      <c r="R34" s="737"/>
      <c r="S34" s="737"/>
      <c r="T34" s="737"/>
      <c r="U34" s="737"/>
      <c r="V34" s="737"/>
      <c r="W34" s="737"/>
    </row>
    <row r="35" spans="1:23">
      <c r="A35" s="737"/>
      <c r="B35" s="747" t="s">
        <v>62</v>
      </c>
      <c r="C35" s="748"/>
      <c r="D35" s="749"/>
      <c r="E35" s="750"/>
      <c r="F35" s="750"/>
      <c r="G35" s="750"/>
      <c r="H35" s="750"/>
      <c r="I35" s="737"/>
      <c r="J35" s="737"/>
      <c r="K35" s="737"/>
      <c r="L35" s="737"/>
      <c r="M35" s="737"/>
      <c r="N35" s="737"/>
      <c r="O35" s="737"/>
      <c r="P35" s="737"/>
      <c r="Q35" s="737"/>
      <c r="R35" s="737"/>
      <c r="S35" s="737"/>
      <c r="T35" s="737"/>
      <c r="U35" s="737"/>
      <c r="V35" s="737"/>
      <c r="W35" s="737"/>
    </row>
    <row r="36" spans="1:23">
      <c r="A36" s="737"/>
      <c r="B36" s="747" t="s">
        <v>63</v>
      </c>
      <c r="C36" s="748"/>
      <c r="D36" s="749"/>
      <c r="E36" s="750"/>
      <c r="F36" s="750"/>
      <c r="G36" s="750"/>
      <c r="H36" s="750"/>
      <c r="I36" s="737"/>
      <c r="J36" s="737"/>
      <c r="K36" s="737"/>
      <c r="L36" s="737"/>
      <c r="M36" s="737"/>
      <c r="N36" s="737"/>
      <c r="O36" s="737"/>
      <c r="P36" s="737"/>
      <c r="Q36" s="737"/>
      <c r="R36" s="737"/>
      <c r="S36" s="737"/>
      <c r="T36" s="737"/>
      <c r="U36" s="737"/>
      <c r="V36" s="737"/>
      <c r="W36" s="737"/>
    </row>
    <row r="37" spans="1:23">
      <c r="A37" s="737"/>
      <c r="B37" s="747" t="s">
        <v>1323</v>
      </c>
      <c r="C37" s="748"/>
      <c r="D37" s="749"/>
      <c r="E37" s="750"/>
      <c r="F37" s="750"/>
      <c r="G37" s="750"/>
      <c r="H37" s="750"/>
      <c r="I37" s="737"/>
      <c r="J37" s="737"/>
      <c r="K37" s="737"/>
      <c r="L37" s="737"/>
      <c r="M37" s="737"/>
      <c r="N37" s="737"/>
      <c r="O37" s="737"/>
      <c r="P37" s="737"/>
      <c r="Q37" s="737"/>
      <c r="R37" s="737"/>
      <c r="S37" s="737"/>
      <c r="T37" s="737"/>
      <c r="U37" s="737"/>
      <c r="V37" s="737"/>
      <c r="W37" s="737"/>
    </row>
    <row r="38" spans="1:23">
      <c r="A38" s="737"/>
      <c r="B38" s="753"/>
      <c r="C38" s="754"/>
      <c r="D38" s="755"/>
      <c r="E38" s="750"/>
      <c r="F38" s="750"/>
      <c r="G38" s="750"/>
      <c r="H38" s="750"/>
      <c r="I38" s="737"/>
      <c r="J38" s="737"/>
      <c r="K38" s="737"/>
      <c r="L38" s="737"/>
      <c r="M38" s="737"/>
      <c r="N38" s="737"/>
      <c r="O38" s="737"/>
      <c r="P38" s="737"/>
      <c r="Q38" s="737"/>
      <c r="R38" s="737"/>
      <c r="S38" s="737"/>
      <c r="T38" s="737"/>
      <c r="U38" s="737"/>
      <c r="V38" s="737"/>
      <c r="W38" s="737"/>
    </row>
    <row r="39" spans="1:23">
      <c r="A39" s="737"/>
      <c r="B39" s="747"/>
      <c r="C39" s="748"/>
      <c r="D39" s="749"/>
      <c r="E39" s="750"/>
      <c r="F39" s="750"/>
      <c r="G39" s="750"/>
      <c r="H39" s="750"/>
      <c r="I39" s="737"/>
      <c r="J39" s="737"/>
      <c r="K39" s="737"/>
      <c r="L39" s="737"/>
      <c r="M39" s="737"/>
      <c r="N39" s="737"/>
      <c r="O39" s="737"/>
      <c r="P39" s="737"/>
      <c r="Q39" s="737"/>
      <c r="R39" s="737"/>
      <c r="S39" s="737"/>
      <c r="T39" s="737"/>
      <c r="U39" s="737"/>
      <c r="V39" s="737"/>
      <c r="W39" s="737"/>
    </row>
    <row r="40" spans="1:23">
      <c r="A40" s="737"/>
      <c r="B40" s="747" t="s">
        <v>64</v>
      </c>
      <c r="C40" s="748"/>
      <c r="D40" s="749"/>
      <c r="E40" s="750"/>
      <c r="F40" s="750"/>
      <c r="G40" s="750"/>
      <c r="H40" s="750"/>
      <c r="I40" s="737"/>
      <c r="J40" s="737"/>
      <c r="K40" s="737"/>
      <c r="L40" s="737"/>
      <c r="M40" s="737"/>
      <c r="N40" s="737"/>
      <c r="O40" s="737"/>
      <c r="P40" s="737"/>
      <c r="Q40" s="737"/>
      <c r="R40" s="737"/>
      <c r="S40" s="737"/>
      <c r="T40" s="737"/>
      <c r="U40" s="737"/>
      <c r="V40" s="737"/>
      <c r="W40" s="737"/>
    </row>
    <row r="41" spans="1:23">
      <c r="A41" s="737"/>
      <c r="B41" s="747" t="s">
        <v>65</v>
      </c>
      <c r="C41" s="748"/>
      <c r="D41" s="749"/>
      <c r="E41" s="750"/>
      <c r="F41" s="750"/>
      <c r="G41" s="750"/>
      <c r="H41" s="750"/>
      <c r="I41" s="737"/>
      <c r="J41" s="737"/>
      <c r="K41" s="737"/>
      <c r="L41" s="737"/>
      <c r="M41" s="737"/>
      <c r="N41" s="737"/>
      <c r="O41" s="737"/>
      <c r="P41" s="737"/>
      <c r="Q41" s="737"/>
      <c r="R41" s="737"/>
      <c r="S41" s="737"/>
      <c r="T41" s="737"/>
      <c r="U41" s="737"/>
      <c r="V41" s="737"/>
      <c r="W41" s="737"/>
    </row>
    <row r="42" spans="1:23">
      <c r="A42" s="737"/>
      <c r="B42" s="747" t="s">
        <v>66</v>
      </c>
      <c r="C42" s="748"/>
      <c r="D42" s="749"/>
      <c r="E42" s="750"/>
      <c r="F42" s="750"/>
      <c r="G42" s="750"/>
      <c r="H42" s="750"/>
      <c r="I42" s="737"/>
      <c r="J42" s="737"/>
      <c r="K42" s="737"/>
      <c r="L42" s="737"/>
      <c r="M42" s="737"/>
      <c r="N42" s="737"/>
      <c r="O42" s="737"/>
      <c r="P42" s="737"/>
      <c r="Q42" s="737"/>
      <c r="R42" s="737"/>
      <c r="S42" s="737"/>
      <c r="T42" s="737"/>
      <c r="U42" s="737"/>
      <c r="V42" s="737"/>
      <c r="W42" s="737"/>
    </row>
    <row r="43" spans="1:23">
      <c r="A43" s="737"/>
      <c r="B43" s="747" t="s">
        <v>67</v>
      </c>
      <c r="C43" s="748"/>
      <c r="D43" s="749"/>
      <c r="E43" s="750"/>
      <c r="F43" s="750"/>
      <c r="G43" s="750"/>
      <c r="H43" s="750"/>
      <c r="I43" s="737"/>
      <c r="J43" s="737"/>
      <c r="K43" s="737"/>
      <c r="L43" s="737"/>
      <c r="M43" s="737"/>
      <c r="N43" s="737"/>
      <c r="O43" s="737"/>
      <c r="P43" s="737"/>
      <c r="Q43" s="737"/>
      <c r="R43" s="737"/>
      <c r="S43" s="737"/>
      <c r="T43" s="737"/>
      <c r="U43" s="737"/>
      <c r="V43" s="737"/>
      <c r="W43" s="737"/>
    </row>
    <row r="44" spans="1:23">
      <c r="A44" s="737"/>
      <c r="B44" s="747" t="s">
        <v>68</v>
      </c>
      <c r="C44" s="748"/>
      <c r="D44" s="749"/>
      <c r="E44" s="750"/>
      <c r="F44" s="750"/>
      <c r="G44" s="750"/>
      <c r="H44" s="750"/>
      <c r="I44" s="737"/>
      <c r="J44" s="737"/>
      <c r="K44" s="737"/>
      <c r="L44" s="737"/>
      <c r="M44" s="737"/>
      <c r="N44" s="737"/>
      <c r="O44" s="737"/>
      <c r="P44" s="737"/>
      <c r="Q44" s="737"/>
      <c r="R44" s="737"/>
      <c r="S44" s="737"/>
      <c r="T44" s="737"/>
      <c r="U44" s="737"/>
      <c r="V44" s="737"/>
      <c r="W44" s="737"/>
    </row>
    <row r="45" spans="1:23">
      <c r="A45" s="737"/>
      <c r="B45" s="747" t="s">
        <v>69</v>
      </c>
      <c r="C45" s="748"/>
      <c r="D45" s="749"/>
      <c r="E45" s="750"/>
      <c r="F45" s="750"/>
      <c r="G45" s="750"/>
      <c r="H45" s="750"/>
      <c r="I45" s="737"/>
      <c r="J45" s="737"/>
      <c r="K45" s="737"/>
      <c r="L45" s="737"/>
      <c r="M45" s="737"/>
      <c r="N45" s="737"/>
      <c r="O45" s="737"/>
      <c r="P45" s="737"/>
      <c r="Q45" s="737"/>
      <c r="R45" s="737"/>
      <c r="S45" s="737"/>
      <c r="T45" s="737"/>
      <c r="U45" s="737"/>
      <c r="V45" s="737"/>
      <c r="W45" s="737"/>
    </row>
    <row r="46" spans="1:23">
      <c r="A46" s="737"/>
      <c r="B46" s="747" t="s">
        <v>70</v>
      </c>
      <c r="C46" s="748"/>
      <c r="D46" s="749"/>
      <c r="E46" s="750"/>
      <c r="F46" s="750"/>
      <c r="G46" s="750"/>
      <c r="H46" s="750"/>
      <c r="I46" s="737"/>
      <c r="J46" s="737"/>
      <c r="K46" s="737"/>
      <c r="L46" s="737"/>
      <c r="M46" s="737"/>
      <c r="N46" s="737"/>
      <c r="O46" s="737"/>
      <c r="P46" s="737"/>
      <c r="Q46" s="737"/>
      <c r="R46" s="737"/>
      <c r="S46" s="737"/>
      <c r="T46" s="737"/>
      <c r="U46" s="737"/>
      <c r="V46" s="737"/>
      <c r="W46" s="737"/>
    </row>
    <row r="47" spans="1:23">
      <c r="A47" s="737"/>
      <c r="B47" s="747"/>
      <c r="C47" s="748"/>
      <c r="D47" s="749"/>
      <c r="E47" s="750"/>
      <c r="F47" s="750"/>
      <c r="G47" s="750"/>
      <c r="H47" s="750"/>
      <c r="I47" s="737"/>
      <c r="J47" s="737"/>
      <c r="K47" s="737"/>
      <c r="L47" s="737"/>
      <c r="M47" s="737"/>
      <c r="N47" s="737"/>
      <c r="O47" s="737"/>
      <c r="P47" s="737"/>
      <c r="Q47" s="737"/>
      <c r="R47" s="737"/>
      <c r="S47" s="737"/>
      <c r="T47" s="737"/>
      <c r="U47" s="737"/>
      <c r="V47" s="737"/>
      <c r="W47" s="737"/>
    </row>
    <row r="48" spans="1:23">
      <c r="A48" s="737"/>
      <c r="B48" s="747" t="s">
        <v>71</v>
      </c>
      <c r="C48" s="748"/>
      <c r="D48" s="749"/>
      <c r="E48" s="750"/>
      <c r="F48" s="750"/>
      <c r="G48" s="750"/>
      <c r="H48" s="750"/>
      <c r="I48" s="737"/>
      <c r="J48" s="737"/>
      <c r="K48" s="737"/>
      <c r="L48" s="737"/>
      <c r="M48" s="737"/>
      <c r="N48" s="737"/>
      <c r="O48" s="737"/>
      <c r="P48" s="737"/>
      <c r="Q48" s="737"/>
      <c r="R48" s="737"/>
      <c r="S48" s="737"/>
      <c r="T48" s="737"/>
      <c r="U48" s="737"/>
      <c r="V48" s="737"/>
      <c r="W48" s="737"/>
    </row>
    <row r="49" spans="1:23">
      <c r="A49" s="737"/>
      <c r="B49" s="747" t="s">
        <v>72</v>
      </c>
      <c r="C49" s="748"/>
      <c r="D49" s="749"/>
      <c r="E49" s="750"/>
      <c r="F49" s="750"/>
      <c r="G49" s="750"/>
      <c r="H49" s="750"/>
      <c r="I49" s="737"/>
      <c r="J49" s="737"/>
      <c r="K49" s="737"/>
      <c r="L49" s="737"/>
      <c r="M49" s="737"/>
      <c r="N49" s="737"/>
      <c r="O49" s="737"/>
      <c r="P49" s="737"/>
      <c r="Q49" s="737"/>
      <c r="R49" s="737"/>
      <c r="S49" s="737"/>
      <c r="T49" s="737"/>
      <c r="U49" s="737"/>
      <c r="V49" s="737"/>
      <c r="W49" s="737"/>
    </row>
    <row r="50" spans="1:23">
      <c r="A50" s="737"/>
      <c r="B50" s="747" t="s">
        <v>73</v>
      </c>
      <c r="C50" s="748"/>
      <c r="D50" s="749"/>
      <c r="E50" s="750"/>
      <c r="F50" s="750"/>
      <c r="G50" s="750"/>
      <c r="H50" s="750"/>
      <c r="I50" s="737"/>
      <c r="J50" s="737"/>
      <c r="K50" s="737"/>
      <c r="L50" s="737"/>
      <c r="M50" s="737"/>
      <c r="N50" s="737"/>
      <c r="O50" s="737"/>
      <c r="P50" s="737"/>
      <c r="Q50" s="737"/>
      <c r="R50" s="737"/>
      <c r="S50" s="737"/>
      <c r="T50" s="737"/>
      <c r="U50" s="737"/>
      <c r="V50" s="737"/>
      <c r="W50" s="737"/>
    </row>
    <row r="51" spans="1:23">
      <c r="A51" s="737"/>
      <c r="B51" s="747"/>
      <c r="C51" s="748"/>
      <c r="D51" s="749"/>
      <c r="E51" s="750"/>
      <c r="F51" s="750"/>
      <c r="G51" s="750"/>
      <c r="H51" s="750"/>
      <c r="I51" s="737"/>
      <c r="J51" s="737"/>
      <c r="K51" s="737"/>
      <c r="L51" s="737"/>
      <c r="M51" s="737"/>
      <c r="N51" s="737"/>
      <c r="O51" s="737"/>
      <c r="P51" s="737"/>
      <c r="Q51" s="737"/>
      <c r="R51" s="737"/>
      <c r="S51" s="737"/>
      <c r="T51" s="737"/>
      <c r="U51" s="737"/>
      <c r="V51" s="737"/>
      <c r="W51" s="737"/>
    </row>
    <row r="52" spans="1:23">
      <c r="A52" s="737"/>
      <c r="B52" s="747" t="s">
        <v>74</v>
      </c>
      <c r="C52" s="748"/>
      <c r="D52" s="749"/>
      <c r="E52" s="750"/>
      <c r="F52" s="750"/>
      <c r="G52" s="750"/>
      <c r="H52" s="750"/>
      <c r="I52" s="737"/>
      <c r="J52" s="737"/>
      <c r="K52" s="737"/>
      <c r="L52" s="737"/>
      <c r="M52" s="737"/>
      <c r="N52" s="737"/>
      <c r="O52" s="737"/>
      <c r="P52" s="737"/>
      <c r="Q52" s="737"/>
      <c r="R52" s="737"/>
      <c r="S52" s="737"/>
      <c r="T52" s="737"/>
      <c r="U52" s="737"/>
      <c r="V52" s="737"/>
      <c r="W52" s="737"/>
    </row>
    <row r="53" spans="1:23">
      <c r="A53" s="737"/>
      <c r="B53" s="748" t="s">
        <v>75</v>
      </c>
      <c r="C53" s="747" t="s">
        <v>76</v>
      </c>
      <c r="D53" s="747"/>
      <c r="E53" s="747"/>
      <c r="F53" s="747"/>
      <c r="G53" s="750"/>
      <c r="H53" s="750"/>
      <c r="I53" s="737"/>
      <c r="J53" s="737"/>
      <c r="K53" s="737"/>
      <c r="L53" s="737"/>
      <c r="M53" s="737"/>
      <c r="N53" s="737"/>
      <c r="O53" s="737"/>
      <c r="P53" s="737"/>
      <c r="Q53" s="737"/>
      <c r="R53" s="737"/>
      <c r="S53" s="737"/>
      <c r="T53" s="737"/>
      <c r="U53" s="737"/>
      <c r="V53" s="737"/>
      <c r="W53" s="737"/>
    </row>
    <row r="54" spans="1:23">
      <c r="A54" s="737"/>
      <c r="B54" s="748" t="s">
        <v>77</v>
      </c>
      <c r="C54" s="747" t="s">
        <v>78</v>
      </c>
      <c r="D54" s="747"/>
      <c r="E54" s="747"/>
      <c r="F54" s="747"/>
      <c r="G54" s="750"/>
      <c r="H54" s="750"/>
      <c r="I54" s="737"/>
      <c r="J54" s="737"/>
      <c r="K54" s="737"/>
      <c r="L54" s="737"/>
      <c r="M54" s="737"/>
      <c r="N54" s="737"/>
      <c r="O54" s="737"/>
      <c r="P54" s="737"/>
      <c r="Q54" s="737"/>
      <c r="R54" s="737"/>
      <c r="S54" s="737"/>
      <c r="T54" s="737"/>
      <c r="U54" s="737"/>
      <c r="V54" s="737"/>
      <c r="W54" s="737"/>
    </row>
    <row r="55" spans="1:23">
      <c r="A55" s="737"/>
      <c r="B55" s="748" t="s">
        <v>79</v>
      </c>
      <c r="C55" s="747" t="s">
        <v>80</v>
      </c>
      <c r="D55" s="747"/>
      <c r="E55" s="747"/>
      <c r="F55" s="747"/>
      <c r="G55" s="750"/>
      <c r="H55" s="750"/>
      <c r="I55" s="737"/>
      <c r="J55" s="737"/>
      <c r="K55" s="737"/>
      <c r="L55" s="737"/>
      <c r="M55" s="737"/>
      <c r="N55" s="737"/>
      <c r="O55" s="737"/>
      <c r="P55" s="737"/>
      <c r="Q55" s="737"/>
      <c r="R55" s="737"/>
      <c r="S55" s="737"/>
      <c r="T55" s="737"/>
      <c r="U55" s="737"/>
      <c r="V55" s="737"/>
      <c r="W55" s="737"/>
    </row>
    <row r="56" spans="1:23">
      <c r="A56" s="737"/>
      <c r="B56" s="748" t="s">
        <v>81</v>
      </c>
      <c r="C56" s="747" t="s">
        <v>82</v>
      </c>
      <c r="D56" s="747"/>
      <c r="E56" s="747"/>
      <c r="F56" s="747"/>
      <c r="G56" s="750"/>
      <c r="H56" s="750"/>
      <c r="I56" s="737"/>
      <c r="J56" s="737"/>
      <c r="K56" s="737"/>
      <c r="L56" s="737"/>
      <c r="M56" s="737"/>
      <c r="N56" s="737"/>
      <c r="O56" s="737"/>
      <c r="P56" s="737"/>
      <c r="Q56" s="737"/>
      <c r="R56" s="737"/>
      <c r="S56" s="737"/>
      <c r="T56" s="737"/>
      <c r="U56" s="737"/>
      <c r="V56" s="737"/>
      <c r="W56" s="737"/>
    </row>
    <row r="57" spans="1:23">
      <c r="A57" s="737"/>
      <c r="B57" s="747"/>
      <c r="C57" s="748"/>
      <c r="D57" s="749"/>
      <c r="E57" s="750"/>
      <c r="F57" s="750"/>
      <c r="G57" s="750"/>
      <c r="H57" s="750"/>
      <c r="I57" s="737"/>
      <c r="J57" s="737"/>
      <c r="K57" s="737"/>
      <c r="L57" s="737"/>
      <c r="M57" s="737"/>
      <c r="N57" s="737"/>
      <c r="O57" s="737"/>
      <c r="P57" s="737"/>
      <c r="Q57" s="737"/>
      <c r="R57" s="737"/>
      <c r="S57" s="737"/>
      <c r="T57" s="737"/>
      <c r="U57" s="737"/>
      <c r="V57" s="737"/>
      <c r="W57" s="737"/>
    </row>
    <row r="58" spans="1:23">
      <c r="A58" s="737"/>
      <c r="B58" s="747" t="s">
        <v>83</v>
      </c>
      <c r="C58" s="748"/>
      <c r="D58" s="749"/>
      <c r="E58" s="750"/>
      <c r="F58" s="750"/>
      <c r="G58" s="750"/>
      <c r="H58" s="750"/>
      <c r="I58" s="737"/>
      <c r="J58" s="737"/>
      <c r="K58" s="737"/>
      <c r="L58" s="737"/>
      <c r="M58" s="737"/>
      <c r="N58" s="737"/>
      <c r="O58" s="737"/>
      <c r="P58" s="737"/>
      <c r="Q58" s="737"/>
      <c r="R58" s="737"/>
      <c r="S58" s="737"/>
      <c r="T58" s="737"/>
      <c r="U58" s="737"/>
      <c r="V58" s="737"/>
      <c r="W58" s="737"/>
    </row>
    <row r="59" spans="1:23">
      <c r="A59" s="737"/>
      <c r="B59" s="747" t="s">
        <v>84</v>
      </c>
      <c r="C59" s="748"/>
      <c r="D59" s="749"/>
      <c r="E59" s="750"/>
      <c r="F59" s="750"/>
      <c r="G59" s="750"/>
      <c r="H59" s="750"/>
      <c r="I59" s="737"/>
      <c r="J59" s="737"/>
      <c r="K59" s="737"/>
      <c r="L59" s="737"/>
      <c r="M59" s="737"/>
      <c r="N59" s="737"/>
      <c r="O59" s="737"/>
      <c r="P59" s="737"/>
      <c r="Q59" s="737"/>
      <c r="R59" s="737"/>
      <c r="S59" s="737"/>
      <c r="T59" s="737"/>
      <c r="U59" s="737"/>
      <c r="V59" s="737"/>
      <c r="W59" s="737"/>
    </row>
    <row r="60" spans="1:23">
      <c r="A60" s="737"/>
      <c r="B60" s="747" t="s">
        <v>85</v>
      </c>
      <c r="C60" s="748"/>
      <c r="D60" s="749"/>
      <c r="E60" s="750"/>
      <c r="F60" s="750"/>
      <c r="G60" s="750"/>
      <c r="H60" s="750"/>
      <c r="I60" s="737"/>
      <c r="J60" s="737"/>
      <c r="K60" s="737"/>
      <c r="L60" s="737"/>
      <c r="M60" s="737"/>
      <c r="N60" s="737"/>
      <c r="O60" s="737"/>
      <c r="P60" s="737"/>
      <c r="Q60" s="737"/>
      <c r="R60" s="737"/>
      <c r="S60" s="737"/>
      <c r="T60" s="737"/>
      <c r="U60" s="737"/>
      <c r="V60" s="737"/>
      <c r="W60" s="737"/>
    </row>
    <row r="61" spans="1:23">
      <c r="A61" s="737"/>
      <c r="B61" s="747" t="s">
        <v>86</v>
      </c>
      <c r="C61" s="748"/>
      <c r="D61" s="749"/>
      <c r="E61" s="750"/>
      <c r="F61" s="750"/>
      <c r="G61" s="750"/>
      <c r="H61" s="750"/>
      <c r="I61" s="737"/>
      <c r="J61" s="737"/>
      <c r="K61" s="737"/>
      <c r="L61" s="737"/>
      <c r="M61" s="737"/>
      <c r="N61" s="737"/>
      <c r="O61" s="737"/>
      <c r="P61" s="737"/>
      <c r="Q61" s="737"/>
      <c r="R61" s="737"/>
      <c r="S61" s="737"/>
      <c r="T61" s="737"/>
      <c r="U61" s="737"/>
      <c r="V61" s="737"/>
      <c r="W61" s="737"/>
    </row>
    <row r="62" spans="1:23">
      <c r="A62" s="737"/>
      <c r="B62" s="747"/>
      <c r="C62" s="748"/>
      <c r="D62" s="749"/>
      <c r="E62" s="750"/>
      <c r="F62" s="750"/>
      <c r="G62" s="750"/>
      <c r="H62" s="750"/>
      <c r="I62" s="737"/>
      <c r="J62" s="737"/>
      <c r="K62" s="737"/>
      <c r="L62" s="737"/>
      <c r="M62" s="737"/>
      <c r="N62" s="737"/>
      <c r="O62" s="737"/>
      <c r="P62" s="737"/>
      <c r="Q62" s="737"/>
      <c r="R62" s="737"/>
      <c r="S62" s="737"/>
      <c r="T62" s="737"/>
      <c r="U62" s="737"/>
      <c r="V62" s="737"/>
      <c r="W62" s="737"/>
    </row>
    <row r="63" spans="1:23">
      <c r="A63" s="737"/>
      <c r="B63" s="747" t="s">
        <v>87</v>
      </c>
      <c r="C63" s="748"/>
      <c r="D63" s="749"/>
      <c r="E63" s="750"/>
      <c r="F63" s="750"/>
      <c r="G63" s="750"/>
      <c r="H63" s="750"/>
      <c r="I63" s="737"/>
      <c r="J63" s="737"/>
      <c r="K63" s="737"/>
      <c r="L63" s="737"/>
      <c r="M63" s="737"/>
      <c r="N63" s="737"/>
      <c r="O63" s="737"/>
      <c r="P63" s="737"/>
      <c r="Q63" s="737"/>
      <c r="R63" s="737"/>
      <c r="S63" s="737"/>
      <c r="T63" s="737"/>
      <c r="U63" s="737"/>
      <c r="V63" s="737"/>
      <c r="W63" s="737"/>
    </row>
    <row r="64" spans="1:23">
      <c r="A64" s="737"/>
      <c r="B64" s="747" t="s">
        <v>88</v>
      </c>
      <c r="C64" s="748"/>
      <c r="D64" s="749"/>
      <c r="E64" s="750"/>
      <c r="F64" s="750"/>
      <c r="G64" s="750"/>
      <c r="H64" s="750"/>
      <c r="I64" s="737"/>
      <c r="J64" s="737"/>
      <c r="K64" s="737"/>
      <c r="L64" s="737"/>
      <c r="M64" s="737"/>
      <c r="N64" s="737"/>
      <c r="O64" s="737"/>
      <c r="P64" s="737"/>
      <c r="Q64" s="737"/>
      <c r="R64" s="737"/>
      <c r="S64" s="737"/>
      <c r="T64" s="737"/>
      <c r="U64" s="737"/>
      <c r="V64" s="737"/>
      <c r="W64" s="737"/>
    </row>
    <row r="65" spans="1:23">
      <c r="A65" s="737"/>
      <c r="B65" s="747" t="s">
        <v>89</v>
      </c>
      <c r="C65" s="748"/>
      <c r="D65" s="749"/>
      <c r="E65" s="750"/>
      <c r="F65" s="750"/>
      <c r="G65" s="750"/>
      <c r="H65" s="750"/>
      <c r="I65" s="737"/>
      <c r="J65" s="737"/>
      <c r="K65" s="737"/>
      <c r="L65" s="737"/>
      <c r="M65" s="737"/>
      <c r="N65" s="737"/>
      <c r="O65" s="737"/>
      <c r="P65" s="737"/>
      <c r="Q65" s="737"/>
      <c r="R65" s="737"/>
      <c r="S65" s="737"/>
      <c r="T65" s="737"/>
      <c r="U65" s="737"/>
      <c r="V65" s="737"/>
      <c r="W65" s="737"/>
    </row>
    <row r="66" spans="1:23">
      <c r="A66" s="737"/>
      <c r="B66" s="747" t="s">
        <v>90</v>
      </c>
      <c r="C66" s="748"/>
      <c r="D66" s="749"/>
      <c r="E66" s="750"/>
      <c r="F66" s="750"/>
      <c r="G66" s="750"/>
      <c r="H66" s="750"/>
      <c r="I66" s="737"/>
      <c r="J66" s="737"/>
      <c r="K66" s="737"/>
      <c r="L66" s="737"/>
      <c r="M66" s="737"/>
      <c r="N66" s="737"/>
      <c r="O66" s="737"/>
      <c r="P66" s="737"/>
      <c r="Q66" s="737"/>
      <c r="R66" s="737"/>
      <c r="S66" s="737"/>
      <c r="T66" s="737"/>
      <c r="U66" s="737"/>
      <c r="V66" s="737"/>
      <c r="W66" s="737"/>
    </row>
    <row r="67" spans="1:23">
      <c r="A67" s="737"/>
      <c r="B67" s="747" t="s">
        <v>91</v>
      </c>
      <c r="C67" s="748"/>
      <c r="D67" s="749"/>
      <c r="E67" s="750"/>
      <c r="F67" s="750"/>
      <c r="G67" s="750"/>
      <c r="H67" s="750"/>
      <c r="I67" s="737"/>
      <c r="J67" s="737"/>
      <c r="K67" s="737"/>
      <c r="L67" s="737"/>
      <c r="M67" s="737"/>
      <c r="N67" s="737"/>
      <c r="O67" s="737"/>
      <c r="P67" s="737"/>
      <c r="Q67" s="737"/>
      <c r="R67" s="737"/>
      <c r="S67" s="737"/>
      <c r="T67" s="737"/>
      <c r="U67" s="737"/>
      <c r="V67" s="737"/>
      <c r="W67" s="737"/>
    </row>
    <row r="68" spans="1:23">
      <c r="A68" s="737"/>
      <c r="B68" s="747" t="s">
        <v>92</v>
      </c>
      <c r="C68" s="748"/>
      <c r="D68" s="749"/>
      <c r="E68" s="750"/>
      <c r="F68" s="750"/>
      <c r="G68" s="750"/>
      <c r="H68" s="750"/>
      <c r="I68" s="737"/>
      <c r="J68" s="737"/>
      <c r="K68" s="737"/>
      <c r="L68" s="737"/>
      <c r="M68" s="737"/>
      <c r="N68" s="737"/>
      <c r="O68" s="737"/>
      <c r="P68" s="737"/>
      <c r="Q68" s="737"/>
      <c r="R68" s="737"/>
      <c r="S68" s="737"/>
      <c r="T68" s="737"/>
      <c r="U68" s="737"/>
      <c r="V68" s="737"/>
      <c r="W68" s="737"/>
    </row>
    <row r="69" spans="1:23">
      <c r="A69" s="737"/>
      <c r="B69" s="747" t="s">
        <v>93</v>
      </c>
      <c r="C69" s="748"/>
      <c r="D69" s="749"/>
      <c r="E69" s="750"/>
      <c r="F69" s="750"/>
      <c r="G69" s="750"/>
      <c r="H69" s="750"/>
      <c r="I69" s="737"/>
      <c r="J69" s="737"/>
      <c r="K69" s="737"/>
      <c r="L69" s="737"/>
      <c r="M69" s="737"/>
      <c r="N69" s="737"/>
      <c r="O69" s="737"/>
      <c r="P69" s="737"/>
      <c r="Q69" s="737"/>
      <c r="R69" s="737"/>
      <c r="S69" s="737"/>
      <c r="T69" s="737"/>
      <c r="U69" s="737"/>
      <c r="V69" s="737"/>
      <c r="W69" s="737"/>
    </row>
    <row r="70" spans="1:23">
      <c r="A70" s="737"/>
      <c r="B70" s="747" t="s">
        <v>94</v>
      </c>
      <c r="C70" s="748"/>
      <c r="D70" s="749"/>
      <c r="E70" s="750"/>
      <c r="F70" s="750"/>
      <c r="G70" s="750"/>
      <c r="H70" s="750"/>
      <c r="I70" s="737"/>
      <c r="J70" s="737"/>
      <c r="K70" s="737"/>
      <c r="L70" s="737"/>
      <c r="M70" s="737"/>
      <c r="N70" s="737"/>
      <c r="O70" s="737"/>
      <c r="P70" s="737"/>
      <c r="Q70" s="737"/>
      <c r="R70" s="737"/>
      <c r="S70" s="737"/>
      <c r="T70" s="737"/>
      <c r="U70" s="737"/>
      <c r="V70" s="737"/>
      <c r="W70" s="737"/>
    </row>
    <row r="71" spans="1:23">
      <c r="A71" s="737"/>
      <c r="B71" s="747"/>
      <c r="C71" s="748"/>
      <c r="D71" s="749"/>
      <c r="E71" s="750"/>
      <c r="F71" s="750"/>
      <c r="G71" s="750"/>
      <c r="H71" s="750"/>
      <c r="I71" s="737"/>
      <c r="J71" s="737"/>
      <c r="K71" s="737"/>
      <c r="L71" s="737"/>
      <c r="M71" s="737"/>
      <c r="N71" s="737"/>
      <c r="O71" s="737"/>
      <c r="P71" s="737"/>
      <c r="Q71" s="737"/>
      <c r="R71" s="737"/>
      <c r="S71" s="737"/>
      <c r="T71" s="737"/>
      <c r="U71" s="737"/>
      <c r="V71" s="737"/>
      <c r="W71" s="737"/>
    </row>
    <row r="72" spans="1:23">
      <c r="A72" s="737"/>
      <c r="B72" s="747" t="s">
        <v>95</v>
      </c>
      <c r="C72" s="748"/>
      <c r="D72" s="749"/>
      <c r="E72" s="750"/>
      <c r="F72" s="750"/>
      <c r="G72" s="750"/>
      <c r="H72" s="750"/>
      <c r="I72" s="737"/>
      <c r="J72" s="737"/>
      <c r="K72" s="737"/>
      <c r="L72" s="737"/>
      <c r="M72" s="737"/>
      <c r="N72" s="737"/>
      <c r="O72" s="737"/>
      <c r="P72" s="737"/>
      <c r="Q72" s="737"/>
      <c r="R72" s="737"/>
      <c r="S72" s="737"/>
      <c r="T72" s="737"/>
      <c r="U72" s="737"/>
      <c r="V72" s="737"/>
      <c r="W72" s="737"/>
    </row>
    <row r="73" spans="1:23">
      <c r="A73" s="737"/>
      <c r="B73" s="747" t="s">
        <v>96</v>
      </c>
      <c r="C73" s="748"/>
      <c r="D73" s="749"/>
      <c r="E73" s="750"/>
      <c r="F73" s="750"/>
      <c r="G73" s="750"/>
      <c r="H73" s="750"/>
      <c r="I73" s="737"/>
      <c r="J73" s="737"/>
      <c r="K73" s="737"/>
      <c r="L73" s="737"/>
      <c r="M73" s="737"/>
      <c r="N73" s="737"/>
      <c r="O73" s="737"/>
      <c r="P73" s="737"/>
      <c r="Q73" s="737"/>
      <c r="R73" s="737"/>
      <c r="S73" s="737"/>
      <c r="T73" s="737"/>
      <c r="U73" s="737"/>
      <c r="V73" s="737"/>
      <c r="W73" s="737"/>
    </row>
    <row r="74" spans="1:23">
      <c r="A74" s="737"/>
      <c r="B74" s="747"/>
      <c r="C74" s="748"/>
      <c r="D74" s="749"/>
      <c r="E74" s="750"/>
      <c r="F74" s="750"/>
      <c r="G74" s="750"/>
      <c r="H74" s="750"/>
      <c r="I74" s="737"/>
      <c r="J74" s="737"/>
      <c r="K74" s="737"/>
      <c r="L74" s="737"/>
      <c r="M74" s="737"/>
      <c r="N74" s="737"/>
      <c r="O74" s="737"/>
      <c r="P74" s="737"/>
      <c r="Q74" s="737"/>
      <c r="R74" s="737"/>
      <c r="S74" s="737"/>
      <c r="T74" s="737"/>
      <c r="U74" s="737"/>
      <c r="V74" s="737"/>
      <c r="W74" s="737"/>
    </row>
    <row r="75" spans="1:23">
      <c r="A75" s="737"/>
      <c r="B75" s="747" t="s">
        <v>97</v>
      </c>
      <c r="C75" s="748"/>
      <c r="D75" s="749"/>
      <c r="E75" s="750"/>
      <c r="F75" s="750"/>
      <c r="G75" s="750"/>
      <c r="H75" s="750"/>
      <c r="I75" s="737"/>
      <c r="J75" s="737"/>
      <c r="K75" s="737"/>
      <c r="L75" s="737"/>
      <c r="M75" s="737"/>
      <c r="N75" s="737"/>
      <c r="O75" s="737"/>
      <c r="P75" s="737"/>
      <c r="Q75" s="737"/>
      <c r="R75" s="737"/>
      <c r="S75" s="737"/>
      <c r="T75" s="737"/>
      <c r="U75" s="737"/>
      <c r="V75" s="737"/>
      <c r="W75" s="737"/>
    </row>
    <row r="76" spans="1:23">
      <c r="A76" s="737"/>
      <c r="B76" s="747" t="s">
        <v>98</v>
      </c>
      <c r="C76" s="748"/>
      <c r="D76" s="749"/>
      <c r="E76" s="750"/>
      <c r="F76" s="750"/>
      <c r="G76" s="750"/>
      <c r="H76" s="750"/>
      <c r="I76" s="737"/>
      <c r="J76" s="737"/>
      <c r="K76" s="737"/>
      <c r="L76" s="737"/>
      <c r="M76" s="737"/>
      <c r="N76" s="737"/>
      <c r="O76" s="737"/>
      <c r="P76" s="737"/>
      <c r="Q76" s="737"/>
      <c r="R76" s="737"/>
      <c r="S76" s="737"/>
      <c r="T76" s="737"/>
      <c r="U76" s="737"/>
      <c r="V76" s="737"/>
      <c r="W76" s="737"/>
    </row>
    <row r="77" spans="1:23">
      <c r="A77" s="737"/>
      <c r="B77" s="747" t="s">
        <v>99</v>
      </c>
      <c r="C77" s="748"/>
      <c r="D77" s="749"/>
      <c r="E77" s="750"/>
      <c r="F77" s="750"/>
      <c r="G77" s="750"/>
      <c r="H77" s="750"/>
      <c r="I77" s="737"/>
      <c r="J77" s="737"/>
      <c r="K77" s="737"/>
      <c r="L77" s="737"/>
      <c r="M77" s="737"/>
      <c r="N77" s="737"/>
      <c r="O77" s="737"/>
      <c r="P77" s="737"/>
      <c r="Q77" s="737"/>
      <c r="R77" s="737"/>
      <c r="S77" s="737"/>
      <c r="T77" s="737"/>
      <c r="U77" s="737"/>
      <c r="V77" s="737"/>
      <c r="W77" s="737"/>
    </row>
    <row r="78" spans="1:23">
      <c r="A78" s="737"/>
      <c r="B78" s="747" t="s">
        <v>100</v>
      </c>
      <c r="C78" s="748"/>
      <c r="D78" s="749"/>
      <c r="E78" s="750"/>
      <c r="F78" s="750"/>
      <c r="G78" s="750"/>
      <c r="H78" s="750"/>
      <c r="I78" s="737"/>
      <c r="J78" s="737"/>
      <c r="K78" s="737"/>
      <c r="L78" s="737"/>
      <c r="M78" s="737"/>
      <c r="N78" s="737"/>
      <c r="O78" s="737"/>
      <c r="P78" s="737"/>
      <c r="Q78" s="737"/>
      <c r="R78" s="737"/>
      <c r="S78" s="737"/>
      <c r="T78" s="737"/>
      <c r="U78" s="737"/>
      <c r="V78" s="737"/>
      <c r="W78" s="737"/>
    </row>
    <row r="79" spans="1:23">
      <c r="A79" s="737"/>
      <c r="B79" s="747" t="s">
        <v>101</v>
      </c>
      <c r="C79" s="748"/>
      <c r="D79" s="749"/>
      <c r="E79" s="750"/>
      <c r="F79" s="750"/>
      <c r="G79" s="750"/>
      <c r="H79" s="750"/>
      <c r="I79" s="737"/>
      <c r="J79" s="737"/>
      <c r="K79" s="737"/>
      <c r="L79" s="737"/>
      <c r="M79" s="737"/>
      <c r="N79" s="737"/>
      <c r="O79" s="737"/>
      <c r="P79" s="737"/>
      <c r="Q79" s="737"/>
      <c r="R79" s="737"/>
      <c r="S79" s="737"/>
      <c r="T79" s="737"/>
      <c r="U79" s="737"/>
      <c r="V79" s="737"/>
      <c r="W79" s="737"/>
    </row>
    <row r="80" spans="1:23">
      <c r="A80" s="737"/>
      <c r="B80" s="747"/>
      <c r="C80" s="748"/>
      <c r="D80" s="749"/>
      <c r="E80" s="750"/>
      <c r="F80" s="750"/>
      <c r="G80" s="750"/>
      <c r="H80" s="750"/>
      <c r="I80" s="737"/>
      <c r="J80" s="737"/>
      <c r="K80" s="737"/>
      <c r="L80" s="737"/>
      <c r="M80" s="737"/>
      <c r="N80" s="737"/>
      <c r="O80" s="737"/>
      <c r="P80" s="737"/>
      <c r="Q80" s="737"/>
      <c r="R80" s="737"/>
      <c r="S80" s="737"/>
      <c r="T80" s="737"/>
      <c r="U80" s="737"/>
      <c r="V80" s="737"/>
      <c r="W80" s="737"/>
    </row>
    <row r="81" spans="1:23">
      <c r="A81" s="737"/>
      <c r="B81" s="747" t="s">
        <v>102</v>
      </c>
      <c r="C81" s="748"/>
      <c r="D81" s="749"/>
      <c r="E81" s="750"/>
      <c r="F81" s="750"/>
      <c r="G81" s="750"/>
      <c r="H81" s="750"/>
      <c r="I81" s="737"/>
      <c r="J81" s="737"/>
      <c r="K81" s="737"/>
      <c r="L81" s="737"/>
      <c r="M81" s="737"/>
      <c r="N81" s="737"/>
      <c r="O81" s="737"/>
      <c r="P81" s="737"/>
      <c r="Q81" s="737"/>
      <c r="R81" s="737"/>
      <c r="S81" s="737"/>
      <c r="T81" s="737"/>
      <c r="U81" s="737"/>
      <c r="V81" s="737"/>
      <c r="W81" s="737"/>
    </row>
    <row r="82" spans="1:23">
      <c r="A82" s="737"/>
      <c r="B82" s="747" t="s">
        <v>103</v>
      </c>
      <c r="C82" s="748"/>
      <c r="D82" s="749"/>
      <c r="E82" s="750"/>
      <c r="F82" s="750"/>
      <c r="G82" s="750"/>
      <c r="H82" s="750"/>
      <c r="I82" s="737"/>
      <c r="J82" s="737"/>
      <c r="K82" s="737"/>
      <c r="L82" s="737"/>
      <c r="M82" s="737"/>
      <c r="N82" s="737"/>
      <c r="O82" s="737"/>
      <c r="P82" s="737"/>
      <c r="Q82" s="737"/>
      <c r="R82" s="737"/>
      <c r="S82" s="737"/>
      <c r="T82" s="737"/>
      <c r="U82" s="737"/>
      <c r="V82" s="737"/>
      <c r="W82" s="737"/>
    </row>
    <row r="83" spans="1:23">
      <c r="A83" s="737"/>
      <c r="B83" s="747" t="s">
        <v>104</v>
      </c>
      <c r="C83" s="748"/>
      <c r="D83" s="749"/>
      <c r="E83" s="750"/>
      <c r="F83" s="750"/>
      <c r="G83" s="750"/>
      <c r="H83" s="750"/>
      <c r="I83" s="737"/>
      <c r="J83" s="737"/>
      <c r="K83" s="737"/>
      <c r="L83" s="737"/>
      <c r="M83" s="737"/>
      <c r="N83" s="737"/>
      <c r="O83" s="737"/>
      <c r="P83" s="737"/>
      <c r="Q83" s="737"/>
      <c r="R83" s="737"/>
      <c r="S83" s="737"/>
      <c r="T83" s="737"/>
      <c r="U83" s="737"/>
      <c r="V83" s="737"/>
      <c r="W83" s="737"/>
    </row>
    <row r="84" spans="1:23">
      <c r="A84" s="737"/>
      <c r="B84" s="747" t="s">
        <v>105</v>
      </c>
      <c r="C84" s="748"/>
      <c r="D84" s="749"/>
      <c r="E84" s="750"/>
      <c r="F84" s="750"/>
      <c r="G84" s="750"/>
      <c r="H84" s="750"/>
      <c r="I84" s="737"/>
      <c r="J84" s="737"/>
      <c r="K84" s="737"/>
      <c r="L84" s="737"/>
      <c r="M84" s="737"/>
      <c r="N84" s="737"/>
      <c r="O84" s="737"/>
      <c r="P84" s="737"/>
      <c r="Q84" s="737"/>
      <c r="R84" s="737"/>
      <c r="S84" s="737"/>
      <c r="T84" s="737"/>
      <c r="U84" s="737"/>
      <c r="V84" s="737"/>
      <c r="W84" s="737"/>
    </row>
    <row r="85" spans="1:23">
      <c r="A85" s="737"/>
      <c r="B85" s="747"/>
      <c r="C85" s="748"/>
      <c r="D85" s="749"/>
      <c r="E85" s="750"/>
      <c r="F85" s="750"/>
      <c r="G85" s="750"/>
      <c r="H85" s="750"/>
      <c r="I85" s="737"/>
      <c r="J85" s="737"/>
      <c r="K85" s="737"/>
      <c r="L85" s="737"/>
      <c r="M85" s="737"/>
      <c r="N85" s="737"/>
      <c r="O85" s="737"/>
      <c r="P85" s="737"/>
      <c r="Q85" s="737"/>
      <c r="R85" s="737"/>
      <c r="S85" s="737"/>
      <c r="T85" s="737"/>
      <c r="U85" s="737"/>
      <c r="V85" s="737"/>
      <c r="W85" s="737"/>
    </row>
    <row r="86" spans="1:23">
      <c r="A86" s="737"/>
      <c r="B86" s="747" t="s">
        <v>106</v>
      </c>
      <c r="C86" s="748"/>
      <c r="D86" s="749"/>
      <c r="E86" s="750"/>
      <c r="F86" s="750"/>
      <c r="G86" s="750"/>
      <c r="H86" s="750"/>
      <c r="I86" s="737"/>
      <c r="J86" s="737"/>
      <c r="K86" s="737"/>
      <c r="L86" s="737"/>
      <c r="M86" s="737"/>
      <c r="N86" s="737"/>
      <c r="O86" s="737"/>
      <c r="P86" s="737"/>
      <c r="Q86" s="737"/>
      <c r="R86" s="737"/>
      <c r="S86" s="737"/>
      <c r="T86" s="737"/>
      <c r="U86" s="737"/>
      <c r="V86" s="737"/>
      <c r="W86" s="737"/>
    </row>
    <row r="87" spans="1:23">
      <c r="A87" s="737"/>
      <c r="B87" s="747" t="s">
        <v>107</v>
      </c>
      <c r="C87" s="748"/>
      <c r="D87" s="749"/>
      <c r="E87" s="750"/>
      <c r="F87" s="750"/>
      <c r="G87" s="750"/>
      <c r="H87" s="750"/>
      <c r="I87" s="737"/>
      <c r="J87" s="737"/>
      <c r="K87" s="737"/>
      <c r="L87" s="737"/>
      <c r="M87" s="737"/>
      <c r="N87" s="737"/>
      <c r="O87" s="737"/>
      <c r="P87" s="737"/>
      <c r="Q87" s="737"/>
      <c r="R87" s="737"/>
      <c r="S87" s="737"/>
      <c r="T87" s="737"/>
      <c r="U87" s="737"/>
      <c r="V87" s="737"/>
      <c r="W87" s="737"/>
    </row>
    <row r="88" spans="1:23">
      <c r="A88" s="737"/>
      <c r="B88" s="747" t="s">
        <v>108</v>
      </c>
      <c r="C88" s="748"/>
      <c r="D88" s="749"/>
      <c r="E88" s="750"/>
      <c r="F88" s="750"/>
      <c r="G88" s="750"/>
      <c r="H88" s="750"/>
      <c r="I88" s="737"/>
      <c r="J88" s="737"/>
      <c r="K88" s="737"/>
      <c r="L88" s="737"/>
      <c r="M88" s="737"/>
      <c r="N88" s="737"/>
      <c r="O88" s="737"/>
      <c r="P88" s="737"/>
      <c r="Q88" s="737"/>
      <c r="R88" s="737"/>
      <c r="S88" s="737"/>
      <c r="T88" s="737"/>
      <c r="U88" s="737"/>
      <c r="V88" s="737"/>
      <c r="W88" s="737"/>
    </row>
    <row r="89" spans="1:23">
      <c r="A89" s="737"/>
      <c r="B89" s="747" t="s">
        <v>109</v>
      </c>
      <c r="C89" s="748"/>
      <c r="D89" s="749"/>
      <c r="E89" s="750"/>
      <c r="F89" s="750"/>
      <c r="G89" s="750"/>
      <c r="H89" s="750"/>
      <c r="I89" s="737"/>
      <c r="J89" s="737"/>
      <c r="K89" s="737"/>
      <c r="L89" s="737"/>
      <c r="M89" s="737"/>
      <c r="N89" s="737"/>
      <c r="O89" s="737"/>
      <c r="P89" s="737"/>
      <c r="Q89" s="737"/>
      <c r="R89" s="737"/>
      <c r="S89" s="737"/>
      <c r="T89" s="737"/>
      <c r="U89" s="737"/>
      <c r="V89" s="737"/>
      <c r="W89" s="737"/>
    </row>
    <row r="90" spans="1:23">
      <c r="A90" s="737"/>
      <c r="B90" s="747" t="s">
        <v>110</v>
      </c>
      <c r="C90" s="748"/>
      <c r="D90" s="749"/>
      <c r="E90" s="750"/>
      <c r="F90" s="750"/>
      <c r="G90" s="750"/>
      <c r="H90" s="750"/>
      <c r="I90" s="737"/>
      <c r="J90" s="737"/>
      <c r="K90" s="737"/>
      <c r="L90" s="737"/>
      <c r="M90" s="737"/>
      <c r="N90" s="737"/>
      <c r="O90" s="737"/>
      <c r="P90" s="737"/>
      <c r="Q90" s="737"/>
      <c r="R90" s="737"/>
      <c r="S90" s="737"/>
      <c r="T90" s="737"/>
      <c r="U90" s="737"/>
      <c r="V90" s="737"/>
      <c r="W90" s="737"/>
    </row>
    <row r="91" spans="1:23">
      <c r="A91" s="737"/>
      <c r="B91" s="747"/>
      <c r="C91" s="748"/>
      <c r="D91" s="749"/>
      <c r="E91" s="750"/>
      <c r="F91" s="750"/>
      <c r="G91" s="750"/>
      <c r="H91" s="750"/>
      <c r="I91" s="737"/>
      <c r="J91" s="737"/>
      <c r="K91" s="737"/>
      <c r="L91" s="737"/>
      <c r="M91" s="737"/>
      <c r="N91" s="737"/>
      <c r="O91" s="737"/>
      <c r="P91" s="737"/>
      <c r="Q91" s="737"/>
      <c r="R91" s="737"/>
      <c r="S91" s="737"/>
      <c r="T91" s="737"/>
      <c r="U91" s="737"/>
      <c r="V91" s="737"/>
      <c r="W91" s="737"/>
    </row>
    <row r="92" spans="1:23">
      <c r="A92" s="737"/>
      <c r="B92" s="747" t="s">
        <v>111</v>
      </c>
      <c r="C92" s="748"/>
      <c r="D92" s="749"/>
      <c r="E92" s="750"/>
      <c r="F92" s="750"/>
      <c r="G92" s="750"/>
      <c r="H92" s="750"/>
      <c r="I92" s="737"/>
      <c r="J92" s="737"/>
      <c r="K92" s="737"/>
      <c r="L92" s="737"/>
      <c r="M92" s="737"/>
      <c r="N92" s="737"/>
      <c r="O92" s="737"/>
      <c r="P92" s="737"/>
      <c r="Q92" s="737"/>
      <c r="R92" s="737"/>
      <c r="S92" s="737"/>
      <c r="T92" s="737"/>
      <c r="U92" s="737"/>
      <c r="V92" s="737"/>
      <c r="W92" s="737"/>
    </row>
    <row r="93" spans="1:23">
      <c r="A93" s="737"/>
      <c r="B93" s="747" t="s">
        <v>112</v>
      </c>
      <c r="C93" s="748"/>
      <c r="D93" s="749"/>
      <c r="E93" s="750"/>
      <c r="F93" s="750"/>
      <c r="G93" s="750"/>
      <c r="H93" s="750"/>
      <c r="I93" s="737"/>
      <c r="J93" s="737"/>
      <c r="K93" s="737"/>
      <c r="L93" s="737"/>
      <c r="M93" s="737"/>
      <c r="N93" s="737"/>
      <c r="O93" s="737"/>
      <c r="P93" s="737"/>
      <c r="Q93" s="737"/>
      <c r="R93" s="737"/>
      <c r="S93" s="737"/>
      <c r="T93" s="737"/>
      <c r="U93" s="737"/>
      <c r="V93" s="737"/>
      <c r="W93" s="737"/>
    </row>
    <row r="94" spans="1:23">
      <c r="A94" s="737"/>
      <c r="B94" s="747"/>
      <c r="C94" s="748"/>
      <c r="D94" s="749"/>
      <c r="E94" s="750"/>
      <c r="F94" s="750"/>
      <c r="G94" s="750"/>
      <c r="H94" s="750"/>
      <c r="I94" s="737"/>
      <c r="J94" s="737"/>
      <c r="K94" s="737"/>
      <c r="L94" s="737"/>
      <c r="M94" s="737"/>
      <c r="N94" s="737"/>
      <c r="O94" s="737"/>
      <c r="P94" s="737"/>
      <c r="Q94" s="737"/>
      <c r="R94" s="737"/>
      <c r="S94" s="737"/>
      <c r="T94" s="737"/>
      <c r="U94" s="737"/>
      <c r="V94" s="737"/>
      <c r="W94" s="737"/>
    </row>
    <row r="95" spans="1:23">
      <c r="A95" s="737"/>
      <c r="B95" s="747" t="s">
        <v>113</v>
      </c>
      <c r="C95" s="748"/>
      <c r="D95" s="749"/>
      <c r="E95" s="750"/>
      <c r="F95" s="750"/>
      <c r="G95" s="750"/>
      <c r="H95" s="750"/>
      <c r="I95" s="737"/>
      <c r="J95" s="737"/>
      <c r="K95" s="737"/>
      <c r="L95" s="737"/>
      <c r="M95" s="737"/>
      <c r="N95" s="737"/>
      <c r="O95" s="737"/>
      <c r="P95" s="737"/>
      <c r="Q95" s="737"/>
      <c r="R95" s="737"/>
      <c r="S95" s="737"/>
      <c r="T95" s="737"/>
      <c r="U95" s="737"/>
      <c r="V95" s="737"/>
      <c r="W95" s="737"/>
    </row>
    <row r="96" spans="1:23">
      <c r="A96" s="737"/>
      <c r="B96" s="747" t="s">
        <v>114</v>
      </c>
      <c r="C96" s="748"/>
      <c r="D96" s="749"/>
      <c r="E96" s="750"/>
      <c r="F96" s="750"/>
      <c r="G96" s="750"/>
      <c r="H96" s="750"/>
      <c r="I96" s="737"/>
      <c r="J96" s="737"/>
      <c r="K96" s="737"/>
      <c r="L96" s="737"/>
      <c r="M96" s="737"/>
      <c r="N96" s="737"/>
      <c r="O96" s="737"/>
      <c r="P96" s="737"/>
      <c r="Q96" s="737"/>
      <c r="R96" s="737"/>
      <c r="S96" s="737"/>
      <c r="T96" s="737"/>
      <c r="U96" s="737"/>
      <c r="V96" s="737"/>
      <c r="W96" s="737"/>
    </row>
    <row r="97" spans="1:23">
      <c r="A97" s="737"/>
      <c r="B97" s="747"/>
      <c r="C97" s="748"/>
      <c r="D97" s="749"/>
      <c r="E97" s="750"/>
      <c r="F97" s="750"/>
      <c r="G97" s="750"/>
      <c r="H97" s="750"/>
      <c r="I97" s="737"/>
      <c r="J97" s="737"/>
      <c r="K97" s="737"/>
      <c r="L97" s="737"/>
      <c r="M97" s="737"/>
      <c r="N97" s="737"/>
      <c r="O97" s="737"/>
      <c r="P97" s="737"/>
      <c r="Q97" s="737"/>
      <c r="R97" s="737"/>
      <c r="S97" s="737"/>
      <c r="T97" s="737"/>
      <c r="U97" s="737"/>
      <c r="V97" s="737"/>
      <c r="W97" s="737"/>
    </row>
    <row r="98" spans="1:23">
      <c r="A98" s="737"/>
      <c r="B98" s="747" t="s">
        <v>115</v>
      </c>
      <c r="C98" s="748"/>
      <c r="D98" s="749"/>
      <c r="E98" s="750"/>
      <c r="F98" s="750"/>
      <c r="G98" s="750"/>
      <c r="H98" s="750"/>
      <c r="I98" s="737"/>
      <c r="J98" s="737"/>
      <c r="K98" s="737"/>
      <c r="L98" s="737"/>
      <c r="M98" s="737"/>
      <c r="N98" s="737"/>
      <c r="O98" s="737"/>
      <c r="P98" s="737"/>
      <c r="Q98" s="737"/>
      <c r="R98" s="737"/>
      <c r="S98" s="737"/>
      <c r="T98" s="737"/>
      <c r="U98" s="737"/>
      <c r="V98" s="737"/>
      <c r="W98" s="737"/>
    </row>
    <row r="99" spans="1:23">
      <c r="A99" s="737"/>
      <c r="B99" s="747" t="s">
        <v>116</v>
      </c>
      <c r="C99" s="748"/>
      <c r="D99" s="749"/>
      <c r="E99" s="750"/>
      <c r="F99" s="750"/>
      <c r="G99" s="750"/>
      <c r="H99" s="750"/>
      <c r="I99" s="737"/>
      <c r="J99" s="737"/>
      <c r="K99" s="737"/>
      <c r="L99" s="737"/>
      <c r="M99" s="737"/>
      <c r="N99" s="737"/>
      <c r="O99" s="737"/>
      <c r="P99" s="737"/>
      <c r="Q99" s="737"/>
      <c r="R99" s="737"/>
      <c r="S99" s="737"/>
      <c r="T99" s="737"/>
      <c r="U99" s="737"/>
      <c r="V99" s="737"/>
      <c r="W99" s="737"/>
    </row>
    <row r="100" spans="1:23">
      <c r="A100" s="737"/>
      <c r="B100" s="747" t="s">
        <v>117</v>
      </c>
      <c r="C100" s="748"/>
      <c r="D100" s="749"/>
      <c r="E100" s="750"/>
      <c r="F100" s="750"/>
      <c r="G100" s="750"/>
      <c r="H100" s="750"/>
      <c r="I100" s="737"/>
      <c r="J100" s="737"/>
      <c r="K100" s="737"/>
      <c r="L100" s="737"/>
      <c r="M100" s="737"/>
      <c r="N100" s="737"/>
      <c r="O100" s="737"/>
      <c r="P100" s="737"/>
      <c r="Q100" s="737"/>
      <c r="R100" s="737"/>
      <c r="S100" s="737"/>
      <c r="T100" s="737"/>
      <c r="U100" s="737"/>
      <c r="V100" s="737"/>
      <c r="W100" s="737"/>
    </row>
    <row r="101" spans="1:23">
      <c r="A101" s="737"/>
      <c r="B101" s="747"/>
      <c r="C101" s="748"/>
      <c r="D101" s="749"/>
      <c r="E101" s="750"/>
      <c r="F101" s="750"/>
      <c r="G101" s="750"/>
      <c r="H101" s="750"/>
      <c r="I101" s="737"/>
      <c r="J101" s="737"/>
      <c r="K101" s="737"/>
      <c r="L101" s="737"/>
      <c r="M101" s="737"/>
      <c r="N101" s="737"/>
      <c r="O101" s="737"/>
      <c r="P101" s="737"/>
      <c r="Q101" s="737"/>
      <c r="R101" s="737"/>
      <c r="S101" s="737"/>
      <c r="T101" s="737"/>
      <c r="U101" s="737"/>
      <c r="V101" s="737"/>
      <c r="W101" s="737"/>
    </row>
    <row r="102" spans="1:23" ht="24.6" customHeight="1">
      <c r="A102" s="737"/>
      <c r="B102" s="745" t="s">
        <v>1324</v>
      </c>
      <c r="C102" s="756"/>
      <c r="D102" s="756"/>
      <c r="E102" s="756"/>
      <c r="F102" s="756"/>
      <c r="G102" s="756"/>
      <c r="H102" s="756"/>
      <c r="I102" s="737"/>
      <c r="J102" s="737"/>
      <c r="K102" s="737"/>
      <c r="L102" s="737"/>
      <c r="M102" s="737"/>
      <c r="N102" s="737"/>
      <c r="O102" s="737"/>
      <c r="P102" s="737"/>
      <c r="Q102" s="737"/>
      <c r="R102" s="737"/>
      <c r="S102" s="737"/>
      <c r="T102" s="737"/>
      <c r="U102" s="737"/>
      <c r="V102" s="737"/>
      <c r="W102" s="737"/>
    </row>
    <row r="103" spans="1:23">
      <c r="A103" s="737"/>
      <c r="B103" s="747" t="s">
        <v>118</v>
      </c>
      <c r="C103" s="748"/>
      <c r="D103" s="749"/>
      <c r="E103" s="750"/>
      <c r="F103" s="750"/>
      <c r="G103" s="750"/>
      <c r="H103" s="750"/>
      <c r="I103" s="737"/>
      <c r="J103" s="737"/>
      <c r="K103" s="737"/>
      <c r="L103" s="737"/>
      <c r="M103" s="737"/>
      <c r="N103" s="737"/>
      <c r="O103" s="737"/>
      <c r="P103" s="737"/>
      <c r="Q103" s="737"/>
      <c r="R103" s="737"/>
      <c r="S103" s="737"/>
      <c r="T103" s="737"/>
      <c r="U103" s="737"/>
      <c r="V103" s="737"/>
      <c r="W103" s="737"/>
    </row>
    <row r="104" spans="1:23">
      <c r="A104" s="737"/>
      <c r="B104" s="747" t="s">
        <v>119</v>
      </c>
      <c r="C104" s="748"/>
      <c r="D104" s="749"/>
      <c r="E104" s="750"/>
      <c r="F104" s="750"/>
      <c r="G104" s="750"/>
      <c r="H104" s="750"/>
      <c r="I104" s="737"/>
      <c r="J104" s="737"/>
      <c r="K104" s="737"/>
      <c r="L104" s="737"/>
      <c r="M104" s="737"/>
      <c r="N104" s="737"/>
      <c r="O104" s="737"/>
      <c r="P104" s="737"/>
      <c r="Q104" s="737"/>
      <c r="R104" s="737"/>
      <c r="S104" s="737"/>
      <c r="T104" s="737"/>
      <c r="U104" s="737"/>
      <c r="V104" s="737"/>
      <c r="W104" s="737"/>
    </row>
    <row r="105" spans="1:23">
      <c r="A105" s="737"/>
      <c r="B105" s="747" t="s">
        <v>120</v>
      </c>
      <c r="C105" s="748"/>
      <c r="D105" s="749"/>
      <c r="E105" s="750"/>
      <c r="F105" s="750"/>
      <c r="G105" s="750"/>
      <c r="H105" s="750"/>
      <c r="I105" s="737"/>
      <c r="J105" s="737"/>
      <c r="K105" s="737"/>
      <c r="L105" s="737"/>
      <c r="M105" s="737"/>
      <c r="N105" s="737"/>
      <c r="O105" s="737"/>
      <c r="P105" s="737"/>
      <c r="Q105" s="737"/>
      <c r="R105" s="737"/>
      <c r="S105" s="737"/>
      <c r="T105" s="737"/>
      <c r="U105" s="737"/>
      <c r="V105" s="737"/>
      <c r="W105" s="737"/>
    </row>
    <row r="106" spans="1:23">
      <c r="A106" s="737"/>
      <c r="B106" s="747"/>
      <c r="C106" s="748"/>
      <c r="D106" s="749"/>
      <c r="E106" s="750"/>
      <c r="F106" s="750"/>
      <c r="G106" s="750"/>
      <c r="H106" s="750"/>
      <c r="I106" s="737"/>
      <c r="J106" s="737"/>
      <c r="K106" s="737"/>
      <c r="L106" s="737"/>
      <c r="M106" s="737"/>
      <c r="N106" s="737"/>
      <c r="O106" s="737"/>
      <c r="P106" s="737"/>
      <c r="Q106" s="737"/>
      <c r="R106" s="737"/>
      <c r="S106" s="737"/>
      <c r="T106" s="737"/>
      <c r="U106" s="737"/>
      <c r="V106" s="737"/>
      <c r="W106" s="737"/>
    </row>
    <row r="107" spans="1:23">
      <c r="A107" s="737"/>
      <c r="B107" s="757" t="s">
        <v>121</v>
      </c>
      <c r="C107" s="758"/>
      <c r="D107" s="749"/>
      <c r="E107" s="750"/>
      <c r="F107" s="750"/>
      <c r="G107" s="750"/>
      <c r="H107" s="750"/>
      <c r="I107" s="737"/>
      <c r="J107" s="737"/>
      <c r="K107" s="737"/>
      <c r="L107" s="737"/>
      <c r="M107" s="737"/>
      <c r="N107" s="737"/>
      <c r="O107" s="737"/>
      <c r="P107" s="737"/>
      <c r="Q107" s="737"/>
      <c r="R107" s="737"/>
      <c r="S107" s="737"/>
      <c r="T107" s="737"/>
      <c r="U107" s="737"/>
      <c r="V107" s="737"/>
      <c r="W107" s="737"/>
    </row>
    <row r="108" spans="1:23">
      <c r="A108" s="737"/>
      <c r="B108" s="757" t="s">
        <v>122</v>
      </c>
      <c r="C108" s="758"/>
      <c r="D108" s="749"/>
      <c r="E108" s="750"/>
      <c r="F108" s="750"/>
      <c r="G108" s="750"/>
      <c r="H108" s="750"/>
      <c r="I108" s="737"/>
      <c r="J108" s="737"/>
      <c r="K108" s="737"/>
      <c r="L108" s="737"/>
      <c r="M108" s="737"/>
      <c r="N108" s="737"/>
      <c r="O108" s="737"/>
      <c r="P108" s="737"/>
      <c r="Q108" s="737"/>
      <c r="R108" s="737"/>
      <c r="S108" s="737"/>
      <c r="T108" s="737"/>
      <c r="U108" s="737"/>
      <c r="V108" s="737"/>
      <c r="W108" s="737"/>
    </row>
    <row r="109" spans="1:23">
      <c r="A109" s="737"/>
      <c r="B109" s="758" t="s">
        <v>75</v>
      </c>
      <c r="C109" s="757" t="s">
        <v>123</v>
      </c>
      <c r="D109" s="749"/>
      <c r="E109" s="750"/>
      <c r="F109" s="750"/>
      <c r="G109" s="750"/>
      <c r="H109" s="750"/>
      <c r="I109" s="737"/>
      <c r="J109" s="737"/>
      <c r="K109" s="737"/>
      <c r="L109" s="737"/>
      <c r="M109" s="737"/>
      <c r="N109" s="737"/>
      <c r="O109" s="737"/>
      <c r="P109" s="737"/>
      <c r="Q109" s="737"/>
      <c r="R109" s="737"/>
      <c r="S109" s="737"/>
      <c r="T109" s="737"/>
      <c r="U109" s="737"/>
      <c r="V109" s="737"/>
      <c r="W109" s="737"/>
    </row>
    <row r="110" spans="1:23">
      <c r="A110" s="737"/>
      <c r="B110" s="758" t="s">
        <v>77</v>
      </c>
      <c r="C110" s="757" t="s">
        <v>124</v>
      </c>
      <c r="D110" s="749"/>
      <c r="E110" s="750"/>
      <c r="F110" s="750"/>
      <c r="G110" s="750"/>
      <c r="H110" s="750"/>
      <c r="I110" s="737"/>
      <c r="J110" s="737"/>
      <c r="K110" s="737"/>
      <c r="L110" s="737"/>
      <c r="M110" s="737"/>
      <c r="N110" s="737"/>
      <c r="O110" s="737"/>
      <c r="P110" s="737"/>
      <c r="Q110" s="737"/>
      <c r="R110" s="737"/>
      <c r="S110" s="737"/>
      <c r="T110" s="737"/>
      <c r="U110" s="737"/>
      <c r="V110" s="737"/>
      <c r="W110" s="737"/>
    </row>
    <row r="111" spans="1:23">
      <c r="A111" s="737"/>
      <c r="B111" s="757"/>
      <c r="C111" s="757" t="s">
        <v>125</v>
      </c>
      <c r="D111" s="749"/>
      <c r="E111" s="750"/>
      <c r="F111" s="750"/>
      <c r="G111" s="750"/>
      <c r="H111" s="750"/>
      <c r="I111" s="737"/>
      <c r="J111" s="737"/>
      <c r="K111" s="737"/>
      <c r="L111" s="737"/>
      <c r="M111" s="737"/>
      <c r="N111" s="737"/>
      <c r="O111" s="737"/>
      <c r="P111" s="737"/>
      <c r="Q111" s="737"/>
      <c r="R111" s="737"/>
      <c r="S111" s="737"/>
      <c r="T111" s="737"/>
      <c r="U111" s="737"/>
      <c r="V111" s="737"/>
      <c r="W111" s="737"/>
    </row>
    <row r="112" spans="1:23">
      <c r="A112" s="737"/>
      <c r="B112" s="757"/>
      <c r="C112" s="757"/>
      <c r="D112" s="749"/>
      <c r="E112" s="750"/>
      <c r="F112" s="750"/>
      <c r="G112" s="750"/>
      <c r="H112" s="750"/>
      <c r="I112" s="737"/>
      <c r="J112" s="737"/>
      <c r="K112" s="737"/>
      <c r="L112" s="737"/>
      <c r="M112" s="737"/>
      <c r="N112" s="737"/>
      <c r="O112" s="737"/>
      <c r="P112" s="737"/>
      <c r="Q112" s="737"/>
      <c r="R112" s="737"/>
      <c r="S112" s="737"/>
      <c r="T112" s="737"/>
      <c r="U112" s="737"/>
      <c r="V112" s="737"/>
      <c r="W112" s="737"/>
    </row>
    <row r="113" spans="1:23">
      <c r="A113" s="737"/>
      <c r="B113" s="757" t="s">
        <v>126</v>
      </c>
      <c r="C113" s="759"/>
      <c r="D113" s="749"/>
      <c r="E113" s="750"/>
      <c r="F113" s="750"/>
      <c r="G113" s="750"/>
      <c r="H113" s="750"/>
      <c r="I113" s="737"/>
      <c r="J113" s="737"/>
      <c r="K113" s="737"/>
      <c r="L113" s="737"/>
      <c r="M113" s="737"/>
      <c r="N113" s="737"/>
      <c r="O113" s="737"/>
      <c r="P113" s="737"/>
      <c r="Q113" s="737"/>
      <c r="R113" s="737"/>
      <c r="S113" s="737"/>
      <c r="T113" s="737"/>
      <c r="U113" s="737"/>
      <c r="V113" s="737"/>
      <c r="W113" s="737"/>
    </row>
    <row r="114" spans="1:23">
      <c r="A114" s="737"/>
      <c r="B114" s="757" t="s">
        <v>127</v>
      </c>
      <c r="C114" s="758"/>
      <c r="D114" s="749"/>
      <c r="E114" s="750"/>
      <c r="F114" s="750"/>
      <c r="G114" s="750"/>
      <c r="H114" s="750"/>
      <c r="I114" s="737"/>
      <c r="J114" s="737"/>
      <c r="K114" s="737"/>
      <c r="L114" s="737"/>
      <c r="M114" s="737"/>
      <c r="N114" s="737"/>
      <c r="O114" s="737"/>
      <c r="P114" s="737"/>
      <c r="Q114" s="737"/>
      <c r="R114" s="737"/>
      <c r="S114" s="737"/>
      <c r="T114" s="737"/>
      <c r="U114" s="737"/>
      <c r="V114" s="737"/>
      <c r="W114" s="737"/>
    </row>
    <row r="115" spans="1:23">
      <c r="A115" s="737"/>
      <c r="B115" s="760" t="s">
        <v>128</v>
      </c>
      <c r="C115" s="757" t="s">
        <v>1235</v>
      </c>
      <c r="D115" s="749"/>
      <c r="E115" s="750"/>
      <c r="F115" s="750"/>
      <c r="G115" s="750"/>
      <c r="H115" s="750"/>
      <c r="I115" s="737"/>
      <c r="J115" s="737"/>
      <c r="K115" s="737"/>
      <c r="L115" s="737"/>
      <c r="M115" s="737"/>
      <c r="N115" s="737"/>
      <c r="O115" s="737"/>
      <c r="P115" s="737"/>
      <c r="Q115" s="737"/>
      <c r="R115" s="737"/>
      <c r="S115" s="737"/>
      <c r="T115" s="737"/>
      <c r="U115" s="737"/>
      <c r="V115" s="737"/>
      <c r="W115" s="737"/>
    </row>
    <row r="116" spans="1:23">
      <c r="A116" s="737"/>
      <c r="B116" s="760" t="s">
        <v>128</v>
      </c>
      <c r="C116" s="757" t="s">
        <v>129</v>
      </c>
      <c r="D116" s="749"/>
      <c r="E116" s="750"/>
      <c r="F116" s="750"/>
      <c r="G116" s="750"/>
      <c r="H116" s="750"/>
      <c r="I116" s="737"/>
      <c r="J116" s="737"/>
      <c r="K116" s="737"/>
      <c r="L116" s="737"/>
      <c r="M116" s="737"/>
      <c r="N116" s="737"/>
      <c r="O116" s="737"/>
      <c r="P116" s="737"/>
      <c r="Q116" s="737"/>
      <c r="R116" s="737"/>
      <c r="S116" s="737"/>
      <c r="T116" s="737"/>
      <c r="U116" s="737"/>
      <c r="V116" s="737"/>
      <c r="W116" s="737"/>
    </row>
    <row r="117" spans="1:23">
      <c r="A117" s="737"/>
      <c r="B117" s="760" t="s">
        <v>128</v>
      </c>
      <c r="C117" s="757" t="s">
        <v>130</v>
      </c>
      <c r="D117" s="761"/>
      <c r="E117" s="750"/>
      <c r="F117" s="750"/>
      <c r="G117" s="750"/>
      <c r="H117" s="750"/>
      <c r="I117" s="737"/>
      <c r="J117" s="737"/>
      <c r="K117" s="737"/>
      <c r="L117" s="737"/>
      <c r="M117" s="737"/>
      <c r="N117" s="737"/>
      <c r="O117" s="737"/>
      <c r="P117" s="737"/>
      <c r="Q117" s="737"/>
      <c r="R117" s="737"/>
      <c r="S117" s="737"/>
      <c r="T117" s="737"/>
      <c r="U117" s="737"/>
      <c r="V117" s="737"/>
      <c r="W117" s="737"/>
    </row>
    <row r="118" spans="1:23">
      <c r="A118" s="737"/>
      <c r="B118" s="760" t="s">
        <v>128</v>
      </c>
      <c r="C118" s="757" t="s">
        <v>131</v>
      </c>
      <c r="D118" s="749"/>
      <c r="E118" s="750"/>
      <c r="F118" s="750"/>
      <c r="G118" s="750"/>
      <c r="H118" s="750"/>
      <c r="I118" s="737"/>
      <c r="J118" s="737"/>
      <c r="K118" s="737"/>
      <c r="L118" s="737"/>
      <c r="M118" s="737"/>
      <c r="N118" s="737"/>
      <c r="O118" s="737"/>
      <c r="P118" s="737"/>
      <c r="Q118" s="737"/>
      <c r="R118" s="737"/>
      <c r="S118" s="737"/>
      <c r="T118" s="737"/>
      <c r="U118" s="737"/>
      <c r="V118" s="737"/>
      <c r="W118" s="737"/>
    </row>
    <row r="119" spans="1:23">
      <c r="A119" s="737"/>
      <c r="B119" s="760" t="s">
        <v>128</v>
      </c>
      <c r="C119" s="757" t="s">
        <v>132</v>
      </c>
      <c r="D119" s="749"/>
      <c r="E119" s="750"/>
      <c r="F119" s="750"/>
      <c r="G119" s="750"/>
      <c r="H119" s="750"/>
      <c r="I119" s="737"/>
      <c r="J119" s="737"/>
      <c r="K119" s="737"/>
      <c r="L119" s="737"/>
      <c r="M119" s="737"/>
      <c r="N119" s="737"/>
      <c r="O119" s="737"/>
      <c r="P119" s="737"/>
      <c r="Q119" s="737"/>
      <c r="R119" s="737"/>
      <c r="S119" s="737"/>
      <c r="T119" s="737"/>
      <c r="U119" s="737"/>
      <c r="V119" s="737"/>
      <c r="W119" s="737"/>
    </row>
    <row r="120" spans="1:23">
      <c r="A120" s="737"/>
      <c r="B120" s="760"/>
      <c r="C120" s="757" t="s">
        <v>1257</v>
      </c>
      <c r="D120" s="749"/>
      <c r="E120" s="750"/>
      <c r="F120" s="750"/>
      <c r="G120" s="750"/>
      <c r="H120" s="750"/>
      <c r="I120" s="737"/>
      <c r="J120" s="737"/>
      <c r="K120" s="737"/>
      <c r="L120" s="737"/>
      <c r="M120" s="737"/>
      <c r="N120" s="737"/>
      <c r="O120" s="737"/>
      <c r="P120" s="737"/>
      <c r="Q120" s="737"/>
      <c r="R120" s="737"/>
      <c r="S120" s="737"/>
      <c r="T120" s="737"/>
      <c r="U120" s="737"/>
      <c r="V120" s="737"/>
      <c r="W120" s="737"/>
    </row>
    <row r="121" spans="1:23">
      <c r="A121" s="737"/>
      <c r="B121" s="747" t="s">
        <v>133</v>
      </c>
      <c r="C121" s="748"/>
      <c r="D121" s="749"/>
      <c r="E121" s="750"/>
      <c r="F121" s="750"/>
      <c r="G121" s="750"/>
      <c r="H121" s="750"/>
      <c r="I121" s="737"/>
      <c r="J121" s="737"/>
      <c r="K121" s="737"/>
      <c r="L121" s="737"/>
      <c r="M121" s="737"/>
      <c r="N121" s="737"/>
      <c r="O121" s="737"/>
      <c r="P121" s="737"/>
      <c r="Q121" s="737"/>
      <c r="R121" s="737"/>
      <c r="S121" s="737"/>
      <c r="T121" s="737"/>
      <c r="U121" s="737"/>
      <c r="V121" s="737"/>
      <c r="W121" s="737"/>
    </row>
    <row r="122" spans="1:23">
      <c r="A122" s="737"/>
      <c r="B122" s="747" t="s">
        <v>134</v>
      </c>
      <c r="C122" s="748"/>
      <c r="D122" s="749"/>
      <c r="E122" s="750"/>
      <c r="F122" s="750"/>
      <c r="G122" s="750"/>
      <c r="H122" s="750"/>
      <c r="I122" s="737"/>
      <c r="J122" s="737"/>
      <c r="K122" s="737"/>
      <c r="L122" s="737"/>
      <c r="M122" s="737"/>
      <c r="N122" s="737"/>
      <c r="O122" s="737"/>
      <c r="P122" s="737"/>
      <c r="Q122" s="737"/>
      <c r="R122" s="737"/>
      <c r="S122" s="737"/>
      <c r="T122" s="737"/>
      <c r="U122" s="737"/>
      <c r="V122" s="737"/>
      <c r="W122" s="737"/>
    </row>
    <row r="123" spans="1:23">
      <c r="A123" s="737"/>
      <c r="B123" s="747" t="s">
        <v>135</v>
      </c>
      <c r="C123" s="748"/>
      <c r="D123" s="749"/>
      <c r="E123" s="750"/>
      <c r="F123" s="750"/>
      <c r="G123" s="750"/>
      <c r="H123" s="750"/>
      <c r="I123" s="737"/>
      <c r="J123" s="737"/>
      <c r="K123" s="737"/>
      <c r="L123" s="737"/>
      <c r="M123" s="737"/>
      <c r="N123" s="737"/>
      <c r="O123" s="737"/>
      <c r="P123" s="737"/>
      <c r="Q123" s="737"/>
      <c r="R123" s="737"/>
      <c r="S123" s="737"/>
      <c r="T123" s="737"/>
      <c r="U123" s="737"/>
      <c r="V123" s="737"/>
      <c r="W123" s="737"/>
    </row>
    <row r="124" spans="1:23">
      <c r="A124" s="737"/>
      <c r="B124" s="747"/>
      <c r="C124" s="748"/>
      <c r="D124" s="749"/>
      <c r="E124" s="750"/>
      <c r="F124" s="750"/>
      <c r="G124" s="750"/>
      <c r="H124" s="750"/>
      <c r="I124" s="737"/>
      <c r="J124" s="737"/>
      <c r="K124" s="737"/>
      <c r="L124" s="737"/>
      <c r="M124" s="737"/>
      <c r="N124" s="737"/>
      <c r="O124" s="737"/>
      <c r="P124" s="737"/>
      <c r="Q124" s="737"/>
      <c r="R124" s="737"/>
      <c r="S124" s="737"/>
      <c r="T124" s="737"/>
      <c r="U124" s="737"/>
      <c r="V124" s="737"/>
      <c r="W124" s="737"/>
    </row>
    <row r="125" spans="1:23">
      <c r="A125" s="737"/>
      <c r="B125" s="747" t="s">
        <v>136</v>
      </c>
      <c r="C125" s="748"/>
      <c r="D125" s="749"/>
      <c r="E125" s="750"/>
      <c r="F125" s="750"/>
      <c r="G125" s="750"/>
      <c r="H125" s="750"/>
      <c r="I125" s="737"/>
      <c r="J125" s="737"/>
      <c r="K125" s="737"/>
      <c r="L125" s="737"/>
      <c r="M125" s="737"/>
      <c r="N125" s="737"/>
      <c r="O125" s="737"/>
      <c r="P125" s="737"/>
      <c r="Q125" s="737"/>
      <c r="R125" s="737"/>
      <c r="S125" s="737"/>
      <c r="T125" s="737"/>
      <c r="U125" s="737"/>
      <c r="V125" s="737"/>
      <c r="W125" s="737"/>
    </row>
    <row r="126" spans="1:23">
      <c r="A126" s="737"/>
      <c r="B126" s="747" t="s">
        <v>137</v>
      </c>
      <c r="C126" s="748"/>
      <c r="D126" s="749"/>
      <c r="E126" s="750"/>
      <c r="F126" s="750"/>
      <c r="G126" s="750"/>
      <c r="H126" s="750"/>
      <c r="I126" s="737"/>
      <c r="J126" s="737"/>
      <c r="K126" s="737"/>
      <c r="L126" s="737"/>
      <c r="M126" s="737"/>
      <c r="N126" s="737"/>
      <c r="O126" s="737"/>
      <c r="P126" s="737"/>
      <c r="Q126" s="737"/>
      <c r="R126" s="737"/>
      <c r="S126" s="737"/>
      <c r="T126" s="737"/>
      <c r="U126" s="737"/>
      <c r="V126" s="737"/>
      <c r="W126" s="737"/>
    </row>
    <row r="127" spans="1:23">
      <c r="A127" s="737"/>
      <c r="B127" s="747" t="s">
        <v>138</v>
      </c>
      <c r="C127" s="748"/>
      <c r="D127" s="749"/>
      <c r="E127" s="750"/>
      <c r="F127" s="750"/>
      <c r="G127" s="750"/>
      <c r="H127" s="750"/>
      <c r="I127" s="737"/>
      <c r="J127" s="737"/>
      <c r="K127" s="737"/>
      <c r="L127" s="737"/>
      <c r="M127" s="737"/>
      <c r="N127" s="737"/>
      <c r="O127" s="737"/>
      <c r="P127" s="737"/>
      <c r="Q127" s="737"/>
      <c r="R127" s="737"/>
      <c r="S127" s="737"/>
      <c r="T127" s="737"/>
      <c r="U127" s="737"/>
      <c r="V127" s="737"/>
      <c r="W127" s="737"/>
    </row>
    <row r="128" spans="1:23">
      <c r="A128" s="737"/>
      <c r="B128" s="747"/>
      <c r="C128" s="748"/>
      <c r="D128" s="749"/>
      <c r="E128" s="750"/>
      <c r="F128" s="750"/>
      <c r="G128" s="750"/>
      <c r="H128" s="750"/>
      <c r="I128" s="737"/>
      <c r="J128" s="737"/>
      <c r="K128" s="737"/>
      <c r="L128" s="737"/>
      <c r="M128" s="737"/>
      <c r="N128" s="737"/>
      <c r="O128" s="737"/>
      <c r="P128" s="737"/>
      <c r="Q128" s="737"/>
      <c r="R128" s="737"/>
      <c r="S128" s="737"/>
      <c r="T128" s="737"/>
      <c r="U128" s="737"/>
      <c r="V128" s="737"/>
      <c r="W128" s="737"/>
    </row>
    <row r="129" spans="1:23">
      <c r="A129" s="737"/>
      <c r="B129" s="747" t="s">
        <v>139</v>
      </c>
      <c r="C129" s="748"/>
      <c r="D129" s="749"/>
      <c r="E129" s="750"/>
      <c r="F129" s="750"/>
      <c r="G129" s="750"/>
      <c r="H129" s="750"/>
      <c r="I129" s="737"/>
      <c r="J129" s="737"/>
      <c r="K129" s="737"/>
      <c r="L129" s="737"/>
      <c r="M129" s="737"/>
      <c r="N129" s="737"/>
      <c r="O129" s="737"/>
      <c r="P129" s="737"/>
      <c r="Q129" s="737"/>
      <c r="R129" s="737"/>
      <c r="S129" s="737"/>
      <c r="T129" s="737"/>
      <c r="U129" s="737"/>
      <c r="V129" s="737"/>
      <c r="W129" s="737"/>
    </row>
    <row r="130" spans="1:23">
      <c r="A130" s="737"/>
      <c r="B130" s="747" t="s">
        <v>140</v>
      </c>
      <c r="C130" s="748"/>
      <c r="D130" s="749"/>
      <c r="E130" s="750"/>
      <c r="F130" s="750"/>
      <c r="G130" s="750"/>
      <c r="H130" s="750"/>
      <c r="I130" s="737"/>
      <c r="J130" s="737"/>
      <c r="K130" s="737"/>
      <c r="L130" s="737"/>
      <c r="M130" s="737"/>
      <c r="N130" s="737"/>
      <c r="O130" s="737"/>
      <c r="P130" s="737"/>
      <c r="Q130" s="737"/>
      <c r="R130" s="737"/>
      <c r="S130" s="737"/>
      <c r="T130" s="737"/>
      <c r="U130" s="737"/>
      <c r="V130" s="737"/>
      <c r="W130" s="737"/>
    </row>
    <row r="131" spans="1:23">
      <c r="A131" s="737"/>
      <c r="B131" s="747" t="s">
        <v>141</v>
      </c>
      <c r="C131" s="748"/>
      <c r="D131" s="749"/>
      <c r="E131" s="750"/>
      <c r="F131" s="750"/>
      <c r="G131" s="750"/>
      <c r="H131" s="750"/>
      <c r="I131" s="737"/>
      <c r="J131" s="737"/>
      <c r="K131" s="737"/>
      <c r="L131" s="737"/>
      <c r="M131" s="737"/>
      <c r="N131" s="737"/>
      <c r="O131" s="737"/>
      <c r="P131" s="737"/>
      <c r="Q131" s="737"/>
      <c r="R131" s="737"/>
      <c r="S131" s="737"/>
      <c r="T131" s="737"/>
      <c r="U131" s="737"/>
      <c r="V131" s="737"/>
      <c r="W131" s="737"/>
    </row>
    <row r="132" spans="1:23">
      <c r="A132" s="737"/>
      <c r="B132" s="747"/>
      <c r="C132" s="748"/>
      <c r="D132" s="749"/>
      <c r="E132" s="750"/>
      <c r="F132" s="750"/>
      <c r="G132" s="750"/>
      <c r="H132" s="750"/>
      <c r="I132" s="737"/>
      <c r="J132" s="737"/>
      <c r="K132" s="737"/>
      <c r="L132" s="737"/>
      <c r="M132" s="737"/>
      <c r="N132" s="737"/>
      <c r="O132" s="737"/>
      <c r="P132" s="737"/>
      <c r="Q132" s="737"/>
      <c r="R132" s="737"/>
      <c r="S132" s="737"/>
      <c r="T132" s="737"/>
      <c r="U132" s="737"/>
      <c r="V132" s="737"/>
      <c r="W132" s="737"/>
    </row>
    <row r="133" spans="1:23">
      <c r="A133" s="737"/>
      <c r="B133" s="747" t="s">
        <v>142</v>
      </c>
      <c r="C133" s="748"/>
      <c r="D133" s="750"/>
      <c r="E133" s="750"/>
      <c r="F133" s="750"/>
      <c r="G133" s="750"/>
      <c r="H133" s="750"/>
      <c r="I133" s="737"/>
      <c r="J133" s="737"/>
      <c r="K133" s="737"/>
      <c r="L133" s="737"/>
      <c r="M133" s="737"/>
      <c r="N133" s="737"/>
      <c r="O133" s="737"/>
      <c r="P133" s="737"/>
      <c r="Q133" s="737"/>
      <c r="R133" s="737"/>
      <c r="S133" s="737"/>
      <c r="T133" s="737"/>
      <c r="U133" s="737"/>
      <c r="V133" s="737"/>
      <c r="W133" s="737"/>
    </row>
    <row r="134" spans="1:23">
      <c r="A134" s="737"/>
      <c r="B134" s="747" t="s">
        <v>143</v>
      </c>
      <c r="C134" s="748"/>
      <c r="D134" s="750"/>
      <c r="E134" s="750"/>
      <c r="F134" s="750"/>
      <c r="G134" s="750"/>
      <c r="H134" s="750"/>
      <c r="I134" s="737"/>
      <c r="J134" s="737"/>
      <c r="K134" s="737"/>
      <c r="L134" s="737"/>
      <c r="M134" s="737"/>
      <c r="N134" s="737"/>
      <c r="O134" s="737"/>
      <c r="P134" s="737"/>
      <c r="Q134" s="737"/>
      <c r="R134" s="737"/>
      <c r="S134" s="737"/>
      <c r="T134" s="737"/>
      <c r="U134" s="737"/>
      <c r="V134" s="737"/>
      <c r="W134" s="737"/>
    </row>
    <row r="135" spans="1:23">
      <c r="A135" s="737"/>
      <c r="B135" s="747" t="s">
        <v>144</v>
      </c>
      <c r="C135" s="748"/>
      <c r="D135" s="750"/>
      <c r="E135" s="750"/>
      <c r="F135" s="750"/>
      <c r="G135" s="750"/>
      <c r="H135" s="750"/>
      <c r="I135" s="737"/>
      <c r="J135" s="737"/>
      <c r="K135" s="737"/>
      <c r="L135" s="737"/>
      <c r="M135" s="737"/>
      <c r="N135" s="737"/>
      <c r="O135" s="737"/>
      <c r="P135" s="737"/>
      <c r="Q135" s="737"/>
      <c r="R135" s="737"/>
      <c r="S135" s="737"/>
      <c r="T135" s="737"/>
      <c r="U135" s="737"/>
      <c r="V135" s="737"/>
      <c r="W135" s="737"/>
    </row>
    <row r="136" spans="1:23">
      <c r="A136" s="737"/>
      <c r="B136" s="747" t="s">
        <v>145</v>
      </c>
      <c r="C136" s="748"/>
      <c r="D136" s="750"/>
      <c r="E136" s="750"/>
      <c r="F136" s="750"/>
      <c r="G136" s="750"/>
      <c r="H136" s="750"/>
      <c r="I136" s="737"/>
      <c r="J136" s="737"/>
      <c r="K136" s="737"/>
      <c r="L136" s="737"/>
      <c r="M136" s="737"/>
      <c r="N136" s="737"/>
      <c r="O136" s="737"/>
      <c r="P136" s="737"/>
      <c r="Q136" s="737"/>
      <c r="R136" s="737"/>
      <c r="S136" s="737"/>
      <c r="T136" s="737"/>
      <c r="U136" s="737"/>
      <c r="V136" s="737"/>
      <c r="W136" s="737"/>
    </row>
    <row r="137" spans="1:23">
      <c r="A137" s="737"/>
      <c r="B137" s="747" t="s">
        <v>146</v>
      </c>
      <c r="C137" s="748"/>
      <c r="D137" s="750"/>
      <c r="E137" s="750"/>
      <c r="F137" s="750"/>
      <c r="G137" s="750"/>
      <c r="H137" s="750"/>
      <c r="I137" s="737"/>
      <c r="J137" s="737"/>
      <c r="K137" s="737"/>
      <c r="L137" s="737"/>
      <c r="M137" s="737"/>
      <c r="N137" s="737"/>
      <c r="O137" s="737"/>
      <c r="P137" s="737"/>
      <c r="Q137" s="737"/>
      <c r="R137" s="737"/>
      <c r="S137" s="737"/>
      <c r="T137" s="737"/>
      <c r="U137" s="737"/>
      <c r="V137" s="737"/>
      <c r="W137" s="737"/>
    </row>
    <row r="138" spans="1:23">
      <c r="A138" s="737"/>
      <c r="B138" s="747" t="s">
        <v>147</v>
      </c>
      <c r="C138" s="748"/>
      <c r="D138" s="750"/>
      <c r="E138" s="750"/>
      <c r="F138" s="750"/>
      <c r="G138" s="750"/>
      <c r="H138" s="750"/>
      <c r="I138" s="737"/>
      <c r="J138" s="737"/>
      <c r="K138" s="737"/>
      <c r="L138" s="737"/>
      <c r="M138" s="737"/>
      <c r="N138" s="737"/>
      <c r="O138" s="737"/>
      <c r="P138" s="737"/>
      <c r="Q138" s="737"/>
      <c r="R138" s="737"/>
      <c r="S138" s="737"/>
      <c r="T138" s="737"/>
      <c r="U138" s="737"/>
      <c r="V138" s="737"/>
      <c r="W138" s="737"/>
    </row>
    <row r="139" spans="1:23">
      <c r="A139" s="737"/>
      <c r="B139" s="747"/>
      <c r="C139" s="748"/>
      <c r="D139" s="750"/>
      <c r="E139" s="750"/>
      <c r="F139" s="750"/>
      <c r="G139" s="750"/>
      <c r="H139" s="750"/>
      <c r="I139" s="737"/>
      <c r="J139" s="737"/>
      <c r="K139" s="737"/>
      <c r="L139" s="737"/>
      <c r="M139" s="737"/>
      <c r="N139" s="737"/>
      <c r="O139" s="737"/>
      <c r="P139" s="737"/>
      <c r="Q139" s="737"/>
      <c r="R139" s="737"/>
      <c r="S139" s="737"/>
      <c r="T139" s="737"/>
      <c r="U139" s="737"/>
      <c r="V139" s="737"/>
      <c r="W139" s="737"/>
    </row>
    <row r="140" spans="1:23">
      <c r="A140" s="737"/>
      <c r="B140" s="747" t="s">
        <v>148</v>
      </c>
      <c r="C140" s="748"/>
      <c r="D140" s="750"/>
      <c r="E140" s="750"/>
      <c r="F140" s="750"/>
      <c r="G140" s="750"/>
      <c r="H140" s="750"/>
      <c r="I140" s="737"/>
      <c r="J140" s="737"/>
      <c r="K140" s="737"/>
      <c r="L140" s="737"/>
      <c r="M140" s="737"/>
      <c r="N140" s="737"/>
      <c r="O140" s="737"/>
      <c r="P140" s="737"/>
      <c r="Q140" s="737"/>
      <c r="R140" s="737"/>
      <c r="S140" s="737"/>
      <c r="T140" s="737"/>
      <c r="U140" s="737"/>
      <c r="V140" s="737"/>
      <c r="W140" s="737"/>
    </row>
    <row r="141" spans="1:23">
      <c r="A141" s="737"/>
      <c r="B141" s="747" t="s">
        <v>149</v>
      </c>
      <c r="C141" s="748"/>
      <c r="D141" s="750"/>
      <c r="E141" s="750"/>
      <c r="F141" s="750"/>
      <c r="G141" s="750"/>
      <c r="H141" s="750"/>
      <c r="I141" s="737"/>
      <c r="J141" s="737"/>
      <c r="K141" s="737"/>
      <c r="L141" s="737"/>
      <c r="M141" s="737"/>
      <c r="N141" s="737"/>
      <c r="O141" s="737"/>
      <c r="P141" s="737"/>
      <c r="Q141" s="737"/>
      <c r="R141" s="737"/>
      <c r="S141" s="737"/>
      <c r="T141" s="737"/>
      <c r="U141" s="737"/>
      <c r="V141" s="737"/>
      <c r="W141" s="737"/>
    </row>
    <row r="142" spans="1:23">
      <c r="A142" s="720"/>
      <c r="B142" s="762"/>
      <c r="C142" s="762"/>
      <c r="D142" s="762"/>
      <c r="E142" s="762"/>
      <c r="F142" s="762"/>
      <c r="G142" s="762"/>
      <c r="H142" s="762"/>
      <c r="I142" s="720"/>
      <c r="J142" s="720"/>
      <c r="K142" s="720"/>
      <c r="L142" s="720"/>
      <c r="M142" s="720"/>
      <c r="N142" s="720"/>
      <c r="O142" s="720"/>
      <c r="P142" s="720"/>
      <c r="Q142" s="720"/>
      <c r="R142" s="720"/>
      <c r="S142" s="720"/>
      <c r="T142" s="720"/>
      <c r="U142" s="720"/>
      <c r="V142" s="720"/>
      <c r="W142" s="720"/>
    </row>
    <row r="143" spans="1:23">
      <c r="A143" s="737"/>
      <c r="B143" s="759" t="s">
        <v>150</v>
      </c>
      <c r="C143" s="748"/>
      <c r="D143" s="749"/>
      <c r="E143" s="750"/>
      <c r="F143" s="750"/>
      <c r="G143" s="750"/>
      <c r="H143" s="750"/>
      <c r="I143" s="763"/>
      <c r="J143" s="763"/>
      <c r="K143" s="763"/>
      <c r="L143" s="763"/>
      <c r="M143" s="763"/>
      <c r="N143" s="763"/>
      <c r="O143" s="763"/>
      <c r="P143" s="763"/>
      <c r="Q143" s="763"/>
      <c r="R143" s="763"/>
      <c r="S143" s="763"/>
      <c r="T143" s="763"/>
      <c r="U143" s="763"/>
      <c r="V143" s="763"/>
      <c r="W143" s="763"/>
    </row>
    <row r="144" spans="1:23">
      <c r="A144" s="737"/>
      <c r="B144" s="747" t="s">
        <v>151</v>
      </c>
      <c r="C144" s="748"/>
      <c r="D144" s="749"/>
      <c r="E144" s="750"/>
      <c r="F144" s="750"/>
      <c r="G144" s="750"/>
      <c r="H144" s="750"/>
      <c r="I144" s="763"/>
      <c r="J144" s="763"/>
      <c r="K144" s="763"/>
      <c r="L144" s="763"/>
      <c r="M144" s="763"/>
      <c r="N144" s="763"/>
      <c r="O144" s="763"/>
      <c r="P144" s="763"/>
      <c r="Q144" s="763"/>
      <c r="R144" s="763"/>
      <c r="S144" s="763"/>
      <c r="T144" s="763"/>
      <c r="U144" s="763"/>
      <c r="V144" s="763"/>
      <c r="W144" s="763"/>
    </row>
    <row r="145" spans="1:23">
      <c r="A145" s="763"/>
      <c r="B145" s="759" t="s">
        <v>152</v>
      </c>
      <c r="C145" s="748"/>
      <c r="D145" s="749"/>
      <c r="E145" s="750"/>
      <c r="F145" s="750"/>
      <c r="G145" s="750"/>
      <c r="H145" s="750"/>
      <c r="I145" s="763"/>
      <c r="J145" s="763"/>
      <c r="K145" s="763"/>
      <c r="L145" s="763"/>
      <c r="M145" s="763"/>
      <c r="N145" s="763"/>
      <c r="O145" s="763"/>
      <c r="P145" s="763"/>
      <c r="Q145" s="763"/>
      <c r="R145" s="763"/>
      <c r="S145" s="763"/>
      <c r="T145" s="763"/>
      <c r="U145" s="763"/>
      <c r="V145" s="763"/>
      <c r="W145" s="763"/>
    </row>
    <row r="146" spans="1:23">
      <c r="A146" s="763"/>
      <c r="B146" s="759" t="s">
        <v>153</v>
      </c>
      <c r="C146" s="748"/>
      <c r="D146" s="749"/>
      <c r="E146" s="750"/>
      <c r="F146" s="750"/>
      <c r="G146" s="750"/>
      <c r="H146" s="750"/>
      <c r="I146" s="763"/>
      <c r="J146" s="763"/>
      <c r="K146" s="763"/>
      <c r="L146" s="763"/>
      <c r="M146" s="763"/>
      <c r="N146" s="763"/>
      <c r="O146" s="763"/>
      <c r="P146" s="763"/>
      <c r="Q146" s="763"/>
      <c r="R146" s="763"/>
      <c r="S146" s="763"/>
      <c r="T146" s="763"/>
      <c r="U146" s="763"/>
      <c r="V146" s="763"/>
      <c r="W146" s="763"/>
    </row>
    <row r="147" spans="1:23">
      <c r="A147" s="737"/>
      <c r="B147" s="747" t="s">
        <v>154</v>
      </c>
      <c r="C147" s="748"/>
      <c r="D147" s="749"/>
      <c r="E147" s="750"/>
      <c r="F147" s="750"/>
      <c r="G147" s="750"/>
      <c r="H147" s="750"/>
      <c r="I147" s="763"/>
      <c r="J147" s="763"/>
      <c r="K147" s="763"/>
      <c r="L147" s="763"/>
      <c r="M147" s="763"/>
      <c r="N147" s="763"/>
      <c r="O147" s="763"/>
      <c r="P147" s="763"/>
      <c r="Q147" s="763"/>
      <c r="R147" s="763"/>
      <c r="S147" s="763"/>
      <c r="T147" s="763"/>
      <c r="U147" s="763"/>
      <c r="V147" s="763"/>
      <c r="W147" s="763"/>
    </row>
    <row r="148" spans="1:23">
      <c r="A148" s="763"/>
      <c r="B148" s="759" t="s">
        <v>155</v>
      </c>
      <c r="C148" s="748"/>
      <c r="D148" s="749"/>
      <c r="E148" s="750"/>
      <c r="F148" s="750"/>
      <c r="G148" s="750"/>
      <c r="H148" s="750"/>
      <c r="I148" s="763"/>
      <c r="J148" s="763"/>
      <c r="K148" s="763"/>
      <c r="L148" s="763"/>
      <c r="M148" s="763"/>
      <c r="N148" s="763"/>
      <c r="O148" s="763"/>
      <c r="P148" s="763"/>
      <c r="Q148" s="763"/>
      <c r="R148" s="763"/>
      <c r="S148" s="763"/>
      <c r="T148" s="763"/>
      <c r="U148" s="763"/>
      <c r="V148" s="763"/>
      <c r="W148" s="763"/>
    </row>
    <row r="149" spans="1:23">
      <c r="A149" s="737"/>
      <c r="B149" s="747" t="s">
        <v>156</v>
      </c>
      <c r="C149" s="748"/>
      <c r="D149" s="749"/>
      <c r="E149" s="750"/>
      <c r="F149" s="750"/>
      <c r="G149" s="750"/>
      <c r="H149" s="750"/>
      <c r="I149" s="763"/>
      <c r="J149" s="763"/>
      <c r="K149" s="763"/>
      <c r="L149" s="763"/>
      <c r="M149" s="763"/>
      <c r="N149" s="763"/>
      <c r="O149" s="763"/>
      <c r="P149" s="763"/>
      <c r="Q149" s="763"/>
      <c r="R149" s="763"/>
      <c r="S149" s="763"/>
      <c r="T149" s="763"/>
      <c r="U149" s="763"/>
      <c r="V149" s="763"/>
      <c r="W149" s="763"/>
    </row>
    <row r="150" spans="1:23">
      <c r="A150" s="763"/>
      <c r="B150" s="759" t="s">
        <v>157</v>
      </c>
      <c r="C150" s="748"/>
      <c r="D150" s="749"/>
      <c r="E150" s="750"/>
      <c r="F150" s="750"/>
      <c r="G150" s="750"/>
      <c r="H150" s="750"/>
      <c r="I150" s="763"/>
      <c r="J150" s="763"/>
      <c r="K150" s="763"/>
      <c r="L150" s="763"/>
      <c r="M150" s="763"/>
      <c r="N150" s="763"/>
      <c r="O150" s="763"/>
      <c r="P150" s="763"/>
      <c r="Q150" s="763"/>
      <c r="R150" s="763"/>
      <c r="S150" s="763"/>
      <c r="T150" s="763"/>
      <c r="U150" s="763"/>
      <c r="V150" s="763"/>
      <c r="W150" s="763"/>
    </row>
    <row r="151" spans="1:23">
      <c r="A151" s="759"/>
      <c r="B151" s="747"/>
      <c r="C151" s="748"/>
      <c r="D151" s="750"/>
      <c r="E151" s="750"/>
      <c r="F151" s="750"/>
      <c r="G151" s="750"/>
      <c r="H151" s="750"/>
      <c r="I151" s="763"/>
      <c r="J151" s="763"/>
      <c r="K151" s="763"/>
      <c r="L151" s="763"/>
      <c r="M151" s="763"/>
      <c r="N151" s="763"/>
      <c r="O151" s="763"/>
      <c r="P151" s="763"/>
      <c r="Q151" s="763"/>
      <c r="R151" s="763"/>
      <c r="S151" s="763"/>
      <c r="T151" s="763"/>
      <c r="U151" s="763"/>
      <c r="V151" s="763"/>
      <c r="W151" s="763"/>
    </row>
    <row r="152" spans="1:23">
      <c r="A152" s="720"/>
      <c r="B152" s="764"/>
      <c r="C152" s="764"/>
      <c r="D152" s="764"/>
      <c r="E152" s="764"/>
      <c r="F152" s="764"/>
      <c r="G152" s="764"/>
      <c r="H152" s="764"/>
      <c r="I152" s="720"/>
      <c r="J152" s="720"/>
      <c r="K152" s="720"/>
      <c r="L152" s="720"/>
      <c r="M152" s="720"/>
      <c r="N152" s="720"/>
      <c r="O152" s="720"/>
      <c r="P152" s="720"/>
      <c r="Q152" s="720"/>
      <c r="R152" s="720"/>
      <c r="S152" s="720"/>
      <c r="T152" s="720"/>
      <c r="U152" s="720"/>
      <c r="V152" s="720"/>
      <c r="W152" s="720"/>
    </row>
    <row r="153" spans="1:23" s="767" customFormat="1">
      <c r="A153" s="765"/>
      <c r="B153" s="766" t="s">
        <v>3467</v>
      </c>
      <c r="C153" s="766"/>
      <c r="D153" s="766"/>
      <c r="E153" s="766"/>
      <c r="F153" s="766"/>
      <c r="G153" s="766"/>
      <c r="H153" s="766"/>
      <c r="I153" s="765"/>
      <c r="J153" s="765"/>
      <c r="K153" s="765"/>
      <c r="L153" s="765"/>
      <c r="M153" s="765"/>
      <c r="N153" s="765"/>
      <c r="O153" s="765"/>
      <c r="P153" s="765"/>
      <c r="Q153" s="765"/>
      <c r="R153" s="765"/>
      <c r="S153" s="765"/>
      <c r="T153" s="765"/>
      <c r="U153" s="765"/>
      <c r="V153" s="765"/>
      <c r="W153" s="765"/>
    </row>
    <row r="154" spans="1:23" s="767" customFormat="1">
      <c r="A154" s="765"/>
      <c r="B154" s="766" t="s">
        <v>3468</v>
      </c>
      <c r="C154" s="766"/>
      <c r="D154" s="766"/>
      <c r="E154" s="766"/>
      <c r="F154" s="766"/>
      <c r="G154" s="766"/>
      <c r="H154" s="766"/>
      <c r="I154" s="765"/>
      <c r="J154" s="765"/>
      <c r="K154" s="765"/>
      <c r="L154" s="765"/>
      <c r="M154" s="765"/>
      <c r="N154" s="765"/>
      <c r="O154" s="765"/>
      <c r="P154" s="765"/>
      <c r="Q154" s="765"/>
      <c r="R154" s="765"/>
      <c r="S154" s="765"/>
      <c r="T154" s="765"/>
      <c r="U154" s="765"/>
      <c r="V154" s="765"/>
      <c r="W154" s="765"/>
    </row>
    <row r="155" spans="1:23" s="767" customFormat="1">
      <c r="A155" s="765"/>
      <c r="B155" s="766" t="s">
        <v>3469</v>
      </c>
      <c r="C155" s="766"/>
      <c r="D155" s="766"/>
      <c r="E155" s="766"/>
      <c r="F155" s="766"/>
      <c r="G155" s="766"/>
      <c r="H155" s="766"/>
      <c r="I155" s="765"/>
      <c r="J155" s="765"/>
      <c r="K155" s="765"/>
      <c r="L155" s="765"/>
      <c r="M155" s="765"/>
      <c r="N155" s="765"/>
      <c r="O155" s="765"/>
      <c r="P155" s="765"/>
      <c r="Q155" s="765"/>
      <c r="R155" s="765"/>
      <c r="S155" s="765"/>
      <c r="T155" s="765"/>
      <c r="U155" s="765"/>
      <c r="V155" s="765"/>
      <c r="W155" s="765"/>
    </row>
    <row r="156" spans="1:23" s="767" customFormat="1">
      <c r="A156" s="765"/>
      <c r="B156" s="766"/>
      <c r="C156" s="766"/>
      <c r="D156" s="766"/>
      <c r="E156" s="766"/>
      <c r="F156" s="766"/>
      <c r="G156" s="766"/>
      <c r="H156" s="766"/>
      <c r="I156" s="765"/>
      <c r="J156" s="765"/>
      <c r="K156" s="765"/>
      <c r="L156" s="765"/>
      <c r="M156" s="765"/>
      <c r="N156" s="765"/>
      <c r="O156" s="765"/>
      <c r="P156" s="765"/>
      <c r="Q156" s="765"/>
      <c r="R156" s="765"/>
      <c r="S156" s="765"/>
      <c r="T156" s="765"/>
      <c r="U156" s="765"/>
      <c r="V156" s="765"/>
      <c r="W156" s="765"/>
    </row>
    <row r="157" spans="1:23" s="767" customFormat="1">
      <c r="A157" s="765"/>
      <c r="B157" s="766" t="s">
        <v>3470</v>
      </c>
      <c r="C157" s="766"/>
      <c r="D157" s="766"/>
      <c r="E157" s="766"/>
      <c r="F157" s="766"/>
      <c r="G157" s="766"/>
      <c r="H157" s="766"/>
      <c r="I157" s="765"/>
      <c r="J157" s="765"/>
      <c r="K157" s="765"/>
      <c r="L157" s="765"/>
      <c r="M157" s="765"/>
      <c r="N157" s="765"/>
      <c r="O157" s="765"/>
      <c r="P157" s="765"/>
      <c r="Q157" s="765"/>
      <c r="R157" s="765"/>
      <c r="S157" s="765"/>
      <c r="T157" s="765"/>
      <c r="U157" s="765"/>
      <c r="V157" s="765"/>
      <c r="W157" s="765"/>
    </row>
    <row r="158" spans="1:23" s="767" customFormat="1">
      <c r="A158" s="765"/>
      <c r="B158" s="766" t="s">
        <v>3471</v>
      </c>
      <c r="C158" s="766"/>
      <c r="D158" s="766"/>
      <c r="E158" s="766"/>
      <c r="F158" s="766"/>
      <c r="G158" s="766"/>
      <c r="H158" s="766"/>
      <c r="I158" s="765"/>
      <c r="J158" s="765"/>
      <c r="K158" s="765"/>
      <c r="L158" s="765"/>
      <c r="M158" s="765"/>
      <c r="N158" s="765"/>
      <c r="O158" s="765"/>
      <c r="P158" s="765"/>
      <c r="Q158" s="765"/>
      <c r="R158" s="765"/>
      <c r="S158" s="765"/>
      <c r="T158" s="765"/>
      <c r="U158" s="765"/>
      <c r="V158" s="765"/>
      <c r="W158" s="765"/>
    </row>
    <row r="159" spans="1:23" s="767" customFormat="1">
      <c r="A159" s="765"/>
      <c r="B159" s="766" t="s">
        <v>3472</v>
      </c>
      <c r="C159" s="766"/>
      <c r="D159" s="766"/>
      <c r="E159" s="766"/>
      <c r="F159" s="766"/>
      <c r="G159" s="766"/>
      <c r="H159" s="766"/>
      <c r="I159" s="765"/>
      <c r="J159" s="765"/>
      <c r="K159" s="765"/>
      <c r="L159" s="765"/>
      <c r="M159" s="765"/>
      <c r="N159" s="765"/>
      <c r="O159" s="765"/>
      <c r="P159" s="765"/>
      <c r="Q159" s="765"/>
      <c r="R159" s="765"/>
      <c r="S159" s="765"/>
      <c r="T159" s="765"/>
      <c r="U159" s="765"/>
      <c r="V159" s="765"/>
      <c r="W159" s="765"/>
    </row>
    <row r="160" spans="1:23" s="767" customFormat="1">
      <c r="A160" s="765"/>
      <c r="B160" s="766" t="s">
        <v>3473</v>
      </c>
      <c r="C160" s="766"/>
      <c r="D160" s="766"/>
      <c r="E160" s="766"/>
      <c r="F160" s="766"/>
      <c r="G160" s="766"/>
      <c r="H160" s="766"/>
      <c r="I160" s="765"/>
      <c r="J160" s="765"/>
      <c r="K160" s="765"/>
      <c r="L160" s="765"/>
      <c r="M160" s="765"/>
      <c r="N160" s="765"/>
      <c r="O160" s="765"/>
      <c r="P160" s="765"/>
      <c r="Q160" s="765"/>
      <c r="R160" s="765"/>
      <c r="S160" s="765"/>
      <c r="T160" s="765"/>
      <c r="U160" s="765"/>
      <c r="V160" s="765"/>
      <c r="W160" s="765"/>
    </row>
    <row r="161" spans="1:23" s="767" customFormat="1">
      <c r="A161" s="765"/>
      <c r="B161" s="766"/>
      <c r="C161" s="766"/>
      <c r="D161" s="766"/>
      <c r="E161" s="766"/>
      <c r="F161" s="766"/>
      <c r="G161" s="766"/>
      <c r="H161" s="766"/>
      <c r="I161" s="765"/>
      <c r="J161" s="765"/>
      <c r="K161" s="765"/>
      <c r="L161" s="765"/>
      <c r="M161" s="765"/>
      <c r="N161" s="765"/>
      <c r="O161" s="765"/>
      <c r="P161" s="765"/>
      <c r="Q161" s="765"/>
      <c r="R161" s="765"/>
      <c r="S161" s="765"/>
      <c r="T161" s="765"/>
      <c r="U161" s="765"/>
      <c r="V161" s="765"/>
      <c r="W161" s="765"/>
    </row>
    <row r="162" spans="1:23" s="767" customFormat="1">
      <c r="A162" s="765"/>
      <c r="B162" s="766" t="s">
        <v>3474</v>
      </c>
      <c r="C162" s="766"/>
      <c r="D162" s="766"/>
      <c r="E162" s="766"/>
      <c r="F162" s="766"/>
      <c r="G162" s="766"/>
      <c r="H162" s="766"/>
      <c r="I162" s="765"/>
      <c r="J162" s="765"/>
      <c r="K162" s="765"/>
      <c r="L162" s="765"/>
      <c r="M162" s="765"/>
      <c r="N162" s="765"/>
      <c r="O162" s="765"/>
      <c r="P162" s="765"/>
      <c r="Q162" s="765"/>
      <c r="R162" s="765"/>
      <c r="S162" s="765"/>
      <c r="T162" s="765"/>
      <c r="U162" s="765"/>
      <c r="V162" s="765"/>
      <c r="W162" s="765"/>
    </row>
    <row r="163" spans="1:23" s="767" customFormat="1">
      <c r="A163" s="765"/>
      <c r="B163" s="766" t="s">
        <v>3475</v>
      </c>
      <c r="C163" s="766"/>
      <c r="D163" s="766"/>
      <c r="E163" s="766"/>
      <c r="F163" s="766"/>
      <c r="G163" s="766"/>
      <c r="H163" s="766"/>
      <c r="I163" s="765"/>
      <c r="J163" s="765"/>
      <c r="K163" s="765"/>
      <c r="L163" s="765"/>
      <c r="M163" s="765"/>
      <c r="N163" s="765"/>
      <c r="O163" s="765"/>
      <c r="P163" s="765"/>
      <c r="Q163" s="765"/>
      <c r="R163" s="765"/>
      <c r="S163" s="765"/>
      <c r="T163" s="765"/>
      <c r="U163" s="765"/>
      <c r="V163" s="765"/>
      <c r="W163" s="765"/>
    </row>
    <row r="164" spans="1:23" s="767" customFormat="1">
      <c r="A164" s="765"/>
      <c r="B164" s="766"/>
      <c r="C164" s="766"/>
      <c r="D164" s="766"/>
      <c r="E164" s="766"/>
      <c r="F164" s="766"/>
      <c r="G164" s="766"/>
      <c r="H164" s="766"/>
      <c r="I164" s="765"/>
      <c r="J164" s="765"/>
      <c r="K164" s="765"/>
      <c r="L164" s="765"/>
      <c r="M164" s="765"/>
      <c r="N164" s="765"/>
      <c r="O164" s="765"/>
      <c r="P164" s="765"/>
      <c r="Q164" s="765"/>
      <c r="R164" s="765"/>
      <c r="S164" s="765"/>
      <c r="T164" s="765"/>
      <c r="U164" s="765"/>
      <c r="V164" s="765"/>
      <c r="W164" s="765"/>
    </row>
    <row r="165" spans="1:23">
      <c r="A165" s="720"/>
      <c r="B165" s="764"/>
      <c r="C165" s="764"/>
      <c r="D165" s="764"/>
      <c r="E165" s="764"/>
      <c r="F165" s="764"/>
      <c r="G165" s="764"/>
      <c r="H165" s="764"/>
      <c r="I165" s="720"/>
      <c r="J165" s="720"/>
      <c r="K165" s="720"/>
      <c r="L165" s="720"/>
      <c r="M165" s="720"/>
      <c r="N165" s="720"/>
      <c r="O165" s="720"/>
      <c r="P165" s="720"/>
      <c r="Q165" s="720"/>
      <c r="R165" s="720"/>
      <c r="S165" s="720"/>
      <c r="T165" s="720"/>
      <c r="U165" s="720"/>
      <c r="V165" s="720"/>
      <c r="W165" s="720"/>
    </row>
    <row r="166" spans="1:23">
      <c r="A166" s="720"/>
      <c r="B166" s="764"/>
      <c r="C166" s="764"/>
      <c r="D166" s="764"/>
      <c r="E166" s="764"/>
      <c r="F166" s="764"/>
      <c r="G166" s="764"/>
      <c r="H166" s="764"/>
      <c r="I166" s="720"/>
      <c r="J166" s="720"/>
      <c r="K166" s="720"/>
      <c r="L166" s="720"/>
      <c r="M166" s="720"/>
      <c r="N166" s="720"/>
      <c r="O166" s="720"/>
      <c r="P166" s="720"/>
      <c r="Q166" s="720"/>
      <c r="R166" s="720"/>
      <c r="S166" s="720"/>
      <c r="T166" s="720"/>
      <c r="U166" s="720"/>
      <c r="V166" s="720"/>
      <c r="W166" s="720"/>
    </row>
    <row r="167" spans="1:23">
      <c r="A167" s="720"/>
      <c r="B167" s="764"/>
      <c r="C167" s="764"/>
      <c r="D167" s="764"/>
      <c r="E167" s="764"/>
      <c r="F167" s="764"/>
      <c r="G167" s="764"/>
      <c r="H167" s="764"/>
      <c r="I167" s="720"/>
      <c r="J167" s="720"/>
      <c r="K167" s="720"/>
      <c r="L167" s="720"/>
      <c r="M167" s="720"/>
      <c r="N167" s="720"/>
      <c r="O167" s="720"/>
      <c r="P167" s="720"/>
      <c r="Q167" s="720"/>
      <c r="R167" s="720"/>
      <c r="S167" s="720"/>
      <c r="T167" s="720"/>
      <c r="U167" s="720"/>
      <c r="V167" s="720"/>
      <c r="W167" s="720"/>
    </row>
    <row r="168" spans="1:23">
      <c r="A168" s="720"/>
      <c r="B168" s="720"/>
      <c r="C168" s="720"/>
      <c r="D168" s="720"/>
      <c r="E168" s="720"/>
      <c r="F168" s="720"/>
      <c r="G168" s="720"/>
      <c r="H168" s="720"/>
      <c r="I168" s="720"/>
      <c r="J168" s="720"/>
      <c r="K168" s="720"/>
      <c r="L168" s="720"/>
      <c r="M168" s="720"/>
      <c r="N168" s="720"/>
      <c r="O168" s="720"/>
      <c r="P168" s="720"/>
      <c r="Q168" s="720"/>
      <c r="R168" s="720"/>
      <c r="S168" s="720"/>
      <c r="T168" s="720"/>
      <c r="U168" s="720"/>
      <c r="V168" s="720"/>
      <c r="W168" s="720"/>
    </row>
    <row r="169" spans="1:23">
      <c r="A169" s="720"/>
      <c r="B169" s="720"/>
      <c r="C169" s="720"/>
      <c r="D169" s="720"/>
      <c r="E169" s="720"/>
      <c r="F169" s="720"/>
      <c r="G169" s="720"/>
      <c r="H169" s="720"/>
      <c r="I169" s="720"/>
      <c r="J169" s="720"/>
      <c r="K169" s="720"/>
      <c r="L169" s="720"/>
      <c r="M169" s="720"/>
      <c r="N169" s="720"/>
      <c r="O169" s="720"/>
      <c r="P169" s="720"/>
      <c r="Q169" s="720"/>
      <c r="R169" s="720"/>
      <c r="S169" s="720"/>
      <c r="T169" s="720"/>
      <c r="U169" s="720"/>
      <c r="V169" s="720"/>
      <c r="W169" s="720"/>
    </row>
    <row r="170" spans="1:23">
      <c r="A170" s="720"/>
      <c r="B170" s="720"/>
      <c r="C170" s="720"/>
      <c r="D170" s="720"/>
      <c r="E170" s="720"/>
      <c r="F170" s="720"/>
      <c r="G170" s="720"/>
      <c r="H170" s="720"/>
      <c r="I170" s="720"/>
      <c r="J170" s="720"/>
      <c r="K170" s="720"/>
      <c r="L170" s="720"/>
      <c r="M170" s="720"/>
      <c r="N170" s="720"/>
      <c r="O170" s="720"/>
      <c r="P170" s="720"/>
      <c r="Q170" s="720"/>
      <c r="R170" s="720"/>
      <c r="S170" s="720"/>
      <c r="T170" s="720"/>
      <c r="U170" s="720"/>
      <c r="V170" s="720"/>
      <c r="W170" s="720"/>
    </row>
    <row r="171" spans="1:23">
      <c r="A171" s="720"/>
      <c r="B171" s="720"/>
      <c r="C171" s="720"/>
      <c r="D171" s="720"/>
      <c r="E171" s="720"/>
      <c r="F171" s="720"/>
      <c r="G171" s="720"/>
      <c r="H171" s="720"/>
      <c r="I171" s="720"/>
      <c r="J171" s="720"/>
      <c r="K171" s="720"/>
      <c r="L171" s="720"/>
      <c r="M171" s="720"/>
      <c r="N171" s="720"/>
      <c r="O171" s="720"/>
      <c r="P171" s="720"/>
      <c r="Q171" s="720"/>
      <c r="R171" s="720"/>
      <c r="S171" s="720"/>
      <c r="T171" s="720"/>
      <c r="U171" s="720"/>
      <c r="V171" s="720"/>
      <c r="W171" s="720"/>
    </row>
    <row r="172" spans="1:23">
      <c r="A172" s="720"/>
      <c r="B172" s="720"/>
      <c r="C172" s="720"/>
      <c r="D172" s="720"/>
      <c r="E172" s="720"/>
      <c r="F172" s="720"/>
      <c r="G172" s="720"/>
      <c r="H172" s="720"/>
      <c r="I172" s="720"/>
      <c r="J172" s="720"/>
      <c r="K172" s="720"/>
      <c r="L172" s="720"/>
      <c r="M172" s="720"/>
      <c r="N172" s="720"/>
      <c r="O172" s="720"/>
      <c r="P172" s="720"/>
      <c r="Q172" s="720"/>
      <c r="R172" s="720"/>
      <c r="S172" s="720"/>
      <c r="T172" s="720"/>
      <c r="U172" s="720"/>
      <c r="V172" s="720"/>
      <c r="W172" s="720"/>
    </row>
    <row r="173" spans="1:23">
      <c r="A173" s="720"/>
      <c r="B173" s="720"/>
      <c r="C173" s="720"/>
      <c r="D173" s="720"/>
      <c r="E173" s="720"/>
      <c r="F173" s="720"/>
      <c r="G173" s="720"/>
      <c r="H173" s="720"/>
      <c r="I173" s="720"/>
      <c r="J173" s="720"/>
      <c r="K173" s="720"/>
      <c r="L173" s="720"/>
      <c r="M173" s="720"/>
      <c r="N173" s="720"/>
      <c r="O173" s="720"/>
      <c r="P173" s="720"/>
      <c r="Q173" s="720"/>
      <c r="R173" s="720"/>
      <c r="S173" s="720"/>
      <c r="T173" s="720"/>
      <c r="U173" s="720"/>
      <c r="V173" s="720"/>
      <c r="W173" s="720"/>
    </row>
    <row r="174" spans="1:23">
      <c r="A174" s="720"/>
      <c r="B174" s="720"/>
      <c r="C174" s="720"/>
      <c r="D174" s="720"/>
      <c r="E174" s="720"/>
      <c r="F174" s="720"/>
      <c r="G174" s="720"/>
      <c r="H174" s="720"/>
      <c r="I174" s="720"/>
      <c r="J174" s="720"/>
      <c r="K174" s="720"/>
      <c r="L174" s="720"/>
      <c r="M174" s="720"/>
      <c r="N174" s="720"/>
      <c r="O174" s="720"/>
      <c r="P174" s="720"/>
      <c r="Q174" s="720"/>
      <c r="R174" s="720"/>
      <c r="S174" s="720"/>
      <c r="T174" s="720"/>
      <c r="U174" s="720"/>
      <c r="V174" s="720"/>
      <c r="W174" s="720"/>
    </row>
    <row r="175" spans="1:23">
      <c r="A175" s="720"/>
      <c r="B175" s="720"/>
      <c r="C175" s="720"/>
      <c r="D175" s="720"/>
      <c r="E175" s="720"/>
      <c r="F175" s="720"/>
      <c r="G175" s="720"/>
      <c r="H175" s="720"/>
      <c r="I175" s="720"/>
      <c r="J175" s="720"/>
      <c r="K175" s="720"/>
      <c r="L175" s="720"/>
      <c r="M175" s="720"/>
      <c r="N175" s="720"/>
      <c r="O175" s="720"/>
      <c r="P175" s="720"/>
      <c r="Q175" s="720"/>
      <c r="R175" s="720"/>
      <c r="S175" s="720"/>
      <c r="T175" s="720"/>
      <c r="U175" s="720"/>
      <c r="V175" s="720"/>
      <c r="W175" s="720"/>
    </row>
    <row r="176" spans="1:23">
      <c r="A176" s="720"/>
      <c r="B176" s="720"/>
      <c r="C176" s="720"/>
      <c r="D176" s="720"/>
      <c r="E176" s="720"/>
      <c r="F176" s="720"/>
      <c r="G176" s="720"/>
      <c r="H176" s="720"/>
      <c r="I176" s="720"/>
      <c r="J176" s="720"/>
      <c r="K176" s="720"/>
      <c r="L176" s="720"/>
      <c r="M176" s="720"/>
      <c r="N176" s="720"/>
      <c r="O176" s="720"/>
      <c r="P176" s="720"/>
      <c r="Q176" s="720"/>
      <c r="R176" s="720"/>
      <c r="S176" s="720"/>
      <c r="T176" s="720"/>
      <c r="U176" s="720"/>
      <c r="V176" s="720"/>
      <c r="W176" s="720"/>
    </row>
    <row r="177" spans="1:23">
      <c r="A177" s="720"/>
      <c r="B177" s="720"/>
      <c r="C177" s="720"/>
      <c r="D177" s="720"/>
      <c r="E177" s="720"/>
      <c r="F177" s="720"/>
      <c r="G177" s="720"/>
      <c r="H177" s="720"/>
      <c r="I177" s="720"/>
      <c r="J177" s="720"/>
      <c r="K177" s="720"/>
      <c r="L177" s="720"/>
      <c r="M177" s="720"/>
      <c r="N177" s="720"/>
      <c r="O177" s="720"/>
      <c r="P177" s="720"/>
      <c r="Q177" s="720"/>
      <c r="R177" s="720"/>
      <c r="S177" s="720"/>
      <c r="T177" s="720"/>
      <c r="U177" s="720"/>
      <c r="V177" s="720"/>
      <c r="W177" s="720"/>
    </row>
    <row r="178" spans="1:23">
      <c r="A178" s="720"/>
      <c r="B178" s="720"/>
      <c r="C178" s="720"/>
      <c r="D178" s="720"/>
      <c r="E178" s="720"/>
      <c r="F178" s="720"/>
      <c r="G178" s="720"/>
      <c r="H178" s="720"/>
      <c r="I178" s="720"/>
      <c r="J178" s="720"/>
      <c r="K178" s="720"/>
      <c r="L178" s="720"/>
      <c r="M178" s="720"/>
      <c r="N178" s="720"/>
      <c r="O178" s="720"/>
      <c r="P178" s="720"/>
      <c r="Q178" s="720"/>
      <c r="R178" s="720"/>
      <c r="S178" s="720"/>
      <c r="T178" s="720"/>
      <c r="U178" s="720"/>
      <c r="V178" s="720"/>
      <c r="W178" s="720"/>
    </row>
    <row r="179" spans="1:23">
      <c r="A179" s="720"/>
      <c r="B179" s="720"/>
      <c r="C179" s="720"/>
      <c r="D179" s="720"/>
      <c r="E179" s="720"/>
      <c r="F179" s="720"/>
      <c r="G179" s="720"/>
      <c r="H179" s="720"/>
      <c r="I179" s="720"/>
      <c r="J179" s="720"/>
      <c r="K179" s="720"/>
      <c r="L179" s="720"/>
      <c r="M179" s="720"/>
      <c r="N179" s="720"/>
      <c r="O179" s="720"/>
      <c r="P179" s="720"/>
      <c r="Q179" s="720"/>
      <c r="R179" s="720"/>
      <c r="S179" s="720"/>
      <c r="T179" s="720"/>
      <c r="U179" s="720"/>
      <c r="V179" s="720"/>
      <c r="W179" s="720"/>
    </row>
    <row r="180" spans="1:23">
      <c r="A180" s="720"/>
      <c r="B180" s="720"/>
      <c r="C180" s="720"/>
      <c r="D180" s="720"/>
      <c r="E180" s="720"/>
      <c r="F180" s="720"/>
      <c r="G180" s="720"/>
      <c r="H180" s="720"/>
      <c r="I180" s="720"/>
      <c r="J180" s="720"/>
      <c r="K180" s="720"/>
      <c r="L180" s="720"/>
      <c r="M180" s="720"/>
      <c r="N180" s="720"/>
      <c r="O180" s="720"/>
      <c r="P180" s="720"/>
      <c r="Q180" s="720"/>
      <c r="R180" s="720"/>
      <c r="S180" s="720"/>
      <c r="T180" s="720"/>
      <c r="U180" s="720"/>
      <c r="V180" s="720"/>
      <c r="W180" s="720"/>
    </row>
    <row r="181" spans="1:23">
      <c r="A181" s="720"/>
      <c r="B181" s="720"/>
      <c r="C181" s="720"/>
      <c r="D181" s="720"/>
      <c r="E181" s="720"/>
      <c r="F181" s="720"/>
      <c r="G181" s="720"/>
      <c r="H181" s="720"/>
      <c r="I181" s="720"/>
      <c r="J181" s="720"/>
      <c r="K181" s="720"/>
      <c r="L181" s="720"/>
      <c r="M181" s="720"/>
      <c r="N181" s="720"/>
      <c r="O181" s="720"/>
      <c r="P181" s="720"/>
      <c r="Q181" s="720"/>
      <c r="R181" s="720"/>
      <c r="S181" s="720"/>
      <c r="T181" s="720"/>
      <c r="U181" s="720"/>
      <c r="V181" s="720"/>
      <c r="W181" s="720"/>
    </row>
    <row r="182" spans="1:23">
      <c r="A182" s="720"/>
      <c r="B182" s="720"/>
      <c r="C182" s="720"/>
      <c r="D182" s="720"/>
      <c r="E182" s="720"/>
      <c r="F182" s="720"/>
      <c r="G182" s="720"/>
      <c r="H182" s="720"/>
      <c r="I182" s="720"/>
      <c r="J182" s="720"/>
      <c r="K182" s="720"/>
      <c r="L182" s="720"/>
      <c r="M182" s="720"/>
      <c r="N182" s="720"/>
      <c r="O182" s="720"/>
      <c r="P182" s="720"/>
      <c r="Q182" s="720"/>
      <c r="R182" s="720"/>
      <c r="S182" s="720"/>
      <c r="T182" s="720"/>
      <c r="U182" s="720"/>
      <c r="V182" s="720"/>
      <c r="W182" s="720"/>
    </row>
    <row r="183" spans="1:23">
      <c r="A183" s="720"/>
      <c r="B183" s="720"/>
      <c r="C183" s="720"/>
      <c r="D183" s="720"/>
      <c r="E183" s="720"/>
      <c r="F183" s="720"/>
      <c r="G183" s="720"/>
      <c r="H183" s="720"/>
      <c r="I183" s="720"/>
      <c r="J183" s="720"/>
      <c r="K183" s="720"/>
      <c r="L183" s="720"/>
      <c r="M183" s="720"/>
      <c r="N183" s="720"/>
      <c r="O183" s="720"/>
      <c r="P183" s="720"/>
      <c r="Q183" s="720"/>
      <c r="R183" s="720"/>
      <c r="S183" s="720"/>
      <c r="T183" s="720"/>
      <c r="U183" s="720"/>
      <c r="V183" s="720"/>
      <c r="W183" s="720"/>
    </row>
    <row r="184" spans="1:23">
      <c r="A184" s="720"/>
      <c r="B184" s="720"/>
      <c r="C184" s="720"/>
      <c r="D184" s="720"/>
      <c r="E184" s="720"/>
      <c r="F184" s="720"/>
      <c r="G184" s="720"/>
      <c r="H184" s="720"/>
      <c r="I184" s="720"/>
      <c r="J184" s="720"/>
      <c r="K184" s="720"/>
      <c r="L184" s="720"/>
      <c r="M184" s="720"/>
      <c r="N184" s="720"/>
      <c r="O184" s="720"/>
      <c r="P184" s="720"/>
      <c r="Q184" s="720"/>
      <c r="R184" s="720"/>
      <c r="S184" s="720"/>
      <c r="T184" s="720"/>
      <c r="U184" s="720"/>
      <c r="V184" s="720"/>
      <c r="W184" s="720"/>
    </row>
    <row r="185" spans="1:23">
      <c r="A185" s="720"/>
      <c r="B185" s="720"/>
      <c r="C185" s="720"/>
      <c r="D185" s="720"/>
      <c r="E185" s="720"/>
      <c r="F185" s="720"/>
      <c r="G185" s="720"/>
      <c r="H185" s="720"/>
      <c r="I185" s="720"/>
      <c r="J185" s="720"/>
      <c r="K185" s="720"/>
      <c r="L185" s="720"/>
      <c r="M185" s="720"/>
      <c r="N185" s="720"/>
      <c r="O185" s="720"/>
      <c r="P185" s="720"/>
      <c r="Q185" s="720"/>
      <c r="R185" s="720"/>
      <c r="S185" s="720"/>
      <c r="T185" s="720"/>
      <c r="U185" s="720"/>
      <c r="V185" s="720"/>
      <c r="W185" s="720"/>
    </row>
    <row r="186" spans="1:23">
      <c r="A186" s="720"/>
      <c r="B186" s="720"/>
      <c r="C186" s="720"/>
      <c r="D186" s="720"/>
      <c r="E186" s="720"/>
      <c r="F186" s="720"/>
      <c r="G186" s="720"/>
      <c r="H186" s="720"/>
      <c r="I186" s="720"/>
      <c r="J186" s="720"/>
      <c r="K186" s="720"/>
      <c r="L186" s="720"/>
      <c r="M186" s="720"/>
      <c r="N186" s="720"/>
      <c r="O186" s="720"/>
      <c r="P186" s="720"/>
      <c r="Q186" s="720"/>
      <c r="R186" s="720"/>
      <c r="S186" s="720"/>
      <c r="T186" s="720"/>
      <c r="U186" s="720"/>
      <c r="V186" s="720"/>
      <c r="W186" s="720"/>
    </row>
    <row r="187" spans="1:23">
      <c r="A187" s="720"/>
      <c r="B187" s="720"/>
      <c r="C187" s="720"/>
      <c r="D187" s="720"/>
      <c r="E187" s="720"/>
      <c r="F187" s="720"/>
      <c r="G187" s="720"/>
      <c r="H187" s="720"/>
      <c r="I187" s="720"/>
      <c r="J187" s="720"/>
      <c r="K187" s="720"/>
      <c r="L187" s="720"/>
      <c r="M187" s="720"/>
      <c r="N187" s="720"/>
      <c r="O187" s="720"/>
      <c r="P187" s="720"/>
      <c r="Q187" s="720"/>
      <c r="R187" s="720"/>
      <c r="S187" s="720"/>
      <c r="T187" s="720"/>
      <c r="U187" s="720"/>
      <c r="V187" s="720"/>
      <c r="W187" s="720"/>
    </row>
    <row r="188" spans="1:23">
      <c r="A188" s="720"/>
      <c r="B188" s="720"/>
      <c r="C188" s="720"/>
      <c r="D188" s="720"/>
      <c r="E188" s="720"/>
      <c r="F188" s="720"/>
      <c r="G188" s="720"/>
      <c r="H188" s="720"/>
      <c r="I188" s="720"/>
      <c r="J188" s="720"/>
      <c r="K188" s="720"/>
      <c r="L188" s="720"/>
      <c r="M188" s="720"/>
      <c r="N188" s="720"/>
      <c r="O188" s="720"/>
      <c r="P188" s="720"/>
      <c r="Q188" s="720"/>
      <c r="R188" s="720"/>
      <c r="S188" s="720"/>
      <c r="T188" s="720"/>
      <c r="U188" s="720"/>
      <c r="V188" s="720"/>
      <c r="W188" s="720"/>
    </row>
    <row r="189" spans="1:23">
      <c r="A189" s="720"/>
      <c r="B189" s="720"/>
      <c r="C189" s="720"/>
      <c r="D189" s="720"/>
      <c r="E189" s="720"/>
      <c r="F189" s="720"/>
      <c r="G189" s="720"/>
      <c r="H189" s="720"/>
      <c r="I189" s="720"/>
      <c r="J189" s="720"/>
      <c r="K189" s="720"/>
      <c r="L189" s="720"/>
      <c r="M189" s="720"/>
      <c r="N189" s="720"/>
      <c r="O189" s="720"/>
      <c r="P189" s="720"/>
      <c r="Q189" s="720"/>
      <c r="R189" s="720"/>
      <c r="S189" s="720"/>
      <c r="T189" s="720"/>
      <c r="U189" s="720"/>
      <c r="V189" s="720"/>
      <c r="W189" s="720"/>
    </row>
    <row r="190" spans="1:23">
      <c r="A190" s="720"/>
      <c r="B190" s="720"/>
      <c r="C190" s="720"/>
      <c r="D190" s="720"/>
      <c r="E190" s="720"/>
      <c r="F190" s="720"/>
      <c r="G190" s="720"/>
      <c r="H190" s="720"/>
      <c r="I190" s="720"/>
      <c r="J190" s="720"/>
      <c r="K190" s="720"/>
      <c r="L190" s="720"/>
      <c r="M190" s="720"/>
      <c r="N190" s="720"/>
      <c r="O190" s="720"/>
      <c r="P190" s="720"/>
      <c r="Q190" s="720"/>
      <c r="R190" s="720"/>
      <c r="S190" s="720"/>
      <c r="T190" s="720"/>
      <c r="U190" s="720"/>
      <c r="V190" s="720"/>
      <c r="W190" s="720"/>
    </row>
    <row r="191" spans="1:23">
      <c r="A191" s="720"/>
      <c r="B191" s="720"/>
      <c r="C191" s="720"/>
      <c r="D191" s="720"/>
      <c r="E191" s="720"/>
      <c r="F191" s="720"/>
      <c r="G191" s="720"/>
      <c r="H191" s="720"/>
      <c r="I191" s="720"/>
      <c r="J191" s="720"/>
      <c r="K191" s="720"/>
      <c r="L191" s="720"/>
      <c r="M191" s="720"/>
      <c r="N191" s="720"/>
      <c r="O191" s="720"/>
      <c r="P191" s="720"/>
      <c r="Q191" s="720"/>
      <c r="R191" s="720"/>
      <c r="S191" s="720"/>
      <c r="T191" s="720"/>
      <c r="U191" s="720"/>
      <c r="V191" s="720"/>
      <c r="W191" s="720"/>
    </row>
    <row r="192" spans="1:23">
      <c r="A192" s="720"/>
      <c r="B192" s="720"/>
      <c r="C192" s="720"/>
      <c r="D192" s="720"/>
      <c r="E192" s="720"/>
      <c r="F192" s="720"/>
      <c r="G192" s="720"/>
      <c r="H192" s="720"/>
      <c r="I192" s="720"/>
      <c r="J192" s="720"/>
      <c r="K192" s="720"/>
      <c r="L192" s="720"/>
      <c r="M192" s="720"/>
      <c r="N192" s="720"/>
      <c r="O192" s="720"/>
      <c r="P192" s="720"/>
      <c r="Q192" s="720"/>
      <c r="R192" s="720"/>
      <c r="S192" s="720"/>
      <c r="T192" s="720"/>
      <c r="U192" s="720"/>
      <c r="V192" s="720"/>
      <c r="W192" s="720"/>
    </row>
    <row r="193" spans="1:23">
      <c r="A193" s="720"/>
      <c r="B193" s="720"/>
      <c r="C193" s="720"/>
      <c r="D193" s="720"/>
      <c r="E193" s="720"/>
      <c r="F193" s="720"/>
      <c r="G193" s="720"/>
      <c r="H193" s="720"/>
      <c r="I193" s="720"/>
      <c r="J193" s="720"/>
      <c r="K193" s="720"/>
      <c r="L193" s="720"/>
      <c r="M193" s="720"/>
      <c r="N193" s="720"/>
      <c r="O193" s="720"/>
      <c r="P193" s="720"/>
      <c r="Q193" s="720"/>
      <c r="R193" s="720"/>
      <c r="S193" s="720"/>
      <c r="T193" s="720"/>
      <c r="U193" s="720"/>
      <c r="V193" s="720"/>
      <c r="W193" s="720"/>
    </row>
    <row r="194" spans="1:23">
      <c r="A194" s="720"/>
      <c r="B194" s="720"/>
      <c r="C194" s="720"/>
      <c r="D194" s="720"/>
      <c r="E194" s="720"/>
      <c r="F194" s="720"/>
      <c r="G194" s="720"/>
      <c r="H194" s="720"/>
      <c r="I194" s="720"/>
      <c r="J194" s="720"/>
      <c r="K194" s="720"/>
      <c r="L194" s="720"/>
      <c r="M194" s="720"/>
      <c r="N194" s="720"/>
      <c r="O194" s="720"/>
      <c r="P194" s="720"/>
      <c r="Q194" s="720"/>
      <c r="R194" s="720"/>
      <c r="S194" s="720"/>
      <c r="T194" s="720"/>
      <c r="U194" s="720"/>
      <c r="V194" s="720"/>
      <c r="W194" s="720"/>
    </row>
    <row r="195" spans="1:23">
      <c r="A195" s="720"/>
      <c r="B195" s="720"/>
      <c r="C195" s="720"/>
      <c r="D195" s="720"/>
      <c r="E195" s="720"/>
      <c r="F195" s="720"/>
      <c r="G195" s="720"/>
      <c r="H195" s="720"/>
      <c r="I195" s="720"/>
      <c r="J195" s="720"/>
      <c r="K195" s="720"/>
      <c r="L195" s="720"/>
      <c r="M195" s="720"/>
      <c r="N195" s="720"/>
      <c r="O195" s="720"/>
      <c r="P195" s="720"/>
      <c r="Q195" s="720"/>
      <c r="R195" s="720"/>
      <c r="S195" s="720"/>
      <c r="T195" s="720"/>
      <c r="U195" s="720"/>
      <c r="V195" s="720"/>
      <c r="W195" s="720"/>
    </row>
    <row r="196" spans="1:23">
      <c r="A196" s="720"/>
      <c r="B196" s="720"/>
      <c r="C196" s="720"/>
      <c r="D196" s="720"/>
      <c r="E196" s="720"/>
      <c r="F196" s="720"/>
      <c r="G196" s="720"/>
      <c r="H196" s="720"/>
      <c r="I196" s="720"/>
      <c r="J196" s="720"/>
      <c r="K196" s="720"/>
      <c r="L196" s="720"/>
      <c r="M196" s="720"/>
      <c r="N196" s="720"/>
      <c r="O196" s="720"/>
      <c r="P196" s="720"/>
      <c r="Q196" s="720"/>
      <c r="R196" s="720"/>
      <c r="S196" s="720"/>
      <c r="T196" s="720"/>
      <c r="U196" s="720"/>
      <c r="V196" s="720"/>
      <c r="W196" s="720"/>
    </row>
    <row r="197" spans="1:23">
      <c r="A197" s="720"/>
      <c r="B197" s="720"/>
      <c r="C197" s="720"/>
      <c r="D197" s="720"/>
      <c r="E197" s="720"/>
      <c r="F197" s="720"/>
      <c r="G197" s="720"/>
      <c r="H197" s="720"/>
      <c r="I197" s="720"/>
      <c r="J197" s="720"/>
      <c r="K197" s="720"/>
      <c r="L197" s="720"/>
      <c r="M197" s="720"/>
      <c r="N197" s="720"/>
      <c r="O197" s="720"/>
      <c r="P197" s="720"/>
      <c r="Q197" s="720"/>
      <c r="R197" s="720"/>
      <c r="S197" s="720"/>
      <c r="T197" s="720"/>
      <c r="U197" s="720"/>
      <c r="V197" s="720"/>
      <c r="W197" s="720"/>
    </row>
    <row r="198" spans="1:23">
      <c r="A198" s="720"/>
      <c r="B198" s="720"/>
      <c r="C198" s="720"/>
      <c r="D198" s="720"/>
      <c r="E198" s="720"/>
      <c r="F198" s="720"/>
      <c r="G198" s="720"/>
      <c r="H198" s="720"/>
      <c r="I198" s="720"/>
      <c r="J198" s="720"/>
      <c r="K198" s="720"/>
      <c r="L198" s="720"/>
      <c r="M198" s="720"/>
      <c r="N198" s="720"/>
      <c r="O198" s="720"/>
      <c r="P198" s="720"/>
      <c r="Q198" s="720"/>
      <c r="R198" s="720"/>
      <c r="S198" s="720"/>
      <c r="T198" s="720"/>
      <c r="U198" s="720"/>
      <c r="V198" s="720"/>
      <c r="W198" s="720"/>
    </row>
    <row r="199" spans="1:23">
      <c r="A199" s="720"/>
      <c r="B199" s="720"/>
      <c r="C199" s="720"/>
      <c r="D199" s="720"/>
      <c r="E199" s="720"/>
      <c r="F199" s="720"/>
      <c r="G199" s="720"/>
      <c r="H199" s="720"/>
      <c r="I199" s="720"/>
      <c r="J199" s="720"/>
      <c r="K199" s="720"/>
      <c r="L199" s="720"/>
      <c r="M199" s="720"/>
      <c r="N199" s="720"/>
      <c r="O199" s="720"/>
      <c r="P199" s="720"/>
      <c r="Q199" s="720"/>
      <c r="R199" s="720"/>
      <c r="S199" s="720"/>
      <c r="T199" s="720"/>
      <c r="U199" s="720"/>
      <c r="V199" s="720"/>
      <c r="W199" s="720"/>
    </row>
    <row r="200" spans="1:23">
      <c r="A200" s="720"/>
      <c r="B200" s="720"/>
      <c r="C200" s="720"/>
      <c r="D200" s="720"/>
      <c r="E200" s="720"/>
      <c r="F200" s="720"/>
      <c r="G200" s="720"/>
      <c r="H200" s="720"/>
      <c r="I200" s="720"/>
      <c r="J200" s="720"/>
      <c r="K200" s="720"/>
      <c r="L200" s="720"/>
      <c r="M200" s="720"/>
      <c r="N200" s="720"/>
      <c r="O200" s="720"/>
      <c r="P200" s="720"/>
      <c r="Q200" s="720"/>
      <c r="R200" s="720"/>
      <c r="S200" s="720"/>
      <c r="T200" s="720"/>
      <c r="U200" s="720"/>
      <c r="V200" s="720"/>
      <c r="W200" s="720"/>
    </row>
    <row r="201" spans="1:23">
      <c r="A201" s="720"/>
      <c r="B201" s="720"/>
      <c r="C201" s="720"/>
      <c r="D201" s="720"/>
      <c r="E201" s="720"/>
      <c r="F201" s="720"/>
      <c r="G201" s="720"/>
      <c r="H201" s="720"/>
      <c r="I201" s="720"/>
      <c r="J201" s="720"/>
      <c r="K201" s="720"/>
      <c r="L201" s="720"/>
      <c r="M201" s="720"/>
      <c r="N201" s="720"/>
      <c r="O201" s="720"/>
      <c r="P201" s="720"/>
      <c r="Q201" s="720"/>
      <c r="R201" s="720"/>
      <c r="S201" s="720"/>
      <c r="T201" s="720"/>
      <c r="U201" s="720"/>
      <c r="V201" s="720"/>
      <c r="W201" s="720"/>
    </row>
    <row r="202" spans="1:23">
      <c r="A202" s="720"/>
      <c r="B202" s="720"/>
      <c r="C202" s="720"/>
      <c r="D202" s="720"/>
      <c r="E202" s="720"/>
      <c r="F202" s="720"/>
      <c r="G202" s="720"/>
      <c r="H202" s="720"/>
      <c r="I202" s="720"/>
      <c r="J202" s="720"/>
      <c r="K202" s="720"/>
      <c r="L202" s="720"/>
      <c r="M202" s="720"/>
      <c r="N202" s="720"/>
      <c r="O202" s="720"/>
      <c r="P202" s="720"/>
      <c r="Q202" s="720"/>
      <c r="R202" s="720"/>
      <c r="S202" s="720"/>
      <c r="T202" s="720"/>
      <c r="U202" s="720"/>
      <c r="V202" s="720"/>
      <c r="W202" s="720"/>
    </row>
    <row r="203" spans="1:23">
      <c r="A203" s="720"/>
      <c r="B203" s="720"/>
      <c r="C203" s="720"/>
      <c r="D203" s="720"/>
      <c r="E203" s="720"/>
      <c r="F203" s="720"/>
      <c r="G203" s="720"/>
      <c r="H203" s="720"/>
      <c r="I203" s="720"/>
      <c r="J203" s="720"/>
      <c r="K203" s="720"/>
      <c r="L203" s="720"/>
      <c r="M203" s="720"/>
      <c r="N203" s="720"/>
      <c r="O203" s="720"/>
      <c r="P203" s="720"/>
      <c r="Q203" s="720"/>
      <c r="R203" s="720"/>
      <c r="S203" s="720"/>
      <c r="T203" s="720"/>
      <c r="U203" s="720"/>
      <c r="V203" s="720"/>
      <c r="W203" s="720"/>
    </row>
    <row r="204" spans="1:23">
      <c r="A204" s="720"/>
      <c r="B204" s="720"/>
      <c r="C204" s="720"/>
      <c r="D204" s="720"/>
      <c r="E204" s="720"/>
      <c r="F204" s="720"/>
      <c r="G204" s="720"/>
      <c r="H204" s="720"/>
      <c r="I204" s="720"/>
      <c r="J204" s="720"/>
      <c r="K204" s="720"/>
      <c r="L204" s="720"/>
      <c r="M204" s="720"/>
      <c r="N204" s="720"/>
      <c r="O204" s="720"/>
      <c r="P204" s="720"/>
      <c r="Q204" s="720"/>
      <c r="R204" s="720"/>
      <c r="S204" s="720"/>
      <c r="T204" s="720"/>
      <c r="U204" s="720"/>
      <c r="V204" s="720"/>
      <c r="W204" s="720"/>
    </row>
    <row r="205" spans="1:23">
      <c r="A205" s="720"/>
      <c r="B205" s="720"/>
      <c r="C205" s="720"/>
      <c r="D205" s="720"/>
      <c r="E205" s="720"/>
      <c r="F205" s="720"/>
      <c r="G205" s="720"/>
      <c r="H205" s="720"/>
      <c r="I205" s="720"/>
      <c r="J205" s="720"/>
      <c r="K205" s="720"/>
      <c r="L205" s="720"/>
      <c r="M205" s="720"/>
      <c r="N205" s="720"/>
      <c r="O205" s="720"/>
      <c r="P205" s="720"/>
      <c r="Q205" s="720"/>
      <c r="R205" s="720"/>
      <c r="S205" s="720"/>
      <c r="T205" s="720"/>
      <c r="U205" s="720"/>
      <c r="V205" s="720"/>
      <c r="W205" s="720"/>
    </row>
    <row r="206" spans="1:23">
      <c r="A206" s="720"/>
      <c r="B206" s="720"/>
      <c r="C206" s="720"/>
      <c r="D206" s="720"/>
      <c r="E206" s="720"/>
      <c r="F206" s="720"/>
      <c r="G206" s="720"/>
      <c r="H206" s="720"/>
      <c r="I206" s="720"/>
      <c r="J206" s="720"/>
      <c r="K206" s="720"/>
      <c r="L206" s="720"/>
      <c r="M206" s="720"/>
      <c r="N206" s="720"/>
      <c r="O206" s="720"/>
      <c r="P206" s="720"/>
      <c r="Q206" s="720"/>
      <c r="R206" s="720"/>
      <c r="S206" s="720"/>
      <c r="T206" s="720"/>
      <c r="U206" s="720"/>
      <c r="V206" s="720"/>
      <c r="W206" s="720"/>
    </row>
    <row r="207" spans="1:23">
      <c r="A207" s="720"/>
      <c r="B207" s="720"/>
      <c r="C207" s="720"/>
      <c r="D207" s="720"/>
      <c r="E207" s="720"/>
      <c r="F207" s="720"/>
      <c r="G207" s="720"/>
      <c r="H207" s="720"/>
      <c r="I207" s="720"/>
      <c r="J207" s="720"/>
      <c r="K207" s="720"/>
      <c r="L207" s="720"/>
      <c r="M207" s="720"/>
      <c r="N207" s="720"/>
      <c r="O207" s="720"/>
      <c r="P207" s="720"/>
      <c r="Q207" s="720"/>
      <c r="R207" s="720"/>
      <c r="S207" s="720"/>
      <c r="T207" s="720"/>
      <c r="U207" s="720"/>
      <c r="V207" s="720"/>
      <c r="W207" s="720"/>
    </row>
    <row r="208" spans="1:23">
      <c r="A208" s="720"/>
      <c r="B208" s="720"/>
      <c r="C208" s="720"/>
      <c r="D208" s="720"/>
      <c r="E208" s="720"/>
      <c r="F208" s="720"/>
      <c r="G208" s="720"/>
      <c r="H208" s="720"/>
      <c r="I208" s="720"/>
      <c r="J208" s="720"/>
      <c r="K208" s="720"/>
      <c r="L208" s="720"/>
      <c r="M208" s="720"/>
      <c r="N208" s="720"/>
      <c r="O208" s="720"/>
      <c r="P208" s="720"/>
      <c r="Q208" s="720"/>
      <c r="R208" s="720"/>
      <c r="S208" s="720"/>
      <c r="T208" s="720"/>
      <c r="U208" s="720"/>
      <c r="V208" s="720"/>
      <c r="W208" s="720"/>
    </row>
    <row r="209" spans="1:23">
      <c r="A209" s="720"/>
      <c r="B209" s="720"/>
      <c r="C209" s="720"/>
      <c r="D209" s="720"/>
      <c r="E209" s="720"/>
      <c r="F209" s="720"/>
      <c r="G209" s="720"/>
      <c r="H209" s="720"/>
      <c r="I209" s="720"/>
      <c r="J209" s="720"/>
      <c r="K209" s="720"/>
      <c r="L209" s="720"/>
      <c r="M209" s="720"/>
      <c r="N209" s="720"/>
      <c r="O209" s="720"/>
      <c r="P209" s="720"/>
      <c r="Q209" s="720"/>
      <c r="R209" s="720"/>
      <c r="S209" s="720"/>
      <c r="T209" s="720"/>
      <c r="U209" s="720"/>
      <c r="V209" s="720"/>
      <c r="W209" s="720"/>
    </row>
    <row r="210" spans="1:23">
      <c r="A210" s="720"/>
      <c r="B210" s="720"/>
      <c r="C210" s="720"/>
      <c r="D210" s="720"/>
      <c r="E210" s="720"/>
      <c r="F210" s="720"/>
      <c r="G210" s="720"/>
      <c r="H210" s="720"/>
      <c r="I210" s="720"/>
      <c r="J210" s="720"/>
      <c r="K210" s="720"/>
      <c r="L210" s="720"/>
      <c r="M210" s="720"/>
      <c r="N210" s="720"/>
      <c r="O210" s="720"/>
      <c r="P210" s="720"/>
      <c r="Q210" s="720"/>
      <c r="R210" s="720"/>
      <c r="S210" s="720"/>
      <c r="T210" s="720"/>
      <c r="U210" s="720"/>
      <c r="V210" s="720"/>
      <c r="W210" s="720"/>
    </row>
    <row r="211" spans="1:23">
      <c r="A211" s="720"/>
      <c r="B211" s="720"/>
      <c r="C211" s="720"/>
      <c r="D211" s="720"/>
      <c r="E211" s="720"/>
      <c r="F211" s="720"/>
      <c r="G211" s="720"/>
      <c r="H211" s="720"/>
      <c r="I211" s="720"/>
      <c r="J211" s="720"/>
      <c r="K211" s="720"/>
      <c r="L211" s="720"/>
      <c r="M211" s="720"/>
      <c r="N211" s="720"/>
      <c r="O211" s="720"/>
      <c r="P211" s="720"/>
      <c r="Q211" s="720"/>
      <c r="R211" s="720"/>
      <c r="S211" s="720"/>
      <c r="T211" s="720"/>
      <c r="U211" s="720"/>
      <c r="V211" s="720"/>
      <c r="W211" s="720"/>
    </row>
    <row r="212" spans="1:23">
      <c r="A212" s="720"/>
      <c r="B212" s="720"/>
      <c r="C212" s="720"/>
      <c r="D212" s="720"/>
      <c r="E212" s="720"/>
      <c r="F212" s="720"/>
      <c r="G212" s="720"/>
      <c r="H212" s="720"/>
      <c r="I212" s="720"/>
      <c r="J212" s="720"/>
      <c r="K212" s="720"/>
      <c r="L212" s="720"/>
      <c r="M212" s="720"/>
      <c r="N212" s="720"/>
      <c r="O212" s="720"/>
      <c r="P212" s="720"/>
      <c r="Q212" s="720"/>
      <c r="R212" s="720"/>
      <c r="S212" s="720"/>
      <c r="T212" s="720"/>
      <c r="U212" s="720"/>
      <c r="V212" s="720"/>
      <c r="W212" s="720"/>
    </row>
    <row r="213" spans="1:23">
      <c r="A213" s="720"/>
      <c r="B213" s="720"/>
      <c r="C213" s="720"/>
      <c r="D213" s="720"/>
      <c r="E213" s="720"/>
      <c r="F213" s="720"/>
      <c r="G213" s="720"/>
      <c r="H213" s="720"/>
      <c r="I213" s="720"/>
      <c r="J213" s="720"/>
      <c r="K213" s="720"/>
      <c r="L213" s="720"/>
      <c r="M213" s="720"/>
      <c r="N213" s="720"/>
      <c r="O213" s="720"/>
      <c r="P213" s="720"/>
      <c r="Q213" s="720"/>
      <c r="R213" s="720"/>
      <c r="S213" s="720"/>
      <c r="T213" s="720"/>
      <c r="U213" s="720"/>
      <c r="V213" s="720"/>
      <c r="W213" s="720"/>
    </row>
    <row r="214" spans="1:23">
      <c r="A214" s="720"/>
      <c r="B214" s="720"/>
      <c r="C214" s="720"/>
      <c r="D214" s="720"/>
      <c r="E214" s="720"/>
      <c r="F214" s="720"/>
      <c r="G214" s="720"/>
      <c r="H214" s="720"/>
      <c r="I214" s="720"/>
      <c r="J214" s="720"/>
      <c r="K214" s="720"/>
      <c r="L214" s="720"/>
      <c r="M214" s="720"/>
      <c r="N214" s="720"/>
      <c r="O214" s="720"/>
      <c r="P214" s="720"/>
      <c r="Q214" s="720"/>
      <c r="R214" s="720"/>
      <c r="S214" s="720"/>
      <c r="T214" s="720"/>
      <c r="U214" s="720"/>
      <c r="V214" s="720"/>
      <c r="W214" s="720"/>
    </row>
    <row r="215" spans="1:23">
      <c r="A215" s="720"/>
      <c r="B215" s="720"/>
      <c r="C215" s="720"/>
      <c r="D215" s="720"/>
      <c r="E215" s="720"/>
      <c r="F215" s="720"/>
      <c r="G215" s="720"/>
      <c r="H215" s="720"/>
      <c r="I215" s="720"/>
      <c r="J215" s="720"/>
      <c r="K215" s="720"/>
      <c r="L215" s="720"/>
      <c r="M215" s="720"/>
      <c r="N215" s="720"/>
      <c r="O215" s="720"/>
      <c r="P215" s="720"/>
      <c r="Q215" s="720"/>
      <c r="R215" s="720"/>
      <c r="S215" s="720"/>
      <c r="T215" s="720"/>
      <c r="U215" s="720"/>
      <c r="V215" s="720"/>
      <c r="W215" s="720"/>
    </row>
    <row r="216" spans="1:23">
      <c r="A216" s="720"/>
      <c r="B216" s="720"/>
      <c r="C216" s="720"/>
      <c r="D216" s="720"/>
      <c r="E216" s="720"/>
      <c r="F216" s="720"/>
      <c r="G216" s="720"/>
      <c r="H216" s="720"/>
      <c r="I216" s="720"/>
      <c r="J216" s="720"/>
      <c r="K216" s="720"/>
      <c r="L216" s="720"/>
      <c r="M216" s="720"/>
      <c r="N216" s="720"/>
      <c r="O216" s="720"/>
      <c r="P216" s="720"/>
      <c r="Q216" s="720"/>
      <c r="R216" s="720"/>
      <c r="S216" s="720"/>
      <c r="T216" s="720"/>
      <c r="U216" s="720"/>
      <c r="V216" s="720"/>
      <c r="W216" s="720"/>
    </row>
    <row r="217" spans="1:23">
      <c r="A217" s="720"/>
      <c r="B217" s="720"/>
      <c r="C217" s="720"/>
      <c r="D217" s="720"/>
      <c r="E217" s="720"/>
      <c r="F217" s="720"/>
      <c r="G217" s="720"/>
      <c r="H217" s="720"/>
      <c r="I217" s="720"/>
      <c r="J217" s="720"/>
      <c r="K217" s="720"/>
      <c r="L217" s="720"/>
      <c r="M217" s="720"/>
      <c r="N217" s="720"/>
      <c r="O217" s="720"/>
      <c r="P217" s="720"/>
      <c r="Q217" s="720"/>
      <c r="R217" s="720"/>
      <c r="S217" s="720"/>
      <c r="T217" s="720"/>
      <c r="U217" s="720"/>
      <c r="V217" s="720"/>
      <c r="W217" s="720"/>
    </row>
    <row r="218" spans="1:23">
      <c r="A218" s="720"/>
      <c r="B218" s="720"/>
      <c r="C218" s="720"/>
      <c r="D218" s="720"/>
      <c r="E218" s="720"/>
      <c r="F218" s="720"/>
      <c r="G218" s="720"/>
      <c r="H218" s="720"/>
      <c r="I218" s="720"/>
      <c r="J218" s="720"/>
      <c r="K218" s="720"/>
      <c r="L218" s="720"/>
      <c r="M218" s="720"/>
      <c r="N218" s="720"/>
      <c r="O218" s="720"/>
      <c r="P218" s="720"/>
      <c r="Q218" s="720"/>
      <c r="R218" s="720"/>
      <c r="S218" s="720"/>
      <c r="T218" s="720"/>
      <c r="U218" s="720"/>
      <c r="V218" s="720"/>
      <c r="W218" s="720"/>
    </row>
    <row r="219" spans="1:23">
      <c r="A219" s="720"/>
      <c r="B219" s="720"/>
      <c r="C219" s="720"/>
      <c r="D219" s="720"/>
      <c r="E219" s="720"/>
      <c r="F219" s="720"/>
      <c r="G219" s="720"/>
      <c r="H219" s="720"/>
      <c r="I219" s="720"/>
      <c r="J219" s="720"/>
      <c r="K219" s="720"/>
      <c r="L219" s="720"/>
      <c r="M219" s="720"/>
      <c r="N219" s="720"/>
      <c r="O219" s="720"/>
      <c r="P219" s="720"/>
      <c r="Q219" s="720"/>
      <c r="R219" s="720"/>
      <c r="S219" s="720"/>
      <c r="T219" s="720"/>
      <c r="U219" s="720"/>
      <c r="V219" s="720"/>
      <c r="W219" s="720"/>
    </row>
    <row r="220" spans="1:23">
      <c r="A220" s="720"/>
      <c r="B220" s="720"/>
      <c r="C220" s="720"/>
      <c r="D220" s="720"/>
      <c r="E220" s="720"/>
      <c r="F220" s="720"/>
      <c r="G220" s="720"/>
      <c r="H220" s="720"/>
      <c r="I220" s="720"/>
      <c r="J220" s="720"/>
      <c r="K220" s="720"/>
      <c r="L220" s="720"/>
      <c r="M220" s="720"/>
      <c r="N220" s="720"/>
      <c r="O220" s="720"/>
      <c r="P220" s="720"/>
      <c r="Q220" s="720"/>
      <c r="R220" s="720"/>
      <c r="S220" s="720"/>
      <c r="T220" s="720"/>
      <c r="U220" s="720"/>
      <c r="V220" s="720"/>
      <c r="W220" s="720"/>
    </row>
    <row r="221" spans="1:23">
      <c r="A221" s="720"/>
      <c r="B221" s="720"/>
      <c r="C221" s="720"/>
      <c r="D221" s="720"/>
      <c r="E221" s="720"/>
      <c r="F221" s="720"/>
      <c r="G221" s="720"/>
      <c r="H221" s="720"/>
      <c r="I221" s="720"/>
      <c r="J221" s="720"/>
      <c r="K221" s="720"/>
      <c r="L221" s="720"/>
      <c r="M221" s="720"/>
      <c r="N221" s="720"/>
      <c r="O221" s="720"/>
      <c r="P221" s="720"/>
      <c r="Q221" s="720"/>
      <c r="R221" s="720"/>
      <c r="S221" s="720"/>
      <c r="T221" s="720"/>
      <c r="U221" s="720"/>
      <c r="V221" s="720"/>
      <c r="W221" s="720"/>
    </row>
    <row r="222" spans="1:23">
      <c r="A222" s="720"/>
      <c r="B222" s="720"/>
      <c r="C222" s="720"/>
      <c r="D222" s="720"/>
      <c r="E222" s="720"/>
      <c r="F222" s="720"/>
      <c r="G222" s="720"/>
      <c r="H222" s="720"/>
      <c r="I222" s="720"/>
      <c r="J222" s="720"/>
      <c r="K222" s="720"/>
      <c r="L222" s="720"/>
      <c r="M222" s="720"/>
      <c r="N222" s="720"/>
      <c r="O222" s="720"/>
      <c r="P222" s="720"/>
      <c r="Q222" s="720"/>
      <c r="R222" s="720"/>
      <c r="S222" s="720"/>
      <c r="T222" s="720"/>
      <c r="U222" s="720"/>
      <c r="V222" s="720"/>
      <c r="W222" s="720"/>
    </row>
    <row r="223" spans="1:23">
      <c r="A223" s="720"/>
      <c r="B223" s="720"/>
      <c r="C223" s="720"/>
      <c r="D223" s="720"/>
      <c r="E223" s="720"/>
      <c r="F223" s="720"/>
      <c r="G223" s="720"/>
      <c r="H223" s="720"/>
      <c r="I223" s="720"/>
      <c r="J223" s="720"/>
      <c r="K223" s="720"/>
      <c r="L223" s="720"/>
      <c r="M223" s="720"/>
      <c r="N223" s="720"/>
      <c r="O223" s="720"/>
      <c r="P223" s="720"/>
      <c r="Q223" s="720"/>
      <c r="R223" s="720"/>
      <c r="S223" s="720"/>
      <c r="T223" s="720"/>
      <c r="U223" s="720"/>
      <c r="V223" s="720"/>
      <c r="W223" s="720"/>
    </row>
    <row r="224" spans="1:23">
      <c r="A224" s="720"/>
      <c r="B224" s="720"/>
      <c r="C224" s="720"/>
      <c r="D224" s="720"/>
      <c r="E224" s="720"/>
      <c r="F224" s="720"/>
      <c r="G224" s="720"/>
      <c r="H224" s="720"/>
      <c r="I224" s="720"/>
      <c r="J224" s="720"/>
      <c r="K224" s="720"/>
      <c r="L224" s="720"/>
      <c r="M224" s="720"/>
      <c r="N224" s="720"/>
      <c r="O224" s="720"/>
      <c r="P224" s="720"/>
      <c r="Q224" s="720"/>
      <c r="R224" s="720"/>
      <c r="S224" s="720"/>
      <c r="T224" s="720"/>
      <c r="U224" s="720"/>
      <c r="V224" s="720"/>
      <c r="W224" s="720"/>
    </row>
    <row r="225" spans="1:23">
      <c r="A225" s="720"/>
      <c r="B225" s="720"/>
      <c r="C225" s="720"/>
      <c r="D225" s="720"/>
      <c r="E225" s="720"/>
      <c r="F225" s="720"/>
      <c r="G225" s="720"/>
      <c r="H225" s="720"/>
      <c r="I225" s="720"/>
      <c r="J225" s="720"/>
      <c r="K225" s="720"/>
      <c r="L225" s="720"/>
      <c r="M225" s="720"/>
      <c r="N225" s="720"/>
      <c r="O225" s="720"/>
      <c r="P225" s="720"/>
      <c r="Q225" s="720"/>
      <c r="R225" s="720"/>
      <c r="S225" s="720"/>
      <c r="T225" s="720"/>
      <c r="U225" s="720"/>
      <c r="V225" s="720"/>
      <c r="W225" s="720"/>
    </row>
    <row r="226" spans="1:23">
      <c r="A226" s="720"/>
      <c r="B226" s="720"/>
      <c r="C226" s="720"/>
      <c r="D226" s="720"/>
      <c r="E226" s="720"/>
      <c r="F226" s="720"/>
      <c r="G226" s="720"/>
      <c r="H226" s="720"/>
      <c r="I226" s="720"/>
      <c r="J226" s="720"/>
      <c r="K226" s="720"/>
      <c r="L226" s="720"/>
      <c r="M226" s="720"/>
      <c r="N226" s="720"/>
      <c r="O226" s="720"/>
      <c r="P226" s="720"/>
      <c r="Q226" s="720"/>
      <c r="R226" s="720"/>
      <c r="S226" s="720"/>
      <c r="T226" s="720"/>
      <c r="U226" s="720"/>
      <c r="V226" s="720"/>
      <c r="W226" s="720"/>
    </row>
    <row r="227" spans="1:23">
      <c r="A227" s="720"/>
      <c r="B227" s="720"/>
      <c r="C227" s="720"/>
      <c r="D227" s="720"/>
      <c r="E227" s="720"/>
      <c r="F227" s="720"/>
      <c r="G227" s="720"/>
      <c r="H227" s="720"/>
      <c r="I227" s="720"/>
      <c r="J227" s="720"/>
      <c r="K227" s="720"/>
      <c r="L227" s="720"/>
      <c r="M227" s="720"/>
      <c r="N227" s="720"/>
      <c r="O227" s="720"/>
      <c r="P227" s="720"/>
      <c r="Q227" s="720"/>
      <c r="R227" s="720"/>
      <c r="S227" s="720"/>
      <c r="T227" s="720"/>
      <c r="U227" s="720"/>
      <c r="V227" s="720"/>
      <c r="W227" s="720"/>
    </row>
    <row r="228" spans="1:23">
      <c r="A228" s="720"/>
      <c r="B228" s="720"/>
      <c r="C228" s="720"/>
      <c r="D228" s="720"/>
      <c r="E228" s="720"/>
      <c r="F228" s="720"/>
      <c r="G228" s="720"/>
      <c r="H228" s="720"/>
      <c r="I228" s="720"/>
      <c r="J228" s="720"/>
      <c r="K228" s="720"/>
      <c r="L228" s="720"/>
      <c r="M228" s="720"/>
      <c r="N228" s="720"/>
      <c r="O228" s="720"/>
      <c r="P228" s="720"/>
      <c r="Q228" s="720"/>
      <c r="R228" s="720"/>
      <c r="S228" s="720"/>
      <c r="T228" s="720"/>
      <c r="U228" s="720"/>
      <c r="V228" s="720"/>
      <c r="W228" s="720"/>
    </row>
    <row r="229" spans="1:23">
      <c r="A229" s="720"/>
      <c r="B229" s="720"/>
      <c r="C229" s="720"/>
      <c r="D229" s="720"/>
      <c r="E229" s="720"/>
      <c r="F229" s="720"/>
      <c r="G229" s="720"/>
      <c r="H229" s="720"/>
      <c r="I229" s="720"/>
      <c r="J229" s="720"/>
      <c r="K229" s="720"/>
      <c r="L229" s="720"/>
      <c r="M229" s="720"/>
      <c r="N229" s="720"/>
      <c r="O229" s="720"/>
      <c r="P229" s="720"/>
      <c r="Q229" s="720"/>
      <c r="R229" s="720"/>
      <c r="S229" s="720"/>
      <c r="T229" s="720"/>
      <c r="U229" s="720"/>
      <c r="V229" s="720"/>
      <c r="W229" s="720"/>
    </row>
    <row r="230" spans="1:23">
      <c r="A230" s="720"/>
      <c r="B230" s="720"/>
      <c r="C230" s="720"/>
      <c r="D230" s="720"/>
      <c r="E230" s="720"/>
      <c r="F230" s="720"/>
      <c r="G230" s="720"/>
      <c r="H230" s="720"/>
      <c r="I230" s="720"/>
      <c r="J230" s="720"/>
      <c r="K230" s="720"/>
      <c r="L230" s="720"/>
      <c r="M230" s="720"/>
      <c r="N230" s="720"/>
      <c r="O230" s="720"/>
      <c r="P230" s="720"/>
      <c r="Q230" s="720"/>
      <c r="R230" s="720"/>
      <c r="S230" s="720"/>
      <c r="T230" s="720"/>
      <c r="U230" s="720"/>
      <c r="V230" s="720"/>
      <c r="W230" s="720"/>
    </row>
    <row r="231" spans="1:23">
      <c r="A231" s="720"/>
      <c r="B231" s="720"/>
      <c r="C231" s="720"/>
      <c r="D231" s="720"/>
      <c r="E231" s="720"/>
      <c r="F231" s="720"/>
      <c r="G231" s="720"/>
      <c r="H231" s="720"/>
      <c r="I231" s="720"/>
      <c r="J231" s="720"/>
      <c r="K231" s="720"/>
      <c r="L231" s="720"/>
      <c r="M231" s="720"/>
      <c r="N231" s="720"/>
      <c r="O231" s="720"/>
      <c r="P231" s="720"/>
      <c r="Q231" s="720"/>
      <c r="R231" s="720"/>
      <c r="S231" s="720"/>
      <c r="T231" s="720"/>
      <c r="U231" s="720"/>
      <c r="V231" s="720"/>
      <c r="W231" s="720"/>
    </row>
    <row r="232" spans="1:23">
      <c r="A232" s="720"/>
      <c r="B232" s="720"/>
      <c r="C232" s="720"/>
      <c r="D232" s="720"/>
      <c r="E232" s="720"/>
      <c r="F232" s="720"/>
      <c r="G232" s="720"/>
      <c r="H232" s="720"/>
      <c r="I232" s="720"/>
      <c r="J232" s="720"/>
      <c r="K232" s="720"/>
      <c r="L232" s="720"/>
      <c r="M232" s="720"/>
      <c r="N232" s="720"/>
      <c r="O232" s="720"/>
      <c r="P232" s="720"/>
      <c r="Q232" s="720"/>
      <c r="R232" s="720"/>
      <c r="S232" s="720"/>
      <c r="T232" s="720"/>
      <c r="U232" s="720"/>
      <c r="V232" s="720"/>
      <c r="W232" s="720"/>
    </row>
    <row r="233" spans="1:23">
      <c r="A233" s="720"/>
      <c r="B233" s="720"/>
      <c r="C233" s="720"/>
      <c r="D233" s="720"/>
      <c r="E233" s="720"/>
      <c r="F233" s="720"/>
      <c r="G233" s="720"/>
      <c r="H233" s="720"/>
      <c r="I233" s="720"/>
      <c r="J233" s="720"/>
      <c r="K233" s="720"/>
      <c r="L233" s="720"/>
      <c r="M233" s="720"/>
      <c r="N233" s="720"/>
      <c r="O233" s="720"/>
      <c r="P233" s="720"/>
      <c r="Q233" s="720"/>
      <c r="R233" s="720"/>
      <c r="S233" s="720"/>
      <c r="T233" s="720"/>
      <c r="U233" s="720"/>
      <c r="V233" s="720"/>
      <c r="W233" s="720"/>
    </row>
    <row r="234" spans="1:23">
      <c r="A234" s="720"/>
      <c r="B234" s="720"/>
      <c r="C234" s="720"/>
      <c r="D234" s="720"/>
      <c r="E234" s="720"/>
      <c r="F234" s="720"/>
      <c r="G234" s="720"/>
      <c r="H234" s="720"/>
      <c r="I234" s="720"/>
      <c r="J234" s="720"/>
      <c r="K234" s="720"/>
      <c r="L234" s="720"/>
      <c r="M234" s="720"/>
      <c r="N234" s="720"/>
      <c r="O234" s="720"/>
      <c r="P234" s="720"/>
      <c r="Q234" s="720"/>
      <c r="R234" s="720"/>
      <c r="S234" s="720"/>
      <c r="T234" s="720"/>
      <c r="U234" s="720"/>
      <c r="V234" s="720"/>
      <c r="W234" s="720"/>
    </row>
    <row r="235" spans="1:23">
      <c r="A235" s="720"/>
      <c r="B235" s="720"/>
      <c r="C235" s="720"/>
      <c r="D235" s="720"/>
      <c r="E235" s="720"/>
      <c r="F235" s="720"/>
      <c r="G235" s="720"/>
      <c r="H235" s="720"/>
      <c r="I235" s="720"/>
      <c r="J235" s="720"/>
      <c r="K235" s="720"/>
      <c r="L235" s="720"/>
      <c r="M235" s="720"/>
      <c r="N235" s="720"/>
      <c r="O235" s="720"/>
      <c r="P235" s="720"/>
      <c r="Q235" s="720"/>
      <c r="R235" s="720"/>
      <c r="S235" s="720"/>
      <c r="T235" s="720"/>
      <c r="U235" s="720"/>
      <c r="V235" s="720"/>
      <c r="W235" s="720"/>
    </row>
    <row r="236" spans="1:23">
      <c r="A236" s="720"/>
      <c r="B236" s="720"/>
      <c r="C236" s="720"/>
      <c r="D236" s="720"/>
      <c r="E236" s="720"/>
      <c r="F236" s="720"/>
      <c r="G236" s="720"/>
      <c r="H236" s="720"/>
      <c r="I236" s="720"/>
      <c r="J236" s="720"/>
      <c r="K236" s="720"/>
      <c r="L236" s="720"/>
      <c r="M236" s="720"/>
      <c r="N236" s="720"/>
      <c r="O236" s="720"/>
      <c r="P236" s="720"/>
      <c r="Q236" s="720"/>
      <c r="R236" s="720"/>
      <c r="S236" s="720"/>
      <c r="T236" s="720"/>
      <c r="U236" s="720"/>
      <c r="V236" s="720"/>
      <c r="W236" s="720"/>
    </row>
    <row r="237" spans="1:23">
      <c r="A237" s="720"/>
      <c r="B237" s="720"/>
      <c r="C237" s="720"/>
      <c r="D237" s="720"/>
      <c r="E237" s="720"/>
      <c r="F237" s="720"/>
      <c r="G237" s="720"/>
      <c r="H237" s="720"/>
      <c r="I237" s="720"/>
      <c r="J237" s="720"/>
      <c r="K237" s="720"/>
      <c r="L237" s="720"/>
      <c r="M237" s="720"/>
      <c r="N237" s="720"/>
      <c r="O237" s="720"/>
      <c r="P237" s="720"/>
      <c r="Q237" s="720"/>
      <c r="R237" s="720"/>
      <c r="S237" s="720"/>
      <c r="T237" s="720"/>
      <c r="U237" s="720"/>
      <c r="V237" s="720"/>
      <c r="W237" s="720"/>
    </row>
    <row r="238" spans="1:23">
      <c r="A238" s="720"/>
      <c r="B238" s="720"/>
      <c r="C238" s="720"/>
      <c r="D238" s="720"/>
      <c r="E238" s="720"/>
      <c r="F238" s="720"/>
      <c r="G238" s="720"/>
      <c r="H238" s="720"/>
      <c r="I238" s="720"/>
      <c r="J238" s="720"/>
      <c r="K238" s="720"/>
      <c r="L238" s="720"/>
      <c r="M238" s="720"/>
      <c r="N238" s="720"/>
      <c r="O238" s="720"/>
      <c r="P238" s="720"/>
      <c r="Q238" s="720"/>
      <c r="R238" s="720"/>
      <c r="S238" s="720"/>
      <c r="T238" s="720"/>
      <c r="U238" s="720"/>
      <c r="V238" s="720"/>
      <c r="W238" s="720"/>
    </row>
    <row r="239" spans="1:23">
      <c r="A239" s="720"/>
      <c r="B239" s="720"/>
      <c r="C239" s="720"/>
      <c r="D239" s="720"/>
      <c r="E239" s="720"/>
      <c r="F239" s="720"/>
      <c r="G239" s="720"/>
      <c r="H239" s="720"/>
      <c r="I239" s="720"/>
      <c r="J239" s="720"/>
      <c r="K239" s="720"/>
      <c r="L239" s="720"/>
      <c r="M239" s="720"/>
      <c r="N239" s="720"/>
      <c r="O239" s="720"/>
      <c r="P239" s="720"/>
      <c r="Q239" s="720"/>
      <c r="R239" s="720"/>
      <c r="S239" s="720"/>
      <c r="T239" s="720"/>
      <c r="U239" s="720"/>
      <c r="V239" s="720"/>
      <c r="W239" s="720"/>
    </row>
    <row r="240" spans="1:23">
      <c r="A240" s="720"/>
      <c r="B240" s="720"/>
      <c r="C240" s="720"/>
      <c r="D240" s="720"/>
      <c r="E240" s="720"/>
      <c r="F240" s="720"/>
      <c r="G240" s="720"/>
      <c r="H240" s="720"/>
      <c r="I240" s="720"/>
      <c r="J240" s="720"/>
      <c r="K240" s="720"/>
      <c r="L240" s="720"/>
      <c r="M240" s="720"/>
      <c r="N240" s="720"/>
      <c r="O240" s="720"/>
      <c r="P240" s="720"/>
      <c r="Q240" s="720"/>
      <c r="R240" s="720"/>
      <c r="S240" s="720"/>
      <c r="T240" s="720"/>
      <c r="U240" s="720"/>
      <c r="V240" s="720"/>
      <c r="W240" s="720"/>
    </row>
    <row r="241" spans="1:23">
      <c r="A241" s="720"/>
      <c r="B241" s="720"/>
      <c r="C241" s="720"/>
      <c r="D241" s="720"/>
      <c r="E241" s="720"/>
      <c r="F241" s="720"/>
      <c r="G241" s="720"/>
      <c r="H241" s="720"/>
      <c r="I241" s="720"/>
      <c r="J241" s="720"/>
      <c r="K241" s="720"/>
      <c r="L241" s="720"/>
      <c r="M241" s="720"/>
      <c r="N241" s="720"/>
      <c r="O241" s="720"/>
      <c r="P241" s="720"/>
      <c r="Q241" s="720"/>
      <c r="R241" s="720"/>
      <c r="S241" s="720"/>
      <c r="T241" s="720"/>
      <c r="U241" s="720"/>
      <c r="V241" s="720"/>
      <c r="W241" s="720"/>
    </row>
    <row r="242" spans="1:23">
      <c r="A242" s="720"/>
      <c r="B242" s="720"/>
      <c r="C242" s="720"/>
      <c r="D242" s="720"/>
      <c r="E242" s="720"/>
      <c r="F242" s="720"/>
      <c r="G242" s="720"/>
      <c r="H242" s="720"/>
      <c r="I242" s="720"/>
      <c r="J242" s="720"/>
      <c r="K242" s="720"/>
      <c r="L242" s="720"/>
      <c r="M242" s="720"/>
      <c r="N242" s="720"/>
      <c r="O242" s="720"/>
      <c r="P242" s="720"/>
      <c r="Q242" s="720"/>
      <c r="R242" s="720"/>
      <c r="S242" s="720"/>
      <c r="T242" s="720"/>
      <c r="U242" s="720"/>
      <c r="V242" s="720"/>
      <c r="W242" s="720"/>
    </row>
    <row r="243" spans="1:23">
      <c r="A243" s="720"/>
      <c r="B243" s="720"/>
      <c r="C243" s="720"/>
      <c r="D243" s="720"/>
      <c r="E243" s="720"/>
      <c r="F243" s="720"/>
      <c r="G243" s="720"/>
      <c r="H243" s="720"/>
      <c r="I243" s="720"/>
      <c r="J243" s="720"/>
      <c r="K243" s="720"/>
      <c r="L243" s="720"/>
      <c r="M243" s="720"/>
      <c r="N243" s="720"/>
      <c r="O243" s="720"/>
      <c r="P243" s="720"/>
      <c r="Q243" s="720"/>
      <c r="R243" s="720"/>
      <c r="S243" s="720"/>
      <c r="T243" s="720"/>
      <c r="U243" s="720"/>
      <c r="V243" s="720"/>
      <c r="W243" s="720"/>
    </row>
    <row r="244" spans="1:23">
      <c r="A244" s="720"/>
      <c r="B244" s="720"/>
      <c r="C244" s="720"/>
      <c r="D244" s="720"/>
      <c r="E244" s="720"/>
      <c r="F244" s="720"/>
      <c r="G244" s="720"/>
      <c r="H244" s="720"/>
      <c r="I244" s="720"/>
      <c r="J244" s="720"/>
      <c r="K244" s="720"/>
      <c r="L244" s="720"/>
      <c r="M244" s="720"/>
      <c r="N244" s="720"/>
      <c r="O244" s="720"/>
      <c r="P244" s="720"/>
      <c r="Q244" s="720"/>
      <c r="R244" s="720"/>
      <c r="S244" s="720"/>
      <c r="T244" s="720"/>
      <c r="U244" s="720"/>
      <c r="V244" s="720"/>
      <c r="W244" s="720"/>
    </row>
    <row r="245" spans="1:23">
      <c r="A245" s="720"/>
      <c r="B245" s="720"/>
      <c r="C245" s="720"/>
      <c r="D245" s="720"/>
      <c r="E245" s="720"/>
      <c r="F245" s="720"/>
      <c r="G245" s="720"/>
      <c r="H245" s="720"/>
      <c r="I245" s="720"/>
      <c r="J245" s="720"/>
      <c r="K245" s="720"/>
      <c r="L245" s="720"/>
      <c r="M245" s="720"/>
      <c r="N245" s="720"/>
      <c r="O245" s="720"/>
      <c r="P245" s="720"/>
      <c r="Q245" s="720"/>
      <c r="R245" s="720"/>
      <c r="S245" s="720"/>
      <c r="T245" s="720"/>
      <c r="U245" s="720"/>
      <c r="V245" s="720"/>
      <c r="W245" s="720"/>
    </row>
    <row r="246" spans="1:23">
      <c r="A246" s="720"/>
      <c r="B246" s="720"/>
      <c r="C246" s="720"/>
      <c r="D246" s="720"/>
      <c r="E246" s="720"/>
      <c r="F246" s="720"/>
      <c r="G246" s="720"/>
      <c r="H246" s="720"/>
      <c r="I246" s="720"/>
      <c r="J246" s="720"/>
      <c r="K246" s="720"/>
      <c r="L246" s="720"/>
      <c r="M246" s="720"/>
      <c r="N246" s="720"/>
      <c r="O246" s="720"/>
      <c r="P246" s="720"/>
      <c r="Q246" s="720"/>
      <c r="R246" s="720"/>
      <c r="S246" s="720"/>
      <c r="T246" s="720"/>
      <c r="U246" s="720"/>
      <c r="V246" s="720"/>
      <c r="W246" s="720"/>
    </row>
    <row r="247" spans="1:23">
      <c r="A247" s="720"/>
      <c r="B247" s="720"/>
      <c r="C247" s="720"/>
      <c r="D247" s="720"/>
      <c r="E247" s="720"/>
      <c r="F247" s="720"/>
      <c r="G247" s="720"/>
      <c r="H247" s="720"/>
      <c r="I247" s="720"/>
      <c r="J247" s="720"/>
      <c r="K247" s="720"/>
      <c r="L247" s="720"/>
      <c r="M247" s="720"/>
      <c r="N247" s="720"/>
      <c r="O247" s="720"/>
      <c r="P247" s="720"/>
      <c r="Q247" s="720"/>
      <c r="R247" s="720"/>
      <c r="S247" s="720"/>
      <c r="T247" s="720"/>
      <c r="U247" s="720"/>
      <c r="V247" s="720"/>
      <c r="W247" s="720"/>
    </row>
    <row r="248" spans="1:23">
      <c r="A248" s="720"/>
      <c r="B248" s="720"/>
      <c r="C248" s="720"/>
      <c r="D248" s="720"/>
      <c r="E248" s="720"/>
      <c r="F248" s="720"/>
      <c r="G248" s="720"/>
      <c r="H248" s="720"/>
      <c r="I248" s="720"/>
      <c r="J248" s="720"/>
      <c r="K248" s="720"/>
      <c r="L248" s="720"/>
      <c r="M248" s="720"/>
      <c r="N248" s="720"/>
      <c r="O248" s="720"/>
      <c r="P248" s="720"/>
      <c r="Q248" s="720"/>
      <c r="R248" s="720"/>
      <c r="S248" s="720"/>
      <c r="T248" s="720"/>
      <c r="U248" s="720"/>
      <c r="V248" s="720"/>
      <c r="W248" s="720"/>
    </row>
    <row r="249" spans="1:23">
      <c r="A249" s="720"/>
      <c r="B249" s="720"/>
      <c r="C249" s="720"/>
      <c r="D249" s="720"/>
      <c r="E249" s="720"/>
      <c r="F249" s="720"/>
      <c r="G249" s="720"/>
      <c r="H249" s="720"/>
      <c r="I249" s="720"/>
      <c r="J249" s="720"/>
      <c r="K249" s="720"/>
      <c r="L249" s="720"/>
      <c r="M249" s="720"/>
      <c r="N249" s="720"/>
      <c r="O249" s="720"/>
      <c r="P249" s="720"/>
      <c r="Q249" s="720"/>
      <c r="R249" s="720"/>
      <c r="S249" s="720"/>
      <c r="T249" s="720"/>
      <c r="U249" s="720"/>
      <c r="V249" s="720"/>
      <c r="W249" s="720"/>
    </row>
    <row r="250" spans="1:23">
      <c r="A250" s="720"/>
      <c r="B250" s="720"/>
      <c r="C250" s="720"/>
      <c r="D250" s="720"/>
      <c r="E250" s="720"/>
      <c r="F250" s="720"/>
      <c r="G250" s="720"/>
      <c r="H250" s="720"/>
      <c r="I250" s="720"/>
      <c r="J250" s="720"/>
      <c r="K250" s="720"/>
      <c r="L250" s="720"/>
      <c r="M250" s="720"/>
      <c r="N250" s="720"/>
      <c r="O250" s="720"/>
      <c r="P250" s="720"/>
      <c r="Q250" s="720"/>
      <c r="R250" s="720"/>
      <c r="S250" s="720"/>
      <c r="T250" s="720"/>
      <c r="U250" s="720"/>
      <c r="V250" s="720"/>
      <c r="W250" s="720"/>
    </row>
    <row r="251" spans="1:23">
      <c r="A251" s="720"/>
      <c r="B251" s="720"/>
      <c r="C251" s="720"/>
      <c r="D251" s="720"/>
      <c r="E251" s="720"/>
      <c r="F251" s="720"/>
      <c r="G251" s="720"/>
      <c r="H251" s="720"/>
      <c r="I251" s="720"/>
      <c r="J251" s="720"/>
      <c r="K251" s="720"/>
      <c r="L251" s="720"/>
      <c r="M251" s="720"/>
      <c r="N251" s="720"/>
      <c r="O251" s="720"/>
      <c r="P251" s="720"/>
      <c r="Q251" s="720"/>
      <c r="R251" s="720"/>
      <c r="S251" s="720"/>
      <c r="T251" s="720"/>
      <c r="U251" s="720"/>
      <c r="V251" s="720"/>
      <c r="W251" s="720"/>
    </row>
    <row r="252" spans="1:23">
      <c r="A252" s="720"/>
      <c r="B252" s="720"/>
      <c r="C252" s="720"/>
      <c r="D252" s="720"/>
      <c r="E252" s="720"/>
      <c r="F252" s="720"/>
      <c r="G252" s="720"/>
      <c r="H252" s="720"/>
      <c r="I252" s="720"/>
      <c r="J252" s="720"/>
      <c r="K252" s="720"/>
      <c r="L252" s="720"/>
      <c r="M252" s="720"/>
      <c r="N252" s="720"/>
      <c r="O252" s="720"/>
      <c r="P252" s="720"/>
      <c r="Q252" s="720"/>
      <c r="R252" s="720"/>
      <c r="S252" s="720"/>
      <c r="T252" s="720"/>
      <c r="U252" s="720"/>
      <c r="V252" s="720"/>
      <c r="W252" s="720"/>
    </row>
    <row r="253" spans="1:23">
      <c r="A253" s="720"/>
      <c r="B253" s="720"/>
      <c r="C253" s="720"/>
      <c r="D253" s="720"/>
      <c r="E253" s="720"/>
      <c r="F253" s="720"/>
      <c r="G253" s="720"/>
      <c r="H253" s="720"/>
      <c r="I253" s="720"/>
      <c r="J253" s="720"/>
      <c r="K253" s="720"/>
      <c r="L253" s="720"/>
      <c r="M253" s="720"/>
      <c r="N253" s="720"/>
      <c r="O253" s="720"/>
      <c r="P253" s="720"/>
      <c r="Q253" s="720"/>
      <c r="R253" s="720"/>
      <c r="S253" s="720"/>
      <c r="T253" s="720"/>
      <c r="U253" s="720"/>
      <c r="V253" s="720"/>
      <c r="W253" s="720"/>
    </row>
    <row r="254" spans="1:23">
      <c r="A254" s="720"/>
      <c r="B254" s="720"/>
      <c r="C254" s="720"/>
      <c r="D254" s="720"/>
      <c r="E254" s="720"/>
      <c r="F254" s="720"/>
      <c r="G254" s="720"/>
      <c r="H254" s="720"/>
      <c r="I254" s="720"/>
      <c r="J254" s="720"/>
      <c r="K254" s="720"/>
      <c r="L254" s="720"/>
      <c r="M254" s="720"/>
      <c r="N254" s="720"/>
      <c r="O254" s="720"/>
      <c r="P254" s="720"/>
      <c r="Q254" s="720"/>
      <c r="R254" s="720"/>
      <c r="S254" s="720"/>
      <c r="T254" s="720"/>
      <c r="U254" s="720"/>
      <c r="V254" s="720"/>
      <c r="W254" s="720"/>
    </row>
    <row r="255" spans="1:23">
      <c r="A255" s="720"/>
      <c r="B255" s="720"/>
      <c r="C255" s="720"/>
      <c r="D255" s="720"/>
      <c r="E255" s="720"/>
      <c r="F255" s="720"/>
      <c r="G255" s="720"/>
      <c r="H255" s="720"/>
      <c r="I255" s="720"/>
      <c r="J255" s="720"/>
      <c r="K255" s="720"/>
      <c r="L255" s="720"/>
      <c r="M255" s="720"/>
      <c r="N255" s="720"/>
      <c r="O255" s="720"/>
      <c r="P255" s="720"/>
      <c r="Q255" s="720"/>
      <c r="R255" s="720"/>
      <c r="S255" s="720"/>
      <c r="T255" s="720"/>
      <c r="U255" s="720"/>
      <c r="V255" s="720"/>
      <c r="W255" s="720"/>
    </row>
    <row r="256" spans="1:23">
      <c r="A256" s="720"/>
      <c r="B256" s="720"/>
      <c r="C256" s="720"/>
      <c r="D256" s="720"/>
      <c r="E256" s="720"/>
      <c r="F256" s="720"/>
      <c r="G256" s="720"/>
      <c r="H256" s="720"/>
      <c r="I256" s="720"/>
      <c r="J256" s="720"/>
      <c r="K256" s="720"/>
      <c r="L256" s="720"/>
      <c r="M256" s="720"/>
      <c r="N256" s="720"/>
      <c r="O256" s="720"/>
      <c r="P256" s="720"/>
      <c r="Q256" s="720"/>
      <c r="R256" s="720"/>
      <c r="S256" s="720"/>
      <c r="T256" s="720"/>
      <c r="U256" s="720"/>
      <c r="V256" s="720"/>
      <c r="W256" s="720"/>
    </row>
    <row r="257" spans="1:23">
      <c r="A257" s="720"/>
      <c r="B257" s="720"/>
      <c r="C257" s="720"/>
      <c r="D257" s="720"/>
      <c r="E257" s="720"/>
      <c r="F257" s="720"/>
      <c r="G257" s="720"/>
      <c r="H257" s="720"/>
      <c r="I257" s="720"/>
      <c r="J257" s="720"/>
      <c r="K257" s="720"/>
      <c r="L257" s="720"/>
      <c r="M257" s="720"/>
      <c r="N257" s="720"/>
      <c r="O257" s="720"/>
      <c r="P257" s="720"/>
      <c r="Q257" s="720"/>
      <c r="R257" s="720"/>
      <c r="S257" s="720"/>
      <c r="T257" s="720"/>
      <c r="U257" s="720"/>
      <c r="V257" s="720"/>
      <c r="W257" s="720"/>
    </row>
    <row r="258" spans="1:23">
      <c r="A258" s="720"/>
      <c r="B258" s="720"/>
      <c r="C258" s="720"/>
      <c r="D258" s="720"/>
      <c r="E258" s="720"/>
      <c r="F258" s="720"/>
      <c r="G258" s="720"/>
      <c r="H258" s="720"/>
      <c r="I258" s="720"/>
      <c r="J258" s="720"/>
      <c r="K258" s="720"/>
      <c r="L258" s="720"/>
      <c r="M258" s="720"/>
      <c r="N258" s="720"/>
      <c r="O258" s="720"/>
      <c r="P258" s="720"/>
      <c r="Q258" s="720"/>
      <c r="R258" s="720"/>
      <c r="S258" s="720"/>
      <c r="T258" s="720"/>
      <c r="U258" s="720"/>
      <c r="V258" s="720"/>
      <c r="W258" s="720"/>
    </row>
    <row r="259" spans="1:23">
      <c r="A259" s="720"/>
      <c r="B259" s="720"/>
      <c r="C259" s="720"/>
      <c r="D259" s="720"/>
      <c r="E259" s="720"/>
      <c r="F259" s="720"/>
      <c r="G259" s="720"/>
      <c r="H259" s="720"/>
      <c r="I259" s="720"/>
      <c r="J259" s="720"/>
      <c r="K259" s="720"/>
      <c r="L259" s="720"/>
      <c r="M259" s="720"/>
      <c r="N259" s="720"/>
      <c r="O259" s="720"/>
      <c r="P259" s="720"/>
      <c r="Q259" s="720"/>
      <c r="R259" s="720"/>
      <c r="S259" s="720"/>
      <c r="T259" s="720"/>
      <c r="U259" s="720"/>
      <c r="V259" s="720"/>
      <c r="W259" s="720"/>
    </row>
    <row r="260" spans="1:23">
      <c r="A260" s="720"/>
      <c r="B260" s="720"/>
      <c r="C260" s="720"/>
      <c r="D260" s="720"/>
      <c r="E260" s="720"/>
      <c r="F260" s="720"/>
      <c r="G260" s="720"/>
      <c r="H260" s="720"/>
      <c r="I260" s="720"/>
      <c r="J260" s="720"/>
      <c r="K260" s="720"/>
      <c r="L260" s="720"/>
      <c r="M260" s="720"/>
      <c r="N260" s="720"/>
      <c r="O260" s="720"/>
      <c r="P260" s="720"/>
      <c r="Q260" s="720"/>
      <c r="R260" s="720"/>
      <c r="S260" s="720"/>
      <c r="T260" s="720"/>
      <c r="U260" s="720"/>
      <c r="V260" s="720"/>
      <c r="W260" s="720"/>
    </row>
    <row r="261" spans="1:23">
      <c r="A261" s="720"/>
      <c r="B261" s="720"/>
      <c r="C261" s="720"/>
      <c r="D261" s="720"/>
      <c r="E261" s="720"/>
      <c r="F261" s="720"/>
      <c r="G261" s="720"/>
      <c r="H261" s="720"/>
      <c r="I261" s="720"/>
      <c r="J261" s="720"/>
      <c r="K261" s="720"/>
      <c r="L261" s="720"/>
      <c r="M261" s="720"/>
      <c r="N261" s="720"/>
      <c r="O261" s="720"/>
      <c r="P261" s="720"/>
      <c r="Q261" s="720"/>
      <c r="R261" s="720"/>
      <c r="S261" s="720"/>
      <c r="T261" s="720"/>
      <c r="U261" s="720"/>
      <c r="V261" s="720"/>
      <c r="W261" s="720"/>
    </row>
    <row r="262" spans="1:23">
      <c r="A262" s="720"/>
      <c r="B262" s="720"/>
      <c r="C262" s="720"/>
      <c r="D262" s="720"/>
      <c r="E262" s="720"/>
      <c r="F262" s="720"/>
      <c r="G262" s="720"/>
      <c r="H262" s="720"/>
      <c r="I262" s="720"/>
      <c r="J262" s="720"/>
      <c r="K262" s="720"/>
      <c r="L262" s="720"/>
      <c r="M262" s="720"/>
      <c r="N262" s="720"/>
      <c r="O262" s="720"/>
      <c r="P262" s="720"/>
      <c r="Q262" s="720"/>
      <c r="R262" s="720"/>
      <c r="S262" s="720"/>
      <c r="T262" s="720"/>
      <c r="U262" s="720"/>
      <c r="V262" s="720"/>
      <c r="W262" s="720"/>
    </row>
    <row r="263" spans="1:23">
      <c r="A263" s="720"/>
      <c r="B263" s="720"/>
      <c r="C263" s="720"/>
      <c r="D263" s="720"/>
      <c r="E263" s="720"/>
      <c r="F263" s="720"/>
      <c r="G263" s="720"/>
      <c r="H263" s="720"/>
      <c r="I263" s="720"/>
      <c r="J263" s="720"/>
      <c r="K263" s="720"/>
      <c r="L263" s="720"/>
      <c r="M263" s="720"/>
      <c r="N263" s="720"/>
      <c r="O263" s="720"/>
      <c r="P263" s="720"/>
      <c r="Q263" s="720"/>
      <c r="R263" s="720"/>
      <c r="S263" s="720"/>
      <c r="T263" s="720"/>
      <c r="U263" s="720"/>
      <c r="V263" s="720"/>
      <c r="W263" s="720"/>
    </row>
    <row r="264" spans="1:23">
      <c r="A264" s="720"/>
      <c r="B264" s="720"/>
      <c r="C264" s="720"/>
      <c r="D264" s="720"/>
      <c r="E264" s="720"/>
      <c r="F264" s="720"/>
      <c r="G264" s="720"/>
      <c r="H264" s="720"/>
      <c r="I264" s="720"/>
      <c r="J264" s="720"/>
      <c r="K264" s="720"/>
      <c r="L264" s="720"/>
      <c r="M264" s="720"/>
      <c r="N264" s="720"/>
      <c r="O264" s="720"/>
      <c r="P264" s="720"/>
      <c r="Q264" s="720"/>
      <c r="R264" s="720"/>
      <c r="S264" s="720"/>
      <c r="T264" s="720"/>
      <c r="U264" s="720"/>
      <c r="V264" s="720"/>
      <c r="W264" s="720"/>
    </row>
    <row r="265" spans="1:23">
      <c r="A265" s="720"/>
      <c r="B265" s="720"/>
      <c r="C265" s="720"/>
      <c r="D265" s="720"/>
      <c r="E265" s="720"/>
      <c r="F265" s="720"/>
      <c r="G265" s="720"/>
      <c r="H265" s="720"/>
      <c r="I265" s="720"/>
      <c r="J265" s="720"/>
      <c r="K265" s="720"/>
      <c r="L265" s="720"/>
      <c r="M265" s="720"/>
      <c r="N265" s="720"/>
      <c r="O265" s="720"/>
      <c r="P265" s="720"/>
      <c r="Q265" s="720"/>
      <c r="R265" s="720"/>
      <c r="S265" s="720"/>
      <c r="T265" s="720"/>
      <c r="U265" s="720"/>
      <c r="V265" s="720"/>
      <c r="W265" s="720"/>
    </row>
    <row r="266" spans="1:23">
      <c r="A266" s="720"/>
      <c r="B266" s="720"/>
      <c r="C266" s="720"/>
      <c r="D266" s="720"/>
      <c r="E266" s="720"/>
      <c r="F266" s="720"/>
      <c r="G266" s="720"/>
      <c r="H266" s="720"/>
      <c r="I266" s="720"/>
      <c r="J266" s="720"/>
      <c r="K266" s="720"/>
      <c r="L266" s="720"/>
      <c r="M266" s="720"/>
      <c r="N266" s="720"/>
      <c r="O266" s="720"/>
      <c r="P266" s="720"/>
      <c r="Q266" s="720"/>
      <c r="R266" s="720"/>
      <c r="S266" s="720"/>
      <c r="T266" s="720"/>
      <c r="U266" s="720"/>
      <c r="V266" s="720"/>
      <c r="W266" s="720"/>
    </row>
    <row r="267" spans="1:23">
      <c r="A267" s="720"/>
      <c r="B267" s="720"/>
      <c r="C267" s="720"/>
      <c r="D267" s="720"/>
      <c r="E267" s="720"/>
      <c r="F267" s="720"/>
      <c r="G267" s="720"/>
      <c r="H267" s="720"/>
      <c r="I267" s="720"/>
      <c r="J267" s="720"/>
      <c r="K267" s="720"/>
      <c r="L267" s="720"/>
      <c r="M267" s="720"/>
      <c r="N267" s="720"/>
      <c r="O267" s="720"/>
      <c r="P267" s="720"/>
      <c r="Q267" s="720"/>
      <c r="R267" s="720"/>
      <c r="S267" s="720"/>
      <c r="T267" s="720"/>
      <c r="U267" s="720"/>
      <c r="V267" s="720"/>
      <c r="W267" s="720"/>
    </row>
    <row r="268" spans="1:23">
      <c r="A268" s="720"/>
      <c r="B268" s="720"/>
      <c r="C268" s="720"/>
      <c r="D268" s="720"/>
      <c r="E268" s="720"/>
      <c r="F268" s="720"/>
      <c r="G268" s="720"/>
      <c r="H268" s="720"/>
      <c r="I268" s="720"/>
      <c r="J268" s="720"/>
      <c r="K268" s="720"/>
      <c r="L268" s="720"/>
      <c r="M268" s="720"/>
      <c r="N268" s="720"/>
      <c r="O268" s="720"/>
      <c r="P268" s="720"/>
      <c r="Q268" s="720"/>
      <c r="R268" s="720"/>
      <c r="S268" s="720"/>
      <c r="T268" s="720"/>
      <c r="U268" s="720"/>
      <c r="V268" s="720"/>
      <c r="W268" s="720"/>
    </row>
    <row r="269" spans="1:23">
      <c r="A269" s="720"/>
      <c r="B269" s="720"/>
      <c r="C269" s="720"/>
      <c r="D269" s="720"/>
      <c r="E269" s="720"/>
      <c r="F269" s="720"/>
      <c r="G269" s="720"/>
      <c r="H269" s="720"/>
      <c r="I269" s="720"/>
      <c r="J269" s="720"/>
      <c r="K269" s="720"/>
      <c r="L269" s="720"/>
      <c r="M269" s="720"/>
      <c r="N269" s="720"/>
      <c r="O269" s="720"/>
      <c r="P269" s="720"/>
      <c r="Q269" s="720"/>
      <c r="R269" s="720"/>
      <c r="S269" s="720"/>
      <c r="T269" s="720"/>
      <c r="U269" s="720"/>
      <c r="V269" s="720"/>
      <c r="W269" s="720"/>
    </row>
    <row r="270" spans="1:23">
      <c r="A270" s="720"/>
      <c r="B270" s="720"/>
      <c r="C270" s="720"/>
      <c r="D270" s="720"/>
      <c r="E270" s="720"/>
      <c r="F270" s="720"/>
      <c r="G270" s="720"/>
      <c r="H270" s="720"/>
      <c r="I270" s="720"/>
      <c r="J270" s="720"/>
      <c r="K270" s="720"/>
      <c r="L270" s="720"/>
      <c r="M270" s="720"/>
      <c r="N270" s="720"/>
      <c r="O270" s="720"/>
      <c r="P270" s="720"/>
      <c r="Q270" s="720"/>
      <c r="R270" s="720"/>
      <c r="S270" s="720"/>
      <c r="T270" s="720"/>
      <c r="U270" s="720"/>
      <c r="V270" s="720"/>
      <c r="W270" s="720"/>
    </row>
    <row r="271" spans="1:23">
      <c r="A271" s="720"/>
      <c r="B271" s="720"/>
      <c r="C271" s="720"/>
      <c r="D271" s="720"/>
      <c r="E271" s="720"/>
      <c r="F271" s="720"/>
      <c r="G271" s="720"/>
      <c r="H271" s="720"/>
      <c r="I271" s="720"/>
      <c r="J271" s="720"/>
      <c r="K271" s="720"/>
      <c r="L271" s="720"/>
      <c r="M271" s="720"/>
      <c r="N271" s="720"/>
      <c r="O271" s="720"/>
      <c r="P271" s="720"/>
      <c r="Q271" s="720"/>
      <c r="R271" s="720"/>
      <c r="S271" s="720"/>
      <c r="T271" s="720"/>
      <c r="U271" s="720"/>
      <c r="V271" s="720"/>
      <c r="W271" s="720"/>
    </row>
    <row r="272" spans="1:23">
      <c r="A272" s="720"/>
      <c r="B272" s="720"/>
      <c r="C272" s="720"/>
      <c r="D272" s="720"/>
      <c r="E272" s="720"/>
      <c r="F272" s="720"/>
      <c r="G272" s="720"/>
      <c r="H272" s="720"/>
      <c r="I272" s="720"/>
      <c r="J272" s="720"/>
      <c r="K272" s="720"/>
      <c r="L272" s="720"/>
      <c r="M272" s="720"/>
      <c r="N272" s="720"/>
      <c r="O272" s="720"/>
      <c r="P272" s="720"/>
      <c r="Q272" s="720"/>
      <c r="R272" s="720"/>
      <c r="S272" s="720"/>
      <c r="T272" s="720"/>
      <c r="U272" s="720"/>
      <c r="V272" s="720"/>
      <c r="W272" s="720"/>
    </row>
    <row r="273" spans="1:23">
      <c r="A273" s="720"/>
      <c r="B273" s="720"/>
      <c r="C273" s="720"/>
      <c r="D273" s="720"/>
      <c r="E273" s="720"/>
      <c r="F273" s="720"/>
      <c r="G273" s="720"/>
      <c r="H273" s="720"/>
      <c r="I273" s="720"/>
      <c r="J273" s="720"/>
      <c r="K273" s="720"/>
      <c r="L273" s="720"/>
      <c r="M273" s="720"/>
      <c r="N273" s="720"/>
      <c r="O273" s="720"/>
      <c r="P273" s="720"/>
      <c r="Q273" s="720"/>
      <c r="R273" s="720"/>
      <c r="S273" s="720"/>
      <c r="T273" s="720"/>
      <c r="U273" s="720"/>
      <c r="V273" s="720"/>
      <c r="W273" s="720"/>
    </row>
    <row r="274" spans="1:23">
      <c r="A274" s="720"/>
      <c r="B274" s="720"/>
      <c r="C274" s="720"/>
      <c r="D274" s="720"/>
      <c r="E274" s="720"/>
      <c r="F274" s="720"/>
      <c r="G274" s="720"/>
      <c r="H274" s="720"/>
      <c r="I274" s="720"/>
      <c r="J274" s="720"/>
      <c r="K274" s="720"/>
      <c r="L274" s="720"/>
      <c r="M274" s="720"/>
      <c r="N274" s="720"/>
      <c r="O274" s="720"/>
      <c r="P274" s="720"/>
      <c r="Q274" s="720"/>
      <c r="R274" s="720"/>
      <c r="S274" s="720"/>
      <c r="T274" s="720"/>
      <c r="U274" s="720"/>
      <c r="V274" s="720"/>
      <c r="W274" s="720"/>
    </row>
    <row r="275" spans="1:23">
      <c r="A275" s="720"/>
      <c r="B275" s="720"/>
      <c r="C275" s="720"/>
      <c r="D275" s="720"/>
      <c r="E275" s="720"/>
      <c r="F275" s="720"/>
      <c r="G275" s="720"/>
      <c r="H275" s="720"/>
      <c r="I275" s="720"/>
      <c r="J275" s="720"/>
      <c r="K275" s="720"/>
      <c r="L275" s="720"/>
      <c r="M275" s="720"/>
      <c r="N275" s="720"/>
      <c r="O275" s="720"/>
      <c r="P275" s="720"/>
      <c r="Q275" s="720"/>
      <c r="R275" s="720"/>
      <c r="S275" s="720"/>
      <c r="T275" s="720"/>
      <c r="U275" s="720"/>
      <c r="V275" s="720"/>
      <c r="W275" s="720"/>
    </row>
    <row r="276" spans="1:23">
      <c r="A276" s="720"/>
      <c r="B276" s="720"/>
      <c r="C276" s="720"/>
      <c r="D276" s="720"/>
      <c r="E276" s="720"/>
      <c r="F276" s="720"/>
      <c r="G276" s="720"/>
      <c r="H276" s="720"/>
      <c r="I276" s="720"/>
      <c r="J276" s="720"/>
      <c r="K276" s="720"/>
      <c r="L276" s="720"/>
      <c r="M276" s="720"/>
      <c r="N276" s="720"/>
      <c r="O276" s="720"/>
      <c r="P276" s="720"/>
      <c r="Q276" s="720"/>
      <c r="R276" s="720"/>
      <c r="S276" s="720"/>
      <c r="T276" s="720"/>
      <c r="U276" s="720"/>
      <c r="V276" s="720"/>
      <c r="W276" s="720"/>
    </row>
    <row r="277" spans="1:23">
      <c r="A277" s="720"/>
      <c r="B277" s="720"/>
      <c r="C277" s="720"/>
      <c r="D277" s="720"/>
      <c r="E277" s="720"/>
      <c r="F277" s="720"/>
      <c r="G277" s="720"/>
      <c r="H277" s="720"/>
      <c r="I277" s="720"/>
      <c r="J277" s="720"/>
      <c r="K277" s="720"/>
      <c r="L277" s="720"/>
      <c r="M277" s="720"/>
      <c r="N277" s="720"/>
      <c r="O277" s="720"/>
      <c r="P277" s="720"/>
      <c r="Q277" s="720"/>
      <c r="R277" s="720"/>
      <c r="S277" s="720"/>
      <c r="T277" s="720"/>
      <c r="U277" s="720"/>
      <c r="V277" s="720"/>
      <c r="W277" s="720"/>
    </row>
    <row r="278" spans="1:23">
      <c r="A278" s="720"/>
      <c r="B278" s="720"/>
      <c r="C278" s="720"/>
      <c r="D278" s="720"/>
      <c r="E278" s="720"/>
      <c r="F278" s="720"/>
      <c r="G278" s="720"/>
      <c r="H278" s="720"/>
      <c r="I278" s="720"/>
      <c r="J278" s="720"/>
      <c r="K278" s="720"/>
      <c r="L278" s="720"/>
      <c r="M278" s="720"/>
      <c r="N278" s="720"/>
      <c r="O278" s="720"/>
      <c r="P278" s="720"/>
      <c r="Q278" s="720"/>
      <c r="R278" s="720"/>
      <c r="S278" s="720"/>
      <c r="T278" s="720"/>
      <c r="U278" s="720"/>
      <c r="V278" s="720"/>
      <c r="W278" s="720"/>
    </row>
    <row r="279" spans="1:23">
      <c r="A279" s="720"/>
      <c r="B279" s="720"/>
      <c r="C279" s="720"/>
      <c r="D279" s="720"/>
      <c r="E279" s="720"/>
      <c r="F279" s="720"/>
      <c r="G279" s="720"/>
      <c r="H279" s="720"/>
      <c r="I279" s="720"/>
      <c r="J279" s="720"/>
      <c r="K279" s="720"/>
      <c r="L279" s="720"/>
      <c r="M279" s="720"/>
      <c r="N279" s="720"/>
      <c r="O279" s="720"/>
      <c r="P279" s="720"/>
      <c r="Q279" s="720"/>
      <c r="R279" s="720"/>
      <c r="S279" s="720"/>
      <c r="T279" s="720"/>
      <c r="U279" s="720"/>
      <c r="V279" s="720"/>
      <c r="W279" s="720"/>
    </row>
    <row r="280" spans="1:23">
      <c r="A280" s="720"/>
      <c r="B280" s="720"/>
      <c r="C280" s="720"/>
      <c r="D280" s="720"/>
      <c r="E280" s="720"/>
      <c r="F280" s="720"/>
      <c r="G280" s="720"/>
      <c r="H280" s="720"/>
      <c r="I280" s="720"/>
      <c r="J280" s="720"/>
      <c r="K280" s="720"/>
      <c r="L280" s="720"/>
      <c r="M280" s="720"/>
      <c r="N280" s="720"/>
      <c r="O280" s="720"/>
      <c r="P280" s="720"/>
      <c r="Q280" s="720"/>
      <c r="R280" s="720"/>
      <c r="S280" s="720"/>
      <c r="T280" s="720"/>
      <c r="U280" s="720"/>
      <c r="V280" s="720"/>
      <c r="W280" s="720"/>
    </row>
    <row r="281" spans="1:23">
      <c r="A281" s="720"/>
      <c r="B281" s="720"/>
      <c r="C281" s="720"/>
      <c r="D281" s="720"/>
      <c r="E281" s="720"/>
      <c r="F281" s="720"/>
      <c r="G281" s="720"/>
      <c r="H281" s="720"/>
      <c r="I281" s="720"/>
      <c r="J281" s="720"/>
      <c r="K281" s="720"/>
      <c r="L281" s="720"/>
      <c r="M281" s="720"/>
      <c r="N281" s="720"/>
      <c r="O281" s="720"/>
      <c r="P281" s="720"/>
      <c r="Q281" s="720"/>
      <c r="R281" s="720"/>
      <c r="S281" s="720"/>
      <c r="T281" s="720"/>
      <c r="U281" s="720"/>
      <c r="V281" s="720"/>
      <c r="W281" s="720"/>
    </row>
    <row r="282" spans="1:23">
      <c r="A282" s="720"/>
      <c r="B282" s="720"/>
      <c r="C282" s="720"/>
      <c r="D282" s="720"/>
      <c r="E282" s="720"/>
      <c r="F282" s="720"/>
      <c r="G282" s="720"/>
      <c r="H282" s="720"/>
      <c r="I282" s="720"/>
      <c r="J282" s="720"/>
      <c r="K282" s="720"/>
      <c r="L282" s="720"/>
      <c r="M282" s="720"/>
      <c r="N282" s="720"/>
      <c r="O282" s="720"/>
      <c r="P282" s="720"/>
      <c r="Q282" s="720"/>
      <c r="R282" s="720"/>
      <c r="S282" s="720"/>
      <c r="T282" s="720"/>
      <c r="U282" s="720"/>
      <c r="V282" s="720"/>
      <c r="W282" s="720"/>
    </row>
    <row r="283" spans="1:23">
      <c r="A283" s="720"/>
      <c r="B283" s="720"/>
      <c r="C283" s="720"/>
      <c r="D283" s="720"/>
      <c r="E283" s="720"/>
      <c r="F283" s="720"/>
      <c r="G283" s="720"/>
      <c r="H283" s="720"/>
      <c r="I283" s="720"/>
      <c r="J283" s="720"/>
      <c r="K283" s="720"/>
      <c r="L283" s="720"/>
      <c r="M283" s="720"/>
      <c r="N283" s="720"/>
      <c r="O283" s="720"/>
      <c r="P283" s="720"/>
      <c r="Q283" s="720"/>
      <c r="R283" s="720"/>
      <c r="S283" s="720"/>
      <c r="T283" s="720"/>
      <c r="U283" s="720"/>
      <c r="V283" s="720"/>
      <c r="W283" s="720"/>
    </row>
    <row r="284" spans="1:23">
      <c r="A284" s="720"/>
      <c r="B284" s="720"/>
      <c r="C284" s="720"/>
      <c r="D284" s="720"/>
      <c r="E284" s="720"/>
      <c r="F284" s="720"/>
      <c r="G284" s="720"/>
      <c r="H284" s="720"/>
      <c r="I284" s="720"/>
      <c r="J284" s="720"/>
      <c r="K284" s="720"/>
      <c r="L284" s="720"/>
      <c r="M284" s="720"/>
      <c r="N284" s="720"/>
      <c r="O284" s="720"/>
      <c r="P284" s="720"/>
      <c r="Q284" s="720"/>
      <c r="R284" s="720"/>
      <c r="S284" s="720"/>
      <c r="T284" s="720"/>
      <c r="U284" s="720"/>
      <c r="V284" s="720"/>
      <c r="W284" s="720"/>
    </row>
    <row r="285" spans="1:23">
      <c r="A285" s="720"/>
      <c r="B285" s="720"/>
      <c r="C285" s="720"/>
      <c r="D285" s="720"/>
      <c r="E285" s="720"/>
      <c r="F285" s="720"/>
      <c r="G285" s="720"/>
      <c r="H285" s="720"/>
      <c r="I285" s="720"/>
      <c r="J285" s="720"/>
      <c r="K285" s="720"/>
      <c r="L285" s="720"/>
      <c r="M285" s="720"/>
      <c r="N285" s="720"/>
      <c r="O285" s="720"/>
      <c r="P285" s="720"/>
      <c r="Q285" s="720"/>
      <c r="R285" s="720"/>
      <c r="S285" s="720"/>
      <c r="T285" s="720"/>
      <c r="U285" s="720"/>
      <c r="V285" s="720"/>
      <c r="W285" s="720"/>
    </row>
    <row r="286" spans="1:23">
      <c r="A286" s="720"/>
      <c r="B286" s="720"/>
      <c r="C286" s="720"/>
      <c r="D286" s="720"/>
      <c r="E286" s="720"/>
      <c r="F286" s="720"/>
      <c r="G286" s="720"/>
      <c r="H286" s="720"/>
      <c r="I286" s="720"/>
      <c r="J286" s="720"/>
      <c r="K286" s="720"/>
      <c r="L286" s="720"/>
      <c r="M286" s="720"/>
      <c r="N286" s="720"/>
      <c r="O286" s="720"/>
      <c r="P286" s="720"/>
      <c r="Q286" s="720"/>
      <c r="R286" s="720"/>
      <c r="S286" s="720"/>
      <c r="T286" s="720"/>
      <c r="U286" s="720"/>
      <c r="V286" s="720"/>
      <c r="W286" s="720"/>
    </row>
    <row r="287" spans="1:23">
      <c r="A287" s="720"/>
      <c r="B287" s="720"/>
      <c r="C287" s="720"/>
      <c r="D287" s="720"/>
      <c r="E287" s="720"/>
      <c r="F287" s="720"/>
      <c r="G287" s="720"/>
      <c r="H287" s="720"/>
      <c r="I287" s="720"/>
      <c r="J287" s="720"/>
      <c r="K287" s="720"/>
      <c r="L287" s="720"/>
      <c r="M287" s="720"/>
      <c r="N287" s="720"/>
      <c r="O287" s="720"/>
      <c r="P287" s="720"/>
      <c r="Q287" s="720"/>
      <c r="R287" s="720"/>
      <c r="S287" s="720"/>
      <c r="T287" s="720"/>
      <c r="U287" s="720"/>
      <c r="V287" s="720"/>
      <c r="W287" s="720"/>
    </row>
    <row r="288" spans="1:23">
      <c r="A288" s="720"/>
      <c r="B288" s="720"/>
      <c r="C288" s="720"/>
      <c r="D288" s="720"/>
      <c r="E288" s="720"/>
      <c r="F288" s="720"/>
      <c r="G288" s="720"/>
      <c r="H288" s="720"/>
      <c r="I288" s="720"/>
      <c r="J288" s="720"/>
      <c r="K288" s="720"/>
      <c r="L288" s="720"/>
      <c r="M288" s="720"/>
      <c r="N288" s="720"/>
      <c r="O288" s="720"/>
      <c r="P288" s="720"/>
      <c r="Q288" s="720"/>
      <c r="R288" s="720"/>
      <c r="S288" s="720"/>
      <c r="T288" s="720"/>
      <c r="U288" s="720"/>
      <c r="V288" s="720"/>
      <c r="W288" s="720"/>
    </row>
    <row r="289" spans="1:23">
      <c r="A289" s="720"/>
      <c r="B289" s="720"/>
      <c r="C289" s="720"/>
      <c r="D289" s="720"/>
      <c r="E289" s="720"/>
      <c r="F289" s="720"/>
      <c r="G289" s="720"/>
      <c r="H289" s="720"/>
      <c r="I289" s="720"/>
      <c r="J289" s="720"/>
      <c r="K289" s="720"/>
      <c r="L289" s="720"/>
      <c r="M289" s="720"/>
      <c r="N289" s="720"/>
      <c r="O289" s="720"/>
      <c r="P289" s="720"/>
      <c r="Q289" s="720"/>
      <c r="R289" s="720"/>
      <c r="S289" s="720"/>
      <c r="T289" s="720"/>
      <c r="U289" s="720"/>
      <c r="V289" s="720"/>
      <c r="W289" s="720"/>
    </row>
    <row r="290" spans="1:23">
      <c r="A290" s="720"/>
      <c r="B290" s="720"/>
      <c r="C290" s="720"/>
      <c r="D290" s="720"/>
      <c r="E290" s="720"/>
      <c r="F290" s="720"/>
      <c r="G290" s="720"/>
      <c r="H290" s="720"/>
      <c r="I290" s="720"/>
      <c r="J290" s="720"/>
      <c r="K290" s="720"/>
      <c r="L290" s="720"/>
      <c r="M290" s="720"/>
      <c r="N290" s="720"/>
      <c r="O290" s="720"/>
      <c r="P290" s="720"/>
      <c r="Q290" s="720"/>
      <c r="R290" s="720"/>
      <c r="S290" s="720"/>
      <c r="T290" s="720"/>
      <c r="U290" s="720"/>
      <c r="V290" s="720"/>
      <c r="W290" s="720"/>
    </row>
    <row r="291" spans="1:23">
      <c r="A291" s="720"/>
      <c r="B291" s="720"/>
      <c r="C291" s="720"/>
      <c r="D291" s="720"/>
      <c r="E291" s="720"/>
      <c r="F291" s="720"/>
      <c r="G291" s="720"/>
      <c r="H291" s="720"/>
      <c r="I291" s="720"/>
      <c r="J291" s="720"/>
      <c r="K291" s="720"/>
      <c r="L291" s="720"/>
      <c r="M291" s="720"/>
      <c r="N291" s="720"/>
      <c r="O291" s="720"/>
      <c r="P291" s="720"/>
      <c r="Q291" s="720"/>
      <c r="R291" s="720"/>
      <c r="S291" s="720"/>
      <c r="T291" s="720"/>
      <c r="U291" s="720"/>
      <c r="V291" s="720"/>
      <c r="W291" s="720"/>
    </row>
    <row r="292" spans="1:23">
      <c r="A292" s="720"/>
      <c r="B292" s="720"/>
      <c r="C292" s="720"/>
      <c r="D292" s="720"/>
      <c r="E292" s="720"/>
      <c r="F292" s="720"/>
      <c r="G292" s="720"/>
      <c r="H292" s="720"/>
      <c r="I292" s="720"/>
      <c r="J292" s="720"/>
      <c r="K292" s="720"/>
      <c r="L292" s="720"/>
      <c r="M292" s="720"/>
      <c r="N292" s="720"/>
      <c r="O292" s="720"/>
      <c r="P292" s="720"/>
      <c r="Q292" s="720"/>
      <c r="R292" s="720"/>
      <c r="S292" s="720"/>
      <c r="T292" s="720"/>
      <c r="U292" s="720"/>
      <c r="V292" s="720"/>
      <c r="W292" s="720"/>
    </row>
    <row r="293" spans="1:23">
      <c r="A293" s="720"/>
      <c r="B293" s="720"/>
      <c r="C293" s="720"/>
      <c r="D293" s="720"/>
      <c r="E293" s="720"/>
      <c r="F293" s="720"/>
      <c r="G293" s="720"/>
      <c r="H293" s="720"/>
      <c r="I293" s="720"/>
      <c r="J293" s="720"/>
      <c r="K293" s="720"/>
      <c r="L293" s="720"/>
      <c r="M293" s="720"/>
      <c r="N293" s="720"/>
      <c r="O293" s="720"/>
      <c r="P293" s="720"/>
      <c r="Q293" s="720"/>
      <c r="R293" s="720"/>
      <c r="S293" s="720"/>
      <c r="T293" s="720"/>
      <c r="U293" s="720"/>
      <c r="V293" s="720"/>
      <c r="W293" s="720"/>
    </row>
    <row r="294" spans="1:23">
      <c r="A294" s="720"/>
      <c r="B294" s="720"/>
      <c r="C294" s="720"/>
      <c r="D294" s="720"/>
      <c r="E294" s="720"/>
      <c r="F294" s="720"/>
      <c r="G294" s="720"/>
      <c r="H294" s="720"/>
      <c r="I294" s="720"/>
      <c r="J294" s="720"/>
      <c r="K294" s="720"/>
      <c r="L294" s="720"/>
      <c r="M294" s="720"/>
      <c r="N294" s="720"/>
      <c r="O294" s="720"/>
      <c r="P294" s="720"/>
      <c r="Q294" s="720"/>
      <c r="R294" s="720"/>
      <c r="S294" s="720"/>
      <c r="T294" s="720"/>
      <c r="U294" s="720"/>
      <c r="V294" s="720"/>
      <c r="W294" s="720"/>
    </row>
    <row r="295" spans="1:23">
      <c r="A295" s="720"/>
      <c r="B295" s="720"/>
      <c r="C295" s="720"/>
      <c r="D295" s="720"/>
      <c r="E295" s="720"/>
      <c r="F295" s="720"/>
      <c r="G295" s="720"/>
      <c r="H295" s="720"/>
      <c r="I295" s="720"/>
      <c r="J295" s="720"/>
      <c r="K295" s="720"/>
      <c r="L295" s="720"/>
      <c r="M295" s="720"/>
      <c r="N295" s="720"/>
      <c r="O295" s="720"/>
      <c r="P295" s="720"/>
      <c r="Q295" s="720"/>
      <c r="R295" s="720"/>
      <c r="S295" s="720"/>
      <c r="T295" s="720"/>
      <c r="U295" s="720"/>
      <c r="V295" s="720"/>
      <c r="W295" s="720"/>
    </row>
    <row r="296" spans="1:23">
      <c r="A296" s="720"/>
      <c r="B296" s="720"/>
      <c r="C296" s="720"/>
      <c r="D296" s="720"/>
      <c r="E296" s="720"/>
      <c r="F296" s="720"/>
      <c r="G296" s="720"/>
      <c r="H296" s="720"/>
      <c r="I296" s="720"/>
      <c r="J296" s="720"/>
      <c r="K296" s="720"/>
      <c r="L296" s="720"/>
      <c r="M296" s="720"/>
      <c r="N296" s="720"/>
      <c r="O296" s="720"/>
      <c r="P296" s="720"/>
      <c r="Q296" s="720"/>
      <c r="R296" s="720"/>
      <c r="S296" s="720"/>
      <c r="T296" s="720"/>
      <c r="U296" s="720"/>
      <c r="V296" s="720"/>
      <c r="W296" s="720"/>
    </row>
    <row r="297" spans="1:23">
      <c r="A297" s="720"/>
      <c r="B297" s="720"/>
      <c r="C297" s="720"/>
      <c r="D297" s="720"/>
      <c r="E297" s="720"/>
      <c r="F297" s="720"/>
      <c r="G297" s="720"/>
      <c r="H297" s="720"/>
      <c r="I297" s="720"/>
      <c r="J297" s="720"/>
      <c r="K297" s="720"/>
      <c r="L297" s="720"/>
      <c r="M297" s="720"/>
      <c r="N297" s="720"/>
      <c r="O297" s="720"/>
      <c r="P297" s="720"/>
      <c r="Q297" s="720"/>
      <c r="R297" s="720"/>
      <c r="S297" s="720"/>
      <c r="T297" s="720"/>
      <c r="U297" s="720"/>
      <c r="V297" s="720"/>
      <c r="W297" s="720"/>
    </row>
    <row r="298" spans="1:23">
      <c r="A298" s="720"/>
      <c r="B298" s="720"/>
      <c r="C298" s="720"/>
      <c r="D298" s="720"/>
      <c r="E298" s="720"/>
      <c r="F298" s="720"/>
      <c r="G298" s="720"/>
      <c r="H298" s="720"/>
      <c r="I298" s="720"/>
      <c r="J298" s="720"/>
      <c r="K298" s="720"/>
      <c r="L298" s="720"/>
      <c r="M298" s="720"/>
      <c r="N298" s="720"/>
      <c r="O298" s="720"/>
      <c r="P298" s="720"/>
      <c r="Q298" s="720"/>
      <c r="R298" s="720"/>
      <c r="S298" s="720"/>
      <c r="T298" s="720"/>
      <c r="U298" s="720"/>
      <c r="V298" s="720"/>
      <c r="W298" s="720"/>
    </row>
    <row r="299" spans="1:23">
      <c r="A299" s="720"/>
      <c r="B299" s="720"/>
      <c r="C299" s="720"/>
      <c r="D299" s="720"/>
      <c r="E299" s="720"/>
      <c r="F299" s="720"/>
      <c r="G299" s="720"/>
      <c r="H299" s="720"/>
      <c r="I299" s="720"/>
      <c r="J299" s="720"/>
      <c r="K299" s="720"/>
      <c r="L299" s="720"/>
      <c r="M299" s="720"/>
      <c r="N299" s="720"/>
      <c r="O299" s="720"/>
      <c r="P299" s="720"/>
      <c r="Q299" s="720"/>
      <c r="R299" s="720"/>
      <c r="S299" s="720"/>
      <c r="T299" s="720"/>
      <c r="U299" s="720"/>
      <c r="V299" s="720"/>
      <c r="W299" s="720"/>
    </row>
    <row r="300" spans="1:23">
      <c r="A300" s="720"/>
      <c r="B300" s="720"/>
      <c r="C300" s="720"/>
      <c r="D300" s="720"/>
      <c r="E300" s="720"/>
      <c r="F300" s="720"/>
      <c r="G300" s="720"/>
      <c r="H300" s="720"/>
      <c r="I300" s="720"/>
      <c r="J300" s="720"/>
      <c r="K300" s="720"/>
      <c r="L300" s="720"/>
      <c r="M300" s="720"/>
      <c r="N300" s="720"/>
      <c r="O300" s="720"/>
      <c r="P300" s="720"/>
      <c r="Q300" s="720"/>
      <c r="R300" s="720"/>
      <c r="S300" s="720"/>
      <c r="T300" s="720"/>
      <c r="U300" s="720"/>
      <c r="V300" s="720"/>
      <c r="W300" s="720"/>
    </row>
    <row r="301" spans="1:23">
      <c r="A301" s="720"/>
      <c r="B301" s="720"/>
      <c r="C301" s="720"/>
      <c r="D301" s="720"/>
      <c r="E301" s="720"/>
      <c r="F301" s="720"/>
      <c r="G301" s="720"/>
      <c r="H301" s="720"/>
      <c r="I301" s="720"/>
      <c r="J301" s="720"/>
      <c r="K301" s="720"/>
      <c r="L301" s="720"/>
      <c r="M301" s="720"/>
      <c r="N301" s="720"/>
      <c r="O301" s="720"/>
      <c r="P301" s="720"/>
      <c r="Q301" s="720"/>
      <c r="R301" s="720"/>
      <c r="S301" s="720"/>
      <c r="T301" s="720"/>
      <c r="U301" s="720"/>
      <c r="V301" s="720"/>
      <c r="W301" s="720"/>
    </row>
    <row r="302" spans="1:23">
      <c r="A302" s="720"/>
      <c r="B302" s="720"/>
      <c r="C302" s="720"/>
      <c r="D302" s="720"/>
      <c r="E302" s="720"/>
      <c r="F302" s="720"/>
      <c r="G302" s="720"/>
      <c r="H302" s="720"/>
      <c r="I302" s="720"/>
      <c r="J302" s="720"/>
      <c r="K302" s="720"/>
      <c r="L302" s="720"/>
      <c r="M302" s="720"/>
      <c r="N302" s="720"/>
      <c r="O302" s="720"/>
      <c r="P302" s="720"/>
      <c r="Q302" s="720"/>
      <c r="R302" s="720"/>
      <c r="S302" s="720"/>
      <c r="T302" s="720"/>
      <c r="U302" s="720"/>
      <c r="V302" s="720"/>
      <c r="W302" s="720"/>
    </row>
    <row r="303" spans="1:23">
      <c r="A303" s="720"/>
      <c r="B303" s="720"/>
      <c r="C303" s="720"/>
      <c r="D303" s="720"/>
      <c r="E303" s="720"/>
      <c r="F303" s="720"/>
      <c r="G303" s="720"/>
      <c r="H303" s="720"/>
      <c r="I303" s="720"/>
      <c r="J303" s="720"/>
      <c r="K303" s="720"/>
      <c r="L303" s="720"/>
      <c r="M303" s="720"/>
      <c r="N303" s="720"/>
      <c r="O303" s="720"/>
      <c r="P303" s="720"/>
      <c r="Q303" s="720"/>
      <c r="R303" s="720"/>
      <c r="S303" s="720"/>
      <c r="T303" s="720"/>
      <c r="U303" s="720"/>
      <c r="V303" s="720"/>
      <c r="W303" s="720"/>
    </row>
    <row r="304" spans="1:23">
      <c r="A304" s="720"/>
      <c r="B304" s="720"/>
      <c r="C304" s="720"/>
      <c r="D304" s="720"/>
      <c r="E304" s="720"/>
      <c r="F304" s="720"/>
      <c r="G304" s="720"/>
      <c r="H304" s="720"/>
      <c r="I304" s="720"/>
      <c r="J304" s="720"/>
      <c r="K304" s="720"/>
      <c r="L304" s="720"/>
      <c r="M304" s="720"/>
      <c r="N304" s="720"/>
      <c r="O304" s="720"/>
      <c r="P304" s="720"/>
      <c r="Q304" s="720"/>
      <c r="R304" s="720"/>
      <c r="S304" s="720"/>
      <c r="T304" s="720"/>
      <c r="U304" s="720"/>
      <c r="V304" s="720"/>
      <c r="W304" s="720"/>
    </row>
    <row r="305" spans="1:23">
      <c r="A305" s="720"/>
      <c r="B305" s="720"/>
      <c r="C305" s="720"/>
      <c r="D305" s="720"/>
      <c r="E305" s="720"/>
      <c r="F305" s="720"/>
      <c r="G305" s="720"/>
      <c r="H305" s="720"/>
      <c r="I305" s="720"/>
      <c r="J305" s="720"/>
      <c r="K305" s="720"/>
      <c r="L305" s="720"/>
      <c r="M305" s="720"/>
      <c r="N305" s="720"/>
      <c r="O305" s="720"/>
      <c r="P305" s="720"/>
      <c r="Q305" s="720"/>
      <c r="R305" s="720"/>
      <c r="S305" s="720"/>
      <c r="T305" s="720"/>
      <c r="U305" s="720"/>
      <c r="V305" s="720"/>
      <c r="W305" s="720"/>
    </row>
    <row r="306" spans="1:23">
      <c r="A306" s="720"/>
      <c r="B306" s="720"/>
      <c r="C306" s="720"/>
      <c r="D306" s="720"/>
      <c r="E306" s="720"/>
      <c r="F306" s="720"/>
      <c r="G306" s="720"/>
      <c r="H306" s="720"/>
      <c r="I306" s="720"/>
      <c r="J306" s="720"/>
      <c r="K306" s="720"/>
      <c r="L306" s="720"/>
      <c r="M306" s="720"/>
      <c r="N306" s="720"/>
      <c r="O306" s="720"/>
      <c r="P306" s="720"/>
      <c r="Q306" s="720"/>
      <c r="R306" s="720"/>
      <c r="S306" s="720"/>
      <c r="T306" s="720"/>
      <c r="U306" s="720"/>
      <c r="V306" s="720"/>
      <c r="W306" s="720"/>
    </row>
    <row r="307" spans="1:23">
      <c r="A307" s="720"/>
      <c r="B307" s="720"/>
      <c r="C307" s="720"/>
      <c r="D307" s="720"/>
      <c r="E307" s="720"/>
      <c r="F307" s="720"/>
      <c r="G307" s="720"/>
      <c r="H307" s="720"/>
      <c r="I307" s="720"/>
      <c r="J307" s="720"/>
      <c r="K307" s="720"/>
      <c r="L307" s="720"/>
      <c r="M307" s="720"/>
      <c r="N307" s="720"/>
      <c r="O307" s="720"/>
      <c r="P307" s="720"/>
      <c r="Q307" s="720"/>
      <c r="R307" s="720"/>
      <c r="S307" s="720"/>
      <c r="T307" s="720"/>
      <c r="U307" s="720"/>
      <c r="V307" s="720"/>
      <c r="W307" s="720"/>
    </row>
    <row r="308" spans="1:23">
      <c r="A308" s="720"/>
      <c r="B308" s="720"/>
      <c r="C308" s="720"/>
      <c r="D308" s="720"/>
      <c r="E308" s="720"/>
      <c r="F308" s="720"/>
      <c r="G308" s="720"/>
      <c r="H308" s="720"/>
      <c r="I308" s="720"/>
      <c r="J308" s="720"/>
      <c r="K308" s="720"/>
      <c r="L308" s="720"/>
      <c r="M308" s="720"/>
      <c r="N308" s="720"/>
      <c r="O308" s="720"/>
      <c r="P308" s="720"/>
      <c r="Q308" s="720"/>
      <c r="R308" s="720"/>
      <c r="S308" s="720"/>
      <c r="T308" s="720"/>
      <c r="U308" s="720"/>
      <c r="V308" s="720"/>
      <c r="W308" s="720"/>
    </row>
    <row r="309" spans="1:23">
      <c r="A309" s="720"/>
      <c r="B309" s="720"/>
      <c r="C309" s="720"/>
      <c r="D309" s="720"/>
      <c r="E309" s="720"/>
      <c r="F309" s="720"/>
      <c r="G309" s="720"/>
      <c r="H309" s="720"/>
      <c r="I309" s="720"/>
      <c r="J309" s="720"/>
      <c r="K309" s="720"/>
      <c r="L309" s="720"/>
      <c r="M309" s="720"/>
      <c r="N309" s="720"/>
      <c r="O309" s="720"/>
      <c r="P309" s="720"/>
      <c r="Q309" s="720"/>
      <c r="R309" s="720"/>
      <c r="S309" s="720"/>
      <c r="T309" s="720"/>
      <c r="U309" s="720"/>
      <c r="V309" s="720"/>
      <c r="W309" s="720"/>
    </row>
    <row r="310" spans="1:23">
      <c r="A310" s="720"/>
      <c r="B310" s="720"/>
      <c r="C310" s="720"/>
      <c r="D310" s="720"/>
      <c r="E310" s="720"/>
      <c r="F310" s="720"/>
      <c r="G310" s="720"/>
      <c r="H310" s="720"/>
      <c r="I310" s="720"/>
      <c r="J310" s="720"/>
      <c r="K310" s="720"/>
      <c r="L310" s="720"/>
      <c r="M310" s="720"/>
      <c r="N310" s="720"/>
      <c r="O310" s="720"/>
      <c r="P310" s="720"/>
      <c r="Q310" s="720"/>
      <c r="R310" s="720"/>
      <c r="S310" s="720"/>
      <c r="T310" s="720"/>
      <c r="U310" s="720"/>
      <c r="V310" s="720"/>
      <c r="W310" s="720"/>
    </row>
    <row r="311" spans="1:23">
      <c r="A311" s="720"/>
      <c r="B311" s="720"/>
      <c r="C311" s="720"/>
      <c r="D311" s="720"/>
      <c r="E311" s="720"/>
      <c r="F311" s="720"/>
      <c r="G311" s="720"/>
      <c r="H311" s="720"/>
      <c r="I311" s="720"/>
      <c r="J311" s="720"/>
      <c r="K311" s="720"/>
      <c r="L311" s="720"/>
      <c r="M311" s="720"/>
      <c r="N311" s="720"/>
      <c r="O311" s="720"/>
      <c r="P311" s="720"/>
      <c r="Q311" s="720"/>
      <c r="R311" s="720"/>
      <c r="S311" s="720"/>
      <c r="T311" s="720"/>
      <c r="U311" s="720"/>
      <c r="V311" s="720"/>
      <c r="W311" s="720"/>
    </row>
    <row r="312" spans="1:23">
      <c r="A312" s="720"/>
      <c r="B312" s="720"/>
      <c r="C312" s="720"/>
      <c r="D312" s="720"/>
      <c r="E312" s="720"/>
      <c r="F312" s="720"/>
      <c r="G312" s="720"/>
      <c r="H312" s="720"/>
      <c r="I312" s="720"/>
      <c r="J312" s="720"/>
      <c r="K312" s="720"/>
      <c r="L312" s="720"/>
      <c r="M312" s="720"/>
      <c r="N312" s="720"/>
      <c r="O312" s="720"/>
      <c r="P312" s="720"/>
      <c r="Q312" s="720"/>
      <c r="R312" s="720"/>
      <c r="S312" s="720"/>
      <c r="T312" s="720"/>
      <c r="U312" s="720"/>
      <c r="V312" s="720"/>
      <c r="W312" s="720"/>
    </row>
    <row r="313" spans="1:23">
      <c r="A313" s="720"/>
      <c r="B313" s="720"/>
      <c r="C313" s="720"/>
      <c r="D313" s="720"/>
      <c r="E313" s="720"/>
      <c r="F313" s="720"/>
      <c r="G313" s="720"/>
      <c r="H313" s="720"/>
      <c r="I313" s="720"/>
      <c r="J313" s="720"/>
      <c r="K313" s="720"/>
      <c r="L313" s="720"/>
      <c r="M313" s="720"/>
      <c r="N313" s="720"/>
      <c r="O313" s="720"/>
      <c r="P313" s="720"/>
      <c r="Q313" s="720"/>
      <c r="R313" s="720"/>
      <c r="S313" s="720"/>
      <c r="T313" s="720"/>
      <c r="U313" s="720"/>
      <c r="V313" s="720"/>
      <c r="W313" s="720"/>
    </row>
    <row r="314" spans="1:23">
      <c r="A314" s="720"/>
      <c r="B314" s="720"/>
      <c r="C314" s="720"/>
      <c r="D314" s="720"/>
      <c r="E314" s="720"/>
      <c r="F314" s="720"/>
      <c r="G314" s="720"/>
      <c r="H314" s="720"/>
      <c r="I314" s="720"/>
      <c r="J314" s="720"/>
      <c r="K314" s="720"/>
      <c r="L314" s="720"/>
      <c r="M314" s="720"/>
      <c r="N314" s="720"/>
      <c r="O314" s="720"/>
      <c r="P314" s="720"/>
      <c r="Q314" s="720"/>
      <c r="R314" s="720"/>
      <c r="S314" s="720"/>
      <c r="T314" s="720"/>
      <c r="U314" s="720"/>
      <c r="V314" s="720"/>
      <c r="W314" s="720"/>
    </row>
    <row r="315" spans="1:23">
      <c r="A315" s="720"/>
      <c r="B315" s="720"/>
      <c r="C315" s="720"/>
      <c r="D315" s="720"/>
      <c r="E315" s="720"/>
      <c r="F315" s="720"/>
      <c r="G315" s="720"/>
      <c r="H315" s="720"/>
      <c r="I315" s="720"/>
      <c r="J315" s="720"/>
      <c r="K315" s="720"/>
      <c r="L315" s="720"/>
      <c r="M315" s="720"/>
      <c r="N315" s="720"/>
      <c r="O315" s="720"/>
      <c r="P315" s="720"/>
      <c r="Q315" s="720"/>
      <c r="R315" s="720"/>
      <c r="S315" s="720"/>
      <c r="T315" s="720"/>
      <c r="U315" s="720"/>
      <c r="V315" s="720"/>
      <c r="W315" s="720"/>
    </row>
    <row r="316" spans="1:23">
      <c r="A316" s="720"/>
      <c r="B316" s="720"/>
      <c r="C316" s="720"/>
      <c r="D316" s="720"/>
      <c r="E316" s="720"/>
      <c r="F316" s="720"/>
      <c r="G316" s="720"/>
      <c r="H316" s="720"/>
      <c r="I316" s="720"/>
      <c r="J316" s="720"/>
      <c r="K316" s="720"/>
      <c r="L316" s="720"/>
      <c r="M316" s="720"/>
      <c r="N316" s="720"/>
      <c r="O316" s="720"/>
      <c r="P316" s="720"/>
      <c r="Q316" s="720"/>
      <c r="R316" s="720"/>
      <c r="S316" s="720"/>
      <c r="T316" s="720"/>
      <c r="U316" s="720"/>
      <c r="V316" s="720"/>
      <c r="W316" s="720"/>
    </row>
    <row r="317" spans="1:23">
      <c r="A317" s="720"/>
      <c r="B317" s="720"/>
      <c r="C317" s="720"/>
      <c r="D317" s="720"/>
      <c r="E317" s="720"/>
      <c r="F317" s="720"/>
      <c r="G317" s="720"/>
      <c r="H317" s="720"/>
      <c r="I317" s="720"/>
      <c r="J317" s="720"/>
      <c r="K317" s="720"/>
      <c r="L317" s="720"/>
      <c r="M317" s="720"/>
      <c r="N317" s="720"/>
      <c r="O317" s="720"/>
      <c r="P317" s="720"/>
      <c r="Q317" s="720"/>
      <c r="R317" s="720"/>
      <c r="S317" s="720"/>
      <c r="T317" s="720"/>
      <c r="U317" s="720"/>
      <c r="V317" s="720"/>
      <c r="W317" s="720"/>
    </row>
    <row r="318" spans="1:23">
      <c r="A318" s="720"/>
      <c r="B318" s="720"/>
      <c r="C318" s="720"/>
      <c r="D318" s="720"/>
      <c r="E318" s="720"/>
      <c r="F318" s="720"/>
      <c r="G318" s="720"/>
      <c r="H318" s="720"/>
      <c r="I318" s="720"/>
      <c r="J318" s="720"/>
      <c r="K318" s="720"/>
      <c r="L318" s="720"/>
      <c r="M318" s="720"/>
      <c r="N318" s="720"/>
      <c r="O318" s="720"/>
      <c r="P318" s="720"/>
      <c r="Q318" s="720"/>
      <c r="R318" s="720"/>
      <c r="S318" s="720"/>
      <c r="T318" s="720"/>
      <c r="U318" s="720"/>
      <c r="V318" s="720"/>
      <c r="W318" s="720"/>
    </row>
    <row r="319" spans="1:23">
      <c r="A319" s="720"/>
      <c r="B319" s="720"/>
      <c r="C319" s="720"/>
      <c r="D319" s="720"/>
      <c r="E319" s="720"/>
      <c r="F319" s="720"/>
      <c r="G319" s="720"/>
      <c r="H319" s="720"/>
      <c r="I319" s="720"/>
      <c r="J319" s="720"/>
      <c r="K319" s="720"/>
      <c r="L319" s="720"/>
      <c r="M319" s="720"/>
      <c r="N319" s="720"/>
      <c r="O319" s="720"/>
      <c r="P319" s="720"/>
      <c r="Q319" s="720"/>
      <c r="R319" s="720"/>
      <c r="S319" s="720"/>
      <c r="T319" s="720"/>
      <c r="U319" s="720"/>
      <c r="V319" s="720"/>
      <c r="W319" s="720"/>
    </row>
    <row r="320" spans="1:23">
      <c r="A320" s="720"/>
      <c r="B320" s="720"/>
      <c r="C320" s="720"/>
      <c r="D320" s="720"/>
      <c r="E320" s="720"/>
      <c r="F320" s="720"/>
      <c r="G320" s="720"/>
      <c r="H320" s="720"/>
      <c r="I320" s="720"/>
      <c r="J320" s="720"/>
      <c r="K320" s="720"/>
      <c r="L320" s="720"/>
      <c r="M320" s="720"/>
      <c r="N320" s="720"/>
      <c r="O320" s="720"/>
      <c r="P320" s="720"/>
      <c r="Q320" s="720"/>
      <c r="R320" s="720"/>
      <c r="S320" s="720"/>
      <c r="T320" s="720"/>
      <c r="U320" s="720"/>
      <c r="V320" s="720"/>
      <c r="W320" s="720"/>
    </row>
    <row r="321" spans="1:23">
      <c r="A321" s="720"/>
      <c r="B321" s="720"/>
      <c r="C321" s="720"/>
      <c r="D321" s="720"/>
      <c r="E321" s="720"/>
      <c r="F321" s="720"/>
      <c r="G321" s="720"/>
      <c r="H321" s="720"/>
      <c r="I321" s="720"/>
      <c r="J321" s="720"/>
      <c r="K321" s="720"/>
      <c r="L321" s="720"/>
      <c r="M321" s="720"/>
      <c r="N321" s="720"/>
      <c r="O321" s="720"/>
      <c r="P321" s="720"/>
      <c r="Q321" s="720"/>
      <c r="R321" s="720"/>
      <c r="S321" s="720"/>
      <c r="T321" s="720"/>
      <c r="U321" s="720"/>
      <c r="V321" s="720"/>
      <c r="W321" s="720"/>
    </row>
    <row r="322" spans="1:23">
      <c r="A322" s="720"/>
      <c r="B322" s="720"/>
      <c r="C322" s="720"/>
      <c r="D322" s="720"/>
      <c r="E322" s="720"/>
      <c r="F322" s="720"/>
      <c r="G322" s="720"/>
      <c r="H322" s="720"/>
      <c r="I322" s="720"/>
      <c r="J322" s="720"/>
      <c r="K322" s="720"/>
      <c r="L322" s="720"/>
      <c r="M322" s="720"/>
      <c r="N322" s="720"/>
      <c r="O322" s="720"/>
      <c r="P322" s="720"/>
      <c r="Q322" s="720"/>
      <c r="R322" s="720"/>
      <c r="S322" s="720"/>
      <c r="T322" s="720"/>
      <c r="U322" s="720"/>
      <c r="V322" s="720"/>
      <c r="W322" s="720"/>
    </row>
    <row r="323" spans="1:23">
      <c r="A323" s="720"/>
      <c r="B323" s="720"/>
      <c r="C323" s="720"/>
      <c r="D323" s="720"/>
      <c r="E323" s="720"/>
      <c r="F323" s="720"/>
      <c r="G323" s="720"/>
      <c r="H323" s="720"/>
      <c r="I323" s="720"/>
      <c r="J323" s="720"/>
      <c r="K323" s="720"/>
      <c r="L323" s="720"/>
      <c r="M323" s="720"/>
      <c r="N323" s="720"/>
      <c r="O323" s="720"/>
      <c r="P323" s="720"/>
      <c r="Q323" s="720"/>
      <c r="R323" s="720"/>
      <c r="S323" s="720"/>
      <c r="T323" s="720"/>
      <c r="U323" s="720"/>
      <c r="V323" s="720"/>
      <c r="W323" s="720"/>
    </row>
    <row r="324" spans="1:23">
      <c r="A324" s="720"/>
      <c r="B324" s="720"/>
      <c r="C324" s="720"/>
      <c r="D324" s="720"/>
      <c r="E324" s="720"/>
      <c r="F324" s="720"/>
      <c r="G324" s="720"/>
      <c r="H324" s="720"/>
      <c r="I324" s="720"/>
      <c r="J324" s="720"/>
      <c r="K324" s="720"/>
      <c r="L324" s="720"/>
      <c r="M324" s="720"/>
      <c r="N324" s="720"/>
      <c r="O324" s="720"/>
      <c r="P324" s="720"/>
      <c r="Q324" s="720"/>
      <c r="R324" s="720"/>
      <c r="S324" s="720"/>
      <c r="T324" s="720"/>
      <c r="U324" s="720"/>
      <c r="V324" s="720"/>
      <c r="W324" s="720"/>
    </row>
    <row r="325" spans="1:23">
      <c r="A325" s="720"/>
      <c r="B325" s="720"/>
      <c r="C325" s="720"/>
      <c r="D325" s="720"/>
      <c r="E325" s="720"/>
      <c r="F325" s="720"/>
      <c r="G325" s="720"/>
      <c r="H325" s="720"/>
      <c r="I325" s="720"/>
      <c r="J325" s="720"/>
      <c r="K325" s="720"/>
      <c r="L325" s="720"/>
      <c r="M325" s="720"/>
      <c r="N325" s="720"/>
      <c r="O325" s="720"/>
      <c r="P325" s="720"/>
      <c r="Q325" s="720"/>
      <c r="R325" s="720"/>
      <c r="S325" s="720"/>
      <c r="T325" s="720"/>
      <c r="U325" s="720"/>
      <c r="V325" s="720"/>
      <c r="W325" s="720"/>
    </row>
    <row r="326" spans="1:23">
      <c r="A326" s="720"/>
      <c r="B326" s="720"/>
      <c r="C326" s="720"/>
      <c r="D326" s="720"/>
      <c r="E326" s="720"/>
      <c r="F326" s="720"/>
      <c r="G326" s="720"/>
      <c r="H326" s="720"/>
      <c r="I326" s="720"/>
      <c r="J326" s="720"/>
      <c r="K326" s="720"/>
      <c r="L326" s="720"/>
      <c r="M326" s="720"/>
      <c r="N326" s="720"/>
      <c r="O326" s="720"/>
      <c r="P326" s="720"/>
      <c r="Q326" s="720"/>
      <c r="R326" s="720"/>
      <c r="S326" s="720"/>
      <c r="T326" s="720"/>
      <c r="U326" s="720"/>
      <c r="V326" s="720"/>
      <c r="W326" s="720"/>
    </row>
    <row r="327" spans="1:23">
      <c r="A327" s="720"/>
      <c r="B327" s="720"/>
      <c r="C327" s="720"/>
      <c r="D327" s="720"/>
      <c r="E327" s="720"/>
      <c r="F327" s="720"/>
      <c r="G327" s="720"/>
      <c r="H327" s="720"/>
      <c r="I327" s="720"/>
      <c r="J327" s="720"/>
      <c r="K327" s="720"/>
      <c r="L327" s="720"/>
      <c r="M327" s="720"/>
      <c r="N327" s="720"/>
      <c r="O327" s="720"/>
      <c r="P327" s="720"/>
      <c r="Q327" s="720"/>
      <c r="R327" s="720"/>
      <c r="S327" s="720"/>
      <c r="T327" s="720"/>
      <c r="U327" s="720"/>
      <c r="V327" s="720"/>
      <c r="W327" s="720"/>
    </row>
    <row r="328" spans="1:23">
      <c r="A328" s="720"/>
      <c r="B328" s="720"/>
      <c r="C328" s="720"/>
      <c r="D328" s="720"/>
      <c r="E328" s="720"/>
      <c r="F328" s="720"/>
      <c r="G328" s="720"/>
      <c r="H328" s="720"/>
      <c r="I328" s="720"/>
      <c r="J328" s="720"/>
      <c r="K328" s="720"/>
      <c r="L328" s="720"/>
      <c r="M328" s="720"/>
      <c r="N328" s="720"/>
      <c r="O328" s="720"/>
      <c r="P328" s="720"/>
      <c r="Q328" s="720"/>
      <c r="R328" s="720"/>
      <c r="S328" s="720"/>
      <c r="T328" s="720"/>
      <c r="U328" s="720"/>
      <c r="V328" s="720"/>
      <c r="W328" s="720"/>
    </row>
    <row r="329" spans="1:23">
      <c r="A329" s="720"/>
      <c r="B329" s="720"/>
      <c r="C329" s="720"/>
      <c r="D329" s="720"/>
      <c r="E329" s="720"/>
      <c r="F329" s="720"/>
      <c r="G329" s="720"/>
      <c r="H329" s="720"/>
      <c r="I329" s="720"/>
      <c r="J329" s="720"/>
      <c r="K329" s="720"/>
      <c r="L329" s="720"/>
      <c r="M329" s="720"/>
      <c r="N329" s="720"/>
      <c r="O329" s="720"/>
      <c r="P329" s="720"/>
      <c r="Q329" s="720"/>
      <c r="R329" s="720"/>
      <c r="S329" s="720"/>
      <c r="T329" s="720"/>
      <c r="U329" s="720"/>
      <c r="V329" s="720"/>
      <c r="W329" s="720"/>
    </row>
    <row r="330" spans="1:23">
      <c r="A330" s="720"/>
      <c r="B330" s="720"/>
      <c r="C330" s="720"/>
      <c r="D330" s="720"/>
      <c r="E330" s="720"/>
      <c r="F330" s="720"/>
      <c r="G330" s="720"/>
      <c r="H330" s="720"/>
      <c r="I330" s="720"/>
      <c r="J330" s="720"/>
      <c r="K330" s="720"/>
      <c r="L330" s="720"/>
      <c r="M330" s="720"/>
      <c r="N330" s="720"/>
      <c r="O330" s="720"/>
      <c r="P330" s="720"/>
      <c r="Q330" s="720"/>
      <c r="R330" s="720"/>
      <c r="S330" s="720"/>
      <c r="T330" s="720"/>
      <c r="U330" s="720"/>
      <c r="V330" s="720"/>
      <c r="W330" s="720"/>
    </row>
    <row r="331" spans="1:23">
      <c r="A331" s="720"/>
      <c r="B331" s="720"/>
      <c r="C331" s="720"/>
      <c r="D331" s="720"/>
      <c r="E331" s="720"/>
      <c r="F331" s="720"/>
      <c r="G331" s="720"/>
      <c r="H331" s="720"/>
      <c r="I331" s="720"/>
      <c r="J331" s="720"/>
      <c r="K331" s="720"/>
      <c r="L331" s="720"/>
      <c r="M331" s="720"/>
      <c r="N331" s="720"/>
      <c r="O331" s="720"/>
      <c r="P331" s="720"/>
      <c r="Q331" s="720"/>
      <c r="R331" s="720"/>
      <c r="S331" s="720"/>
      <c r="T331" s="720"/>
      <c r="U331" s="720"/>
      <c r="V331" s="720"/>
      <c r="W331" s="720"/>
    </row>
    <row r="332" spans="1:23">
      <c r="A332" s="720"/>
      <c r="B332" s="720"/>
      <c r="C332" s="720"/>
      <c r="D332" s="720"/>
      <c r="E332" s="720"/>
      <c r="F332" s="720"/>
      <c r="G332" s="720"/>
      <c r="H332" s="720"/>
      <c r="I332" s="720"/>
      <c r="J332" s="720"/>
      <c r="K332" s="720"/>
      <c r="L332" s="720"/>
      <c r="M332" s="720"/>
      <c r="N332" s="720"/>
      <c r="O332" s="720"/>
      <c r="P332" s="720"/>
      <c r="Q332" s="720"/>
      <c r="R332" s="720"/>
      <c r="S332" s="720"/>
      <c r="T332" s="720"/>
      <c r="U332" s="720"/>
      <c r="V332" s="720"/>
      <c r="W332" s="720"/>
    </row>
    <row r="333" spans="1:23">
      <c r="A333" s="720"/>
      <c r="B333" s="720"/>
      <c r="C333" s="720"/>
      <c r="D333" s="720"/>
      <c r="E333" s="720"/>
      <c r="F333" s="720"/>
      <c r="G333" s="720"/>
      <c r="H333" s="720"/>
      <c r="I333" s="720"/>
      <c r="J333" s="720"/>
      <c r="K333" s="720"/>
      <c r="L333" s="720"/>
      <c r="M333" s="720"/>
      <c r="N333" s="720"/>
      <c r="O333" s="720"/>
      <c r="P333" s="720"/>
      <c r="Q333" s="720"/>
      <c r="R333" s="720"/>
      <c r="S333" s="720"/>
      <c r="T333" s="720"/>
      <c r="U333" s="720"/>
      <c r="V333" s="720"/>
      <c r="W333" s="720"/>
    </row>
    <row r="334" spans="1:23">
      <c r="A334" s="720"/>
      <c r="B334" s="720"/>
      <c r="C334" s="720"/>
      <c r="D334" s="720"/>
      <c r="E334" s="720"/>
      <c r="F334" s="720"/>
      <c r="G334" s="720"/>
      <c r="H334" s="720"/>
      <c r="I334" s="720"/>
      <c r="J334" s="720"/>
      <c r="K334" s="720"/>
      <c r="L334" s="720"/>
      <c r="M334" s="720"/>
      <c r="N334" s="720"/>
      <c r="O334" s="720"/>
      <c r="P334" s="720"/>
      <c r="Q334" s="720"/>
      <c r="R334" s="720"/>
      <c r="S334" s="720"/>
      <c r="T334" s="720"/>
      <c r="U334" s="720"/>
      <c r="V334" s="720"/>
      <c r="W334" s="720"/>
    </row>
    <row r="335" spans="1:23">
      <c r="A335" s="720"/>
      <c r="B335" s="720"/>
      <c r="C335" s="720"/>
      <c r="D335" s="720"/>
      <c r="E335" s="720"/>
      <c r="F335" s="720"/>
      <c r="G335" s="720"/>
      <c r="H335" s="720"/>
      <c r="I335" s="720"/>
      <c r="J335" s="720"/>
      <c r="K335" s="720"/>
      <c r="L335" s="720"/>
      <c r="M335" s="720"/>
      <c r="N335" s="720"/>
      <c r="O335" s="720"/>
      <c r="P335" s="720"/>
      <c r="Q335" s="720"/>
      <c r="R335" s="720"/>
      <c r="S335" s="720"/>
      <c r="T335" s="720"/>
      <c r="U335" s="720"/>
      <c r="V335" s="720"/>
      <c r="W335" s="720"/>
    </row>
    <row r="336" spans="1:23">
      <c r="A336" s="720"/>
      <c r="B336" s="720"/>
      <c r="C336" s="720"/>
      <c r="D336" s="720"/>
      <c r="E336" s="720"/>
      <c r="F336" s="720"/>
      <c r="G336" s="720"/>
      <c r="H336" s="720"/>
      <c r="I336" s="720"/>
      <c r="J336" s="720"/>
      <c r="K336" s="720"/>
      <c r="L336" s="720"/>
      <c r="M336" s="720"/>
      <c r="N336" s="720"/>
      <c r="O336" s="720"/>
      <c r="P336" s="720"/>
      <c r="Q336" s="720"/>
      <c r="R336" s="720"/>
      <c r="S336" s="720"/>
      <c r="T336" s="720"/>
      <c r="U336" s="720"/>
      <c r="V336" s="720"/>
      <c r="W336" s="720"/>
    </row>
    <row r="337" spans="1:23">
      <c r="A337" s="720"/>
      <c r="B337" s="720"/>
      <c r="C337" s="720"/>
      <c r="D337" s="720"/>
      <c r="E337" s="720"/>
      <c r="F337" s="720"/>
      <c r="G337" s="720"/>
      <c r="H337" s="720"/>
      <c r="I337" s="720"/>
      <c r="J337" s="720"/>
      <c r="K337" s="720"/>
      <c r="L337" s="720"/>
      <c r="M337" s="720"/>
      <c r="N337" s="720"/>
      <c r="O337" s="720"/>
      <c r="P337" s="720"/>
      <c r="Q337" s="720"/>
      <c r="R337" s="720"/>
      <c r="S337" s="720"/>
      <c r="T337" s="720"/>
      <c r="U337" s="720"/>
      <c r="V337" s="720"/>
      <c r="W337" s="720"/>
    </row>
    <row r="338" spans="1:23">
      <c r="A338" s="720"/>
      <c r="B338" s="720"/>
      <c r="C338" s="720"/>
      <c r="D338" s="720"/>
      <c r="E338" s="720"/>
      <c r="F338" s="720"/>
      <c r="G338" s="720"/>
      <c r="H338" s="720"/>
      <c r="I338" s="720"/>
      <c r="J338" s="720"/>
      <c r="K338" s="720"/>
      <c r="L338" s="720"/>
      <c r="M338" s="720"/>
      <c r="N338" s="720"/>
      <c r="O338" s="720"/>
      <c r="P338" s="720"/>
      <c r="Q338" s="720"/>
      <c r="R338" s="720"/>
      <c r="S338" s="720"/>
      <c r="T338" s="720"/>
      <c r="U338" s="720"/>
      <c r="V338" s="720"/>
      <c r="W338" s="720"/>
    </row>
    <row r="339" spans="1:23">
      <c r="A339" s="720"/>
      <c r="B339" s="720"/>
      <c r="C339" s="720"/>
      <c r="D339" s="720"/>
      <c r="E339" s="720"/>
      <c r="F339" s="720"/>
      <c r="G339" s="720"/>
      <c r="H339" s="720"/>
      <c r="I339" s="720"/>
      <c r="J339" s="720"/>
      <c r="K339" s="720"/>
      <c r="L339" s="720"/>
      <c r="M339" s="720"/>
      <c r="N339" s="720"/>
      <c r="O339" s="720"/>
      <c r="P339" s="720"/>
      <c r="Q339" s="720"/>
      <c r="R339" s="720"/>
      <c r="S339" s="720"/>
      <c r="T339" s="720"/>
      <c r="U339" s="720"/>
      <c r="V339" s="720"/>
      <c r="W339" s="720"/>
    </row>
    <row r="340" spans="1:23">
      <c r="A340" s="720"/>
      <c r="B340" s="720"/>
      <c r="C340" s="720"/>
      <c r="D340" s="720"/>
      <c r="E340" s="720"/>
      <c r="F340" s="720"/>
      <c r="G340" s="720"/>
      <c r="H340" s="720"/>
      <c r="I340" s="720"/>
      <c r="J340" s="720"/>
      <c r="K340" s="720"/>
      <c r="L340" s="720"/>
      <c r="M340" s="720"/>
      <c r="N340" s="720"/>
      <c r="O340" s="720"/>
      <c r="P340" s="720"/>
      <c r="Q340" s="720"/>
      <c r="R340" s="720"/>
      <c r="S340" s="720"/>
      <c r="T340" s="720"/>
      <c r="U340" s="720"/>
      <c r="V340" s="720"/>
      <c r="W340" s="720"/>
    </row>
    <row r="341" spans="1:23">
      <c r="A341" s="720"/>
      <c r="B341" s="720"/>
      <c r="C341" s="720"/>
      <c r="D341" s="720"/>
      <c r="E341" s="720"/>
      <c r="F341" s="720"/>
      <c r="G341" s="720"/>
      <c r="H341" s="720"/>
      <c r="I341" s="720"/>
      <c r="J341" s="720"/>
      <c r="K341" s="720"/>
      <c r="L341" s="720"/>
      <c r="M341" s="720"/>
      <c r="N341" s="720"/>
      <c r="O341" s="720"/>
      <c r="P341" s="720"/>
      <c r="Q341" s="720"/>
      <c r="R341" s="720"/>
      <c r="S341" s="720"/>
      <c r="T341" s="720"/>
      <c r="U341" s="720"/>
      <c r="V341" s="720"/>
      <c r="W341" s="720"/>
    </row>
    <row r="342" spans="1:23">
      <c r="A342" s="720"/>
      <c r="B342" s="720"/>
      <c r="C342" s="720"/>
      <c r="D342" s="720"/>
      <c r="E342" s="720"/>
      <c r="F342" s="720"/>
      <c r="G342" s="720"/>
      <c r="H342" s="720"/>
      <c r="I342" s="720"/>
      <c r="J342" s="720"/>
      <c r="K342" s="720"/>
      <c r="L342" s="720"/>
      <c r="M342" s="720"/>
      <c r="N342" s="720"/>
      <c r="O342" s="720"/>
      <c r="P342" s="720"/>
      <c r="Q342" s="720"/>
      <c r="R342" s="720"/>
      <c r="S342" s="720"/>
      <c r="T342" s="720"/>
      <c r="U342" s="720"/>
      <c r="V342" s="720"/>
      <c r="W342" s="720"/>
    </row>
    <row r="343" spans="1:23">
      <c r="A343" s="720"/>
      <c r="B343" s="720"/>
      <c r="C343" s="720"/>
      <c r="D343" s="720"/>
      <c r="E343" s="720"/>
      <c r="F343" s="720"/>
      <c r="G343" s="720"/>
      <c r="H343" s="720"/>
      <c r="I343" s="720"/>
      <c r="J343" s="720"/>
      <c r="K343" s="720"/>
      <c r="L343" s="720"/>
      <c r="M343" s="720"/>
      <c r="N343" s="720"/>
      <c r="O343" s="720"/>
      <c r="P343" s="720"/>
      <c r="Q343" s="720"/>
      <c r="R343" s="720"/>
      <c r="S343" s="720"/>
      <c r="T343" s="720"/>
      <c r="U343" s="720"/>
      <c r="V343" s="720"/>
      <c r="W343" s="720"/>
    </row>
    <row r="344" spans="1:23">
      <c r="A344" s="720"/>
      <c r="B344" s="720"/>
      <c r="C344" s="720"/>
      <c r="D344" s="720"/>
      <c r="E344" s="720"/>
      <c r="F344" s="720"/>
      <c r="G344" s="720"/>
      <c r="H344" s="720"/>
      <c r="I344" s="720"/>
      <c r="J344" s="720"/>
      <c r="K344" s="720"/>
      <c r="L344" s="720"/>
      <c r="M344" s="720"/>
      <c r="N344" s="720"/>
      <c r="O344" s="720"/>
      <c r="P344" s="720"/>
      <c r="Q344" s="720"/>
      <c r="R344" s="720"/>
      <c r="S344" s="720"/>
      <c r="T344" s="720"/>
      <c r="U344" s="720"/>
      <c r="V344" s="720"/>
      <c r="W344" s="720"/>
    </row>
    <row r="345" spans="1:23">
      <c r="A345" s="720"/>
      <c r="B345" s="720"/>
      <c r="C345" s="720"/>
      <c r="D345" s="720"/>
      <c r="E345" s="720"/>
      <c r="F345" s="720"/>
      <c r="G345" s="720"/>
      <c r="H345" s="720"/>
      <c r="I345" s="720"/>
      <c r="J345" s="720"/>
      <c r="K345" s="720"/>
      <c r="L345" s="720"/>
      <c r="M345" s="720"/>
      <c r="N345" s="720"/>
      <c r="O345" s="720"/>
      <c r="P345" s="720"/>
      <c r="Q345" s="720"/>
      <c r="R345" s="720"/>
      <c r="S345" s="720"/>
      <c r="T345" s="720"/>
      <c r="U345" s="720"/>
      <c r="V345" s="720"/>
      <c r="W345" s="720"/>
    </row>
    <row r="346" spans="1:23">
      <c r="A346" s="720"/>
      <c r="B346" s="720"/>
      <c r="C346" s="720"/>
      <c r="D346" s="720"/>
      <c r="E346" s="720"/>
      <c r="F346" s="720"/>
      <c r="G346" s="720"/>
      <c r="H346" s="720"/>
      <c r="I346" s="720"/>
      <c r="J346" s="720"/>
      <c r="K346" s="720"/>
      <c r="L346" s="720"/>
      <c r="M346" s="720"/>
      <c r="N346" s="720"/>
      <c r="O346" s="720"/>
      <c r="P346" s="720"/>
      <c r="Q346" s="720"/>
      <c r="R346" s="720"/>
      <c r="S346" s="720"/>
      <c r="T346" s="720"/>
      <c r="U346" s="720"/>
      <c r="V346" s="720"/>
      <c r="W346" s="720"/>
    </row>
    <row r="347" spans="1:23">
      <c r="A347" s="720"/>
      <c r="B347" s="720"/>
      <c r="C347" s="720"/>
      <c r="D347" s="720"/>
      <c r="E347" s="720"/>
      <c r="F347" s="720"/>
      <c r="G347" s="720"/>
      <c r="H347" s="720"/>
      <c r="I347" s="720"/>
      <c r="J347" s="720"/>
      <c r="K347" s="720"/>
      <c r="L347" s="720"/>
      <c r="M347" s="720"/>
      <c r="N347" s="720"/>
      <c r="O347" s="720"/>
      <c r="P347" s="720"/>
      <c r="Q347" s="720"/>
      <c r="R347" s="720"/>
      <c r="S347" s="720"/>
      <c r="T347" s="720"/>
      <c r="U347" s="720"/>
      <c r="V347" s="720"/>
      <c r="W347" s="720"/>
    </row>
    <row r="348" spans="1:23">
      <c r="A348" s="720"/>
      <c r="B348" s="720"/>
      <c r="C348" s="720"/>
      <c r="D348" s="720"/>
      <c r="E348" s="720"/>
      <c r="F348" s="720"/>
      <c r="G348" s="720"/>
      <c r="H348" s="720"/>
      <c r="I348" s="720"/>
      <c r="J348" s="720"/>
      <c r="K348" s="720"/>
      <c r="L348" s="720"/>
      <c r="M348" s="720"/>
      <c r="N348" s="720"/>
      <c r="O348" s="720"/>
      <c r="P348" s="720"/>
      <c r="Q348" s="720"/>
      <c r="R348" s="720"/>
      <c r="S348" s="720"/>
      <c r="T348" s="720"/>
      <c r="U348" s="720"/>
      <c r="V348" s="720"/>
      <c r="W348" s="720"/>
    </row>
    <row r="349" spans="1:23">
      <c r="A349" s="720"/>
      <c r="B349" s="720"/>
      <c r="C349" s="720"/>
      <c r="D349" s="720"/>
      <c r="E349" s="720"/>
      <c r="F349" s="720"/>
      <c r="G349" s="720"/>
      <c r="H349" s="720"/>
      <c r="I349" s="720"/>
      <c r="J349" s="720"/>
      <c r="K349" s="720"/>
      <c r="L349" s="720"/>
      <c r="M349" s="720"/>
      <c r="N349" s="720"/>
      <c r="O349" s="720"/>
      <c r="P349" s="720"/>
      <c r="Q349" s="720"/>
      <c r="R349" s="720"/>
      <c r="S349" s="720"/>
      <c r="T349" s="720"/>
      <c r="U349" s="720"/>
      <c r="V349" s="720"/>
      <c r="W349" s="720"/>
    </row>
  </sheetData>
  <sheetProtection algorithmName="SHA-512" hashValue="yKWafkpqBLYg8YGA1aM6YP2M0v+wIJjaPDNP9RjYCZppcVVvKrg/EUujgvKOmXjM5+r2ZcC2nStggyTWLXC/Tg==" saltValue="n/5VBBb0EkbxNRiG6ZqZlw==" spinCount="100000" sheet="1" objects="1" scenarios="1"/>
  <mergeCells count="3">
    <mergeCell ref="C16:H16"/>
    <mergeCell ref="B20:H20"/>
    <mergeCell ref="B102:H102"/>
  </mergeCells>
  <printOptions horizontalCentered="1"/>
  <pageMargins left="0.78740157480314965" right="0.39370078740157483" top="0.39370078740157483" bottom="0.70866141732283472" header="0" footer="0.23622047244094491"/>
  <pageSetup paperSize="9" fitToHeight="0" orientation="portrait" r:id="rId1"/>
  <headerFooter>
    <oddFooter>&amp;L&amp;9&amp;A&amp;C&amp;9DIO 3 - SMJEŠTAJNI PAVILJON - GRAĐENJE&amp;R&amp;"Arial,Bold"&amp;9&amp;P/&amp;N</oddFooter>
  </headerFooter>
  <rowBreaks count="1" manualBreakCount="1">
    <brk id="5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ADB"/>
  </sheetPr>
  <dimension ref="A1:W993"/>
  <sheetViews>
    <sheetView view="pageBreakPreview" zoomScaleNormal="100" zoomScaleSheetLayoutView="100" workbookViewId="0">
      <selection activeCell="C43" sqref="C43"/>
    </sheetView>
  </sheetViews>
  <sheetFormatPr defaultColWidth="14.42578125" defaultRowHeight="15" customHeight="1"/>
  <cols>
    <col min="1" max="1" width="18.5703125" style="17" customWidth="1"/>
    <col min="2" max="2" width="15.7109375" style="17" customWidth="1"/>
    <col min="3" max="3" width="49" style="17" customWidth="1"/>
    <col min="4" max="23" width="8.85546875" style="17" customWidth="1"/>
    <col min="24" max="16384" width="14.42578125" style="17"/>
  </cols>
  <sheetData>
    <row r="1" spans="1:3" ht="15" customHeight="1">
      <c r="A1" s="35"/>
      <c r="B1" s="35"/>
    </row>
    <row r="2" spans="1:3" ht="36">
      <c r="B2" s="653" t="s">
        <v>0</v>
      </c>
      <c r="C2" s="653" t="s">
        <v>2397</v>
      </c>
    </row>
    <row r="3" spans="1:3" ht="7.5" customHeight="1">
      <c r="B3" s="477"/>
    </row>
    <row r="4" spans="1:3" ht="24" customHeight="1">
      <c r="B4" s="653" t="s">
        <v>1</v>
      </c>
      <c r="C4" s="653" t="s">
        <v>2242</v>
      </c>
    </row>
    <row r="5" spans="1:3" ht="7.5" customHeight="1"/>
    <row r="6" spans="1:3" ht="24" customHeight="1">
      <c r="A6" s="35"/>
      <c r="B6" s="667" t="s">
        <v>158</v>
      </c>
      <c r="C6" s="653" t="s">
        <v>159</v>
      </c>
    </row>
    <row r="7" spans="1:3" ht="7.5" customHeight="1">
      <c r="B7" s="35"/>
    </row>
    <row r="8" spans="1:3" ht="24">
      <c r="B8" s="667" t="s">
        <v>1506</v>
      </c>
      <c r="C8" s="653" t="s">
        <v>2406</v>
      </c>
    </row>
    <row r="9" spans="1:3" ht="7.5" customHeight="1"/>
    <row r="10" spans="1:3" ht="15" customHeight="1">
      <c r="B10" s="667" t="s">
        <v>160</v>
      </c>
      <c r="C10" s="768" t="s">
        <v>2407</v>
      </c>
    </row>
    <row r="12" spans="1:3" ht="15" customHeight="1">
      <c r="A12" s="35"/>
      <c r="B12" s="477"/>
    </row>
    <row r="13" spans="1:3" ht="15" customHeight="1">
      <c r="A13" s="35"/>
      <c r="B13" s="477"/>
    </row>
    <row r="14" spans="1:3" ht="15" customHeight="1">
      <c r="A14" s="35"/>
      <c r="B14" s="477"/>
    </row>
    <row r="17" spans="1:23" ht="15" customHeight="1">
      <c r="A17" s="35"/>
      <c r="B17" s="670"/>
    </row>
    <row r="18" spans="1:23" ht="15" customHeight="1">
      <c r="A18" s="35"/>
      <c r="B18" s="670"/>
    </row>
    <row r="20" spans="1:23" ht="15.75" customHeight="1"/>
    <row r="21" spans="1:23" ht="15" customHeight="1">
      <c r="A21" s="35"/>
      <c r="B21" s="477"/>
    </row>
    <row r="22" spans="1:23" ht="15" customHeight="1">
      <c r="A22" s="35"/>
      <c r="B22" s="477"/>
    </row>
    <row r="23" spans="1:23" ht="25.5" customHeight="1">
      <c r="B23" s="769" t="s">
        <v>20</v>
      </c>
    </row>
    <row r="24" spans="1:23" ht="25.5" customHeight="1">
      <c r="A24" s="770"/>
      <c r="B24" s="771" t="s">
        <v>161</v>
      </c>
      <c r="C24" s="665"/>
      <c r="D24" s="492"/>
      <c r="E24" s="492"/>
      <c r="F24" s="492"/>
      <c r="G24" s="492"/>
      <c r="H24" s="492"/>
      <c r="I24" s="492"/>
      <c r="J24" s="492"/>
      <c r="K24" s="492"/>
      <c r="L24" s="492"/>
      <c r="M24" s="492"/>
      <c r="N24" s="492"/>
      <c r="O24" s="492"/>
      <c r="P24" s="492"/>
      <c r="Q24" s="492"/>
      <c r="R24" s="492"/>
      <c r="S24" s="492"/>
      <c r="T24" s="492"/>
      <c r="U24" s="492"/>
      <c r="V24" s="492"/>
      <c r="W24" s="492"/>
    </row>
    <row r="25" spans="1:23" ht="15" customHeight="1">
      <c r="A25" s="772"/>
      <c r="B25" s="670"/>
    </row>
    <row r="26" spans="1:23" ht="15" customHeight="1">
      <c r="A26" s="772"/>
      <c r="B26" s="35"/>
    </row>
    <row r="27" spans="1:23" ht="15" customHeight="1">
      <c r="A27" s="772"/>
      <c r="B27" s="35"/>
    </row>
    <row r="28" spans="1:23" ht="15" customHeight="1">
      <c r="A28" s="772"/>
      <c r="B28" s="35"/>
    </row>
    <row r="29" spans="1:23" ht="15" customHeight="1">
      <c r="A29" s="772"/>
      <c r="B29" s="35"/>
    </row>
    <row r="30" spans="1:23" ht="15" customHeight="1">
      <c r="A30" s="772"/>
      <c r="B30" s="35"/>
    </row>
    <row r="31" spans="1:23" ht="15" customHeight="1">
      <c r="A31" s="773"/>
      <c r="B31" s="477"/>
    </row>
    <row r="32" spans="1:23" ht="15" customHeight="1">
      <c r="A32" s="772"/>
      <c r="B32" s="35"/>
    </row>
    <row r="33" spans="1:23" ht="15" customHeight="1">
      <c r="A33" s="772"/>
      <c r="B33" s="35"/>
    </row>
    <row r="34" spans="1:23" ht="15" customHeight="1">
      <c r="A34" s="773"/>
      <c r="B34" s="477"/>
      <c r="C34" s="477"/>
      <c r="D34" s="477"/>
      <c r="E34" s="477"/>
      <c r="F34" s="477"/>
      <c r="G34" s="477"/>
      <c r="H34" s="477"/>
      <c r="I34" s="477"/>
      <c r="J34" s="477"/>
      <c r="K34" s="477"/>
      <c r="L34" s="477"/>
      <c r="M34" s="477"/>
      <c r="N34" s="477"/>
      <c r="O34" s="477"/>
      <c r="P34" s="477"/>
      <c r="Q34" s="477"/>
      <c r="R34" s="477"/>
      <c r="S34" s="477"/>
      <c r="T34" s="477"/>
      <c r="U34" s="477"/>
      <c r="V34" s="477"/>
      <c r="W34" s="477"/>
    </row>
    <row r="35" spans="1:23" ht="15" customHeight="1">
      <c r="A35" s="772"/>
      <c r="B35" s="35"/>
    </row>
    <row r="36" spans="1:23" ht="15" customHeight="1">
      <c r="A36" s="772"/>
    </row>
    <row r="37" spans="1:23" ht="15.75" customHeight="1">
      <c r="A37" s="477"/>
      <c r="B37" s="653" t="s">
        <v>162</v>
      </c>
      <c r="C37" s="774" t="s">
        <v>2409</v>
      </c>
      <c r="D37" s="477"/>
      <c r="E37" s="477"/>
      <c r="F37" s="477"/>
      <c r="G37" s="477"/>
      <c r="H37" s="477"/>
      <c r="I37" s="477"/>
      <c r="J37" s="477"/>
      <c r="K37" s="477"/>
      <c r="L37" s="477"/>
      <c r="M37" s="477"/>
      <c r="N37" s="477"/>
      <c r="O37" s="477"/>
      <c r="P37" s="477"/>
      <c r="Q37" s="477"/>
      <c r="R37" s="477"/>
      <c r="S37" s="477"/>
      <c r="T37" s="477"/>
      <c r="U37" s="477"/>
      <c r="V37" s="477"/>
      <c r="W37" s="477"/>
    </row>
    <row r="38" spans="1:23" ht="7.5" customHeight="1">
      <c r="A38" s="477"/>
      <c r="B38" s="477"/>
      <c r="C38" s="679"/>
      <c r="D38" s="477"/>
      <c r="E38" s="477"/>
      <c r="F38" s="477"/>
      <c r="G38" s="477"/>
      <c r="H38" s="477"/>
      <c r="I38" s="477"/>
      <c r="J38" s="477"/>
      <c r="K38" s="477"/>
      <c r="L38" s="477"/>
      <c r="M38" s="477"/>
      <c r="N38" s="477"/>
      <c r="O38" s="477"/>
      <c r="P38" s="477"/>
      <c r="Q38" s="477"/>
      <c r="R38" s="477"/>
      <c r="S38" s="477"/>
      <c r="T38" s="477"/>
      <c r="U38" s="477"/>
      <c r="V38" s="477"/>
      <c r="W38" s="477"/>
    </row>
    <row r="39" spans="1:23" ht="157.15" customHeight="1">
      <c r="A39" s="772"/>
      <c r="B39" s="775" t="s">
        <v>11</v>
      </c>
      <c r="C39" s="768" t="s">
        <v>2408</v>
      </c>
    </row>
    <row r="40" spans="1:23" ht="15" customHeight="1">
      <c r="B40" s="35"/>
    </row>
    <row r="41" spans="1:23" ht="15.75" customHeight="1"/>
    <row r="42" spans="1:23" ht="15.75" customHeight="1"/>
    <row r="43" spans="1:23" ht="15.75" customHeight="1"/>
    <row r="44" spans="1:23" ht="15.75" customHeight="1"/>
    <row r="45" spans="1:23" ht="15.75" customHeight="1"/>
    <row r="46" spans="1:23" ht="15.75" customHeight="1"/>
    <row r="47" spans="1:23" ht="15.75" customHeight="1"/>
    <row r="48" spans="1: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algorithmName="SHA-512" hashValue="SqNhArOaD1GQ8WA3/YtrYhhtXuXFf+A3yj3y3iLoFZepSl8mJJ5kXBZ/wc4JEwn5eXYO+SnU+aWFewb0edBX4w==" saltValue="90rbebX9yDq72Ve6Zt8T8A==" spinCount="100000" sheet="1" objects="1" scenarios="1"/>
  <mergeCells count="1">
    <mergeCell ref="B24:C24"/>
  </mergeCells>
  <printOptions horizontalCentered="1"/>
  <pageMargins left="0.70866141732283472" right="0.55118110236220474" top="0.35433070866141736" bottom="0.39370078740157483" header="0" footer="0"/>
  <pageSetup paperSize="9" orientation="portrait" cellComments="atEnd" r:id="rId1"/>
  <colBreaks count="1" manualBreakCount="1">
    <brk id="3" max="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ADB"/>
  </sheetPr>
  <dimension ref="A1:Z1302"/>
  <sheetViews>
    <sheetView view="pageBreakPreview" zoomScaleNormal="100" zoomScaleSheetLayoutView="100" workbookViewId="0">
      <selection activeCell="C43" sqref="C43"/>
    </sheetView>
  </sheetViews>
  <sheetFormatPr defaultColWidth="13.7109375" defaultRowHeight="12.75"/>
  <cols>
    <col min="1" max="3" width="3.42578125" style="783" customWidth="1"/>
    <col min="4" max="4" width="25.28515625" style="783" customWidth="1"/>
    <col min="5" max="5" width="5.28515625" style="783" customWidth="1"/>
    <col min="6" max="6" width="17.7109375" style="783" customWidth="1"/>
    <col min="7" max="7" width="12" style="783" customWidth="1"/>
    <col min="8" max="8" width="21.42578125" style="783" customWidth="1"/>
    <col min="9" max="26" width="8.7109375" style="783" customWidth="1"/>
    <col min="27" max="16384" width="13.7109375" style="783"/>
  </cols>
  <sheetData>
    <row r="1" spans="1:24">
      <c r="A1" s="776"/>
      <c r="B1" s="777"/>
      <c r="C1" s="777"/>
      <c r="D1" s="778"/>
      <c r="E1" s="779"/>
      <c r="F1" s="779"/>
      <c r="G1" s="780"/>
      <c r="H1" s="781"/>
      <c r="I1" s="782"/>
      <c r="J1" s="782"/>
      <c r="K1" s="782"/>
      <c r="L1" s="782"/>
      <c r="M1" s="782"/>
      <c r="N1" s="782"/>
      <c r="O1" s="782"/>
      <c r="P1" s="782"/>
      <c r="Q1" s="782"/>
      <c r="R1" s="782"/>
      <c r="S1" s="782"/>
      <c r="T1" s="782"/>
      <c r="U1" s="782"/>
      <c r="V1" s="782"/>
      <c r="W1" s="782"/>
      <c r="X1" s="782"/>
    </row>
    <row r="2" spans="1:24" ht="22.5">
      <c r="A2" s="784"/>
      <c r="B2" s="785" t="s">
        <v>163</v>
      </c>
      <c r="C2" s="786"/>
      <c r="D2" s="786"/>
      <c r="E2" s="786"/>
      <c r="F2" s="786"/>
      <c r="G2" s="786"/>
      <c r="H2" s="787"/>
      <c r="I2" s="788"/>
      <c r="J2" s="788"/>
      <c r="K2" s="788"/>
      <c r="L2" s="788"/>
      <c r="M2" s="788"/>
      <c r="N2" s="788"/>
      <c r="O2" s="788"/>
      <c r="P2" s="788"/>
      <c r="Q2" s="788"/>
      <c r="R2" s="788"/>
      <c r="S2" s="788"/>
      <c r="T2" s="788"/>
      <c r="U2" s="788"/>
      <c r="V2" s="788"/>
      <c r="W2" s="788"/>
      <c r="X2" s="788"/>
    </row>
    <row r="3" spans="1:24" ht="15">
      <c r="A3" s="789"/>
      <c r="B3" s="790" t="s">
        <v>161</v>
      </c>
      <c r="C3" s="789"/>
      <c r="D3" s="789"/>
      <c r="E3" s="789"/>
      <c r="F3" s="789"/>
      <c r="G3" s="789"/>
      <c r="H3" s="789"/>
      <c r="I3" s="788"/>
      <c r="J3" s="788"/>
      <c r="K3" s="788"/>
      <c r="L3" s="788"/>
      <c r="M3" s="788"/>
      <c r="N3" s="788"/>
      <c r="O3" s="788"/>
      <c r="P3" s="788"/>
      <c r="Q3" s="788"/>
      <c r="R3" s="788"/>
      <c r="S3" s="788"/>
      <c r="T3" s="788"/>
      <c r="U3" s="788"/>
      <c r="V3" s="788"/>
      <c r="W3" s="788"/>
      <c r="X3" s="788"/>
    </row>
    <row r="4" spans="1:24" ht="15">
      <c r="A4" s="789"/>
      <c r="B4" s="791"/>
      <c r="C4" s="789"/>
      <c r="D4" s="789"/>
      <c r="E4" s="789"/>
      <c r="F4" s="789"/>
      <c r="G4" s="789"/>
      <c r="H4" s="789"/>
      <c r="I4" s="788"/>
      <c r="J4" s="788"/>
      <c r="K4" s="788"/>
      <c r="L4" s="788"/>
      <c r="M4" s="788"/>
      <c r="N4" s="788"/>
      <c r="O4" s="788"/>
      <c r="P4" s="788"/>
      <c r="Q4" s="788"/>
      <c r="R4" s="788"/>
      <c r="S4" s="788"/>
      <c r="T4" s="788"/>
      <c r="U4" s="788"/>
      <c r="V4" s="788"/>
      <c r="W4" s="788"/>
      <c r="X4" s="788"/>
    </row>
    <row r="5" spans="1:24">
      <c r="A5" s="776"/>
      <c r="B5" s="777"/>
      <c r="C5" s="777"/>
      <c r="D5" s="778"/>
      <c r="E5" s="779"/>
      <c r="F5" s="779"/>
      <c r="G5" s="780"/>
      <c r="H5" s="781"/>
      <c r="I5" s="788"/>
      <c r="J5" s="788"/>
      <c r="K5" s="788"/>
      <c r="L5" s="788"/>
      <c r="M5" s="788"/>
      <c r="N5" s="788"/>
      <c r="O5" s="788"/>
      <c r="P5" s="788"/>
      <c r="Q5" s="788"/>
      <c r="R5" s="788"/>
      <c r="S5" s="788"/>
      <c r="T5" s="788"/>
      <c r="U5" s="788"/>
      <c r="V5" s="788"/>
      <c r="W5" s="788"/>
      <c r="X5" s="788"/>
    </row>
    <row r="6" spans="1:24" ht="15">
      <c r="A6" s="792"/>
      <c r="B6" s="793"/>
      <c r="C6" s="794"/>
      <c r="D6" s="795" t="s">
        <v>9</v>
      </c>
      <c r="E6" s="796"/>
      <c r="F6" s="797"/>
      <c r="G6" s="797"/>
      <c r="H6" s="797"/>
      <c r="I6" s="788"/>
      <c r="J6" s="788"/>
      <c r="K6" s="788"/>
      <c r="L6" s="788"/>
      <c r="M6" s="788"/>
      <c r="N6" s="788"/>
      <c r="O6" s="788"/>
      <c r="P6" s="788"/>
      <c r="Q6" s="788"/>
      <c r="R6" s="788"/>
      <c r="S6" s="788"/>
      <c r="T6" s="788"/>
      <c r="U6" s="788"/>
      <c r="V6" s="788"/>
      <c r="W6" s="788"/>
      <c r="X6" s="788"/>
    </row>
    <row r="7" spans="1:24">
      <c r="A7" s="792"/>
      <c r="B7" s="793"/>
      <c r="C7" s="798"/>
      <c r="D7" s="797"/>
      <c r="E7" s="797"/>
      <c r="F7" s="797"/>
      <c r="G7" s="797"/>
      <c r="H7" s="797"/>
      <c r="I7" s="788"/>
      <c r="J7" s="788"/>
      <c r="K7" s="788"/>
      <c r="L7" s="788"/>
      <c r="M7" s="788"/>
      <c r="N7" s="788"/>
      <c r="O7" s="788"/>
      <c r="P7" s="788"/>
      <c r="Q7" s="788"/>
      <c r="R7" s="788"/>
      <c r="S7" s="788"/>
      <c r="T7" s="788"/>
      <c r="U7" s="788"/>
      <c r="V7" s="788"/>
      <c r="W7" s="788"/>
      <c r="X7" s="788"/>
    </row>
    <row r="8" spans="1:24">
      <c r="A8" s="792"/>
      <c r="B8" s="793"/>
      <c r="C8" s="798"/>
      <c r="D8" s="799" t="str">
        <f>A31</f>
        <v>RUŠENJE</v>
      </c>
      <c r="E8" s="797"/>
      <c r="F8" s="797"/>
      <c r="G8" s="797"/>
      <c r="H8" s="797"/>
      <c r="I8" s="800"/>
      <c r="J8" s="800"/>
      <c r="K8" s="800"/>
      <c r="L8" s="800"/>
      <c r="M8" s="800"/>
      <c r="N8" s="800"/>
      <c r="O8" s="800"/>
      <c r="P8" s="800"/>
      <c r="Q8" s="800"/>
      <c r="R8" s="800"/>
      <c r="S8" s="800"/>
      <c r="T8" s="800"/>
      <c r="U8" s="800"/>
      <c r="V8" s="800"/>
      <c r="W8" s="800"/>
      <c r="X8" s="800"/>
    </row>
    <row r="9" spans="1:24">
      <c r="A9" s="792"/>
      <c r="B9" s="793"/>
      <c r="C9" s="798"/>
      <c r="D9" s="799" t="str">
        <f>A80</f>
        <v>PRIJENOSI I TRANSPORTI</v>
      </c>
      <c r="E9" s="797"/>
      <c r="F9" s="797"/>
      <c r="G9" s="797"/>
      <c r="H9" s="797"/>
      <c r="I9" s="800"/>
      <c r="J9" s="800"/>
      <c r="K9" s="800"/>
      <c r="L9" s="800"/>
      <c r="M9" s="800"/>
      <c r="N9" s="800"/>
      <c r="O9" s="800"/>
      <c r="P9" s="800"/>
      <c r="Q9" s="800"/>
      <c r="R9" s="800"/>
      <c r="S9" s="800"/>
      <c r="T9" s="800"/>
      <c r="U9" s="800"/>
      <c r="V9" s="800"/>
      <c r="W9" s="800"/>
      <c r="X9" s="800"/>
    </row>
    <row r="10" spans="1:24">
      <c r="A10" s="792"/>
      <c r="B10" s="793"/>
      <c r="C10" s="798"/>
      <c r="D10" s="801" t="str">
        <f>A92</f>
        <v>PRIPREMNI RADOVI</v>
      </c>
      <c r="E10" s="797"/>
      <c r="F10" s="797"/>
      <c r="G10" s="797"/>
      <c r="H10" s="797"/>
      <c r="I10" s="802"/>
      <c r="J10" s="802"/>
      <c r="K10" s="802"/>
      <c r="L10" s="802"/>
      <c r="M10" s="802"/>
      <c r="N10" s="802"/>
      <c r="O10" s="802"/>
      <c r="P10" s="802"/>
      <c r="Q10" s="802"/>
      <c r="R10" s="802"/>
      <c r="S10" s="802"/>
      <c r="T10" s="802"/>
      <c r="U10" s="802"/>
      <c r="V10" s="802"/>
      <c r="W10" s="802"/>
      <c r="X10" s="802"/>
    </row>
    <row r="11" spans="1:24">
      <c r="A11" s="792"/>
      <c r="B11" s="793"/>
      <c r="C11" s="798"/>
      <c r="D11" s="801" t="str">
        <f>A119</f>
        <v>ZEMLJANI RADOVI</v>
      </c>
      <c r="E11" s="797"/>
      <c r="F11" s="797"/>
      <c r="G11" s="797"/>
      <c r="H11" s="797"/>
      <c r="I11" s="802"/>
      <c r="J11" s="802"/>
      <c r="K11" s="802"/>
      <c r="L11" s="802"/>
      <c r="M11" s="802"/>
      <c r="N11" s="802"/>
      <c r="O11" s="802"/>
      <c r="P11" s="802"/>
      <c r="Q11" s="802"/>
      <c r="R11" s="802"/>
      <c r="S11" s="802"/>
      <c r="T11" s="802"/>
      <c r="U11" s="802"/>
      <c r="V11" s="802"/>
      <c r="W11" s="802"/>
      <c r="X11" s="802"/>
    </row>
    <row r="12" spans="1:24">
      <c r="A12" s="792"/>
      <c r="B12" s="793"/>
      <c r="C12" s="798"/>
      <c r="D12" s="801" t="str">
        <f>A196</f>
        <v>TESARSKI RADOVI</v>
      </c>
      <c r="E12" s="797"/>
      <c r="F12" s="797"/>
      <c r="G12" s="797"/>
      <c r="H12" s="797"/>
      <c r="I12" s="802"/>
      <c r="J12" s="802"/>
      <c r="K12" s="802"/>
      <c r="L12" s="802"/>
      <c r="M12" s="802"/>
      <c r="N12" s="802"/>
      <c r="O12" s="802"/>
      <c r="P12" s="802"/>
      <c r="Q12" s="802"/>
      <c r="R12" s="802"/>
      <c r="S12" s="802"/>
      <c r="T12" s="802"/>
      <c r="U12" s="802"/>
      <c r="V12" s="802"/>
      <c r="W12" s="802"/>
      <c r="X12" s="802"/>
    </row>
    <row r="13" spans="1:24">
      <c r="A13" s="792"/>
      <c r="B13" s="793"/>
      <c r="C13" s="798"/>
      <c r="D13" s="801" t="str">
        <f>A303</f>
        <v>BETONSKI I ARMIRANO BETONSKI RADOVI</v>
      </c>
      <c r="E13" s="797"/>
      <c r="F13" s="797"/>
      <c r="G13" s="797"/>
      <c r="H13" s="797"/>
      <c r="I13" s="802"/>
      <c r="J13" s="802"/>
      <c r="K13" s="802"/>
      <c r="L13" s="802"/>
      <c r="M13" s="802"/>
      <c r="N13" s="802"/>
      <c r="O13" s="802"/>
      <c r="P13" s="802"/>
      <c r="Q13" s="802"/>
      <c r="R13" s="802"/>
      <c r="S13" s="802"/>
      <c r="T13" s="802"/>
      <c r="U13" s="802"/>
      <c r="V13" s="802"/>
      <c r="W13" s="802"/>
      <c r="X13" s="802"/>
    </row>
    <row r="14" spans="1:24">
      <c r="A14" s="792"/>
      <c r="B14" s="793"/>
      <c r="C14" s="798"/>
      <c r="D14" s="801" t="str">
        <f>A448</f>
        <v>ZIDARSKI RADOVI</v>
      </c>
      <c r="E14" s="797"/>
      <c r="F14" s="797"/>
      <c r="G14" s="797"/>
      <c r="H14" s="797"/>
      <c r="I14" s="802"/>
      <c r="J14" s="802"/>
      <c r="K14" s="802"/>
      <c r="L14" s="802"/>
      <c r="M14" s="802"/>
      <c r="N14" s="802"/>
      <c r="O14" s="802"/>
      <c r="P14" s="802"/>
      <c r="Q14" s="802"/>
      <c r="R14" s="802"/>
      <c r="S14" s="802"/>
      <c r="T14" s="802"/>
      <c r="U14" s="802"/>
      <c r="V14" s="802"/>
      <c r="W14" s="802"/>
      <c r="X14" s="802"/>
    </row>
    <row r="15" spans="1:24">
      <c r="A15" s="792"/>
      <c r="B15" s="793"/>
      <c r="C15" s="798"/>
      <c r="D15" s="801" t="str">
        <f>A555</f>
        <v>ASFALTERSKI RADOVI</v>
      </c>
      <c r="E15" s="797"/>
      <c r="F15" s="797"/>
      <c r="G15" s="797"/>
      <c r="H15" s="797"/>
      <c r="I15" s="802"/>
      <c r="J15" s="802"/>
      <c r="K15" s="802"/>
      <c r="L15" s="802"/>
      <c r="M15" s="802"/>
      <c r="N15" s="802"/>
      <c r="O15" s="802"/>
      <c r="P15" s="802"/>
      <c r="Q15" s="802"/>
      <c r="R15" s="802"/>
      <c r="S15" s="802"/>
      <c r="T15" s="802"/>
      <c r="U15" s="802"/>
      <c r="V15" s="802"/>
      <c r="W15" s="802"/>
      <c r="X15" s="802"/>
    </row>
    <row r="16" spans="1:24">
      <c r="A16" s="792"/>
      <c r="B16" s="793"/>
      <c r="C16" s="798"/>
      <c r="D16" s="801" t="str">
        <f>A592</f>
        <v>IZOLATERSKI RADOVI</v>
      </c>
      <c r="E16" s="797"/>
      <c r="F16" s="797"/>
      <c r="G16" s="797"/>
      <c r="H16" s="797"/>
      <c r="I16" s="802"/>
      <c r="J16" s="802"/>
      <c r="K16" s="802"/>
      <c r="L16" s="802"/>
      <c r="M16" s="802"/>
      <c r="N16" s="802"/>
      <c r="O16" s="802"/>
      <c r="P16" s="802"/>
      <c r="Q16" s="802"/>
      <c r="R16" s="802"/>
      <c r="S16" s="802"/>
      <c r="T16" s="802"/>
      <c r="U16" s="802"/>
      <c r="V16" s="802"/>
      <c r="W16" s="802"/>
      <c r="X16" s="802"/>
    </row>
    <row r="17" spans="1:24">
      <c r="A17" s="792"/>
      <c r="B17" s="793"/>
      <c r="C17" s="798"/>
      <c r="D17" s="801" t="str">
        <f>A639</f>
        <v>KROVOPOKRIVAČKI RADOVI</v>
      </c>
      <c r="E17" s="797"/>
      <c r="F17" s="797"/>
      <c r="G17" s="797"/>
      <c r="H17" s="797"/>
      <c r="I17" s="802"/>
      <c r="J17" s="802"/>
      <c r="K17" s="802"/>
      <c r="L17" s="802"/>
      <c r="M17" s="802"/>
      <c r="N17" s="802"/>
      <c r="O17" s="802"/>
      <c r="P17" s="802"/>
      <c r="Q17" s="802"/>
      <c r="R17" s="802"/>
      <c r="S17" s="802"/>
      <c r="T17" s="802"/>
      <c r="U17" s="802"/>
      <c r="V17" s="802"/>
      <c r="W17" s="802"/>
      <c r="X17" s="802"/>
    </row>
    <row r="18" spans="1:24">
      <c r="A18" s="792"/>
      <c r="B18" s="793"/>
      <c r="C18" s="798"/>
      <c r="D18" s="801" t="str">
        <f>A675</f>
        <v>LIMARSKI RADOVI</v>
      </c>
      <c r="E18" s="797"/>
      <c r="F18" s="797"/>
      <c r="G18" s="797"/>
      <c r="H18" s="797"/>
      <c r="I18" s="802"/>
      <c r="J18" s="802"/>
      <c r="K18" s="802"/>
      <c r="L18" s="802"/>
      <c r="M18" s="802"/>
      <c r="N18" s="802"/>
      <c r="O18" s="802"/>
      <c r="P18" s="802"/>
      <c r="Q18" s="802"/>
      <c r="R18" s="802"/>
      <c r="S18" s="802"/>
      <c r="T18" s="802"/>
      <c r="U18" s="802"/>
      <c r="V18" s="802"/>
      <c r="W18" s="802"/>
      <c r="X18" s="802"/>
    </row>
    <row r="19" spans="1:24">
      <c r="A19" s="792"/>
      <c r="B19" s="793"/>
      <c r="C19" s="798"/>
      <c r="D19" s="801" t="str">
        <f>A718</f>
        <v>STOLARSKI  RADOVI</v>
      </c>
      <c r="E19" s="797"/>
      <c r="F19" s="797"/>
      <c r="G19" s="797"/>
      <c r="H19" s="797"/>
      <c r="I19" s="802"/>
      <c r="J19" s="802"/>
      <c r="K19" s="802"/>
      <c r="L19" s="802"/>
      <c r="M19" s="802"/>
      <c r="N19" s="802"/>
      <c r="O19" s="802"/>
      <c r="P19" s="802"/>
      <c r="Q19" s="802"/>
      <c r="R19" s="802"/>
      <c r="S19" s="802"/>
      <c r="T19" s="802"/>
      <c r="U19" s="802"/>
      <c r="V19" s="802"/>
      <c r="W19" s="802"/>
      <c r="X19" s="802"/>
    </row>
    <row r="20" spans="1:24">
      <c r="A20" s="792"/>
      <c r="B20" s="793"/>
      <c r="C20" s="798"/>
      <c r="D20" s="801" t="str">
        <f>A750</f>
        <v>BRAVARSKI RADOVI</v>
      </c>
      <c r="E20" s="797"/>
      <c r="F20" s="797"/>
      <c r="G20" s="797"/>
      <c r="H20" s="797"/>
      <c r="I20" s="802"/>
      <c r="J20" s="802"/>
      <c r="K20" s="802"/>
      <c r="L20" s="802"/>
      <c r="M20" s="802"/>
      <c r="N20" s="802"/>
      <c r="O20" s="802"/>
      <c r="P20" s="802"/>
      <c r="Q20" s="802"/>
      <c r="R20" s="802"/>
      <c r="S20" s="802"/>
      <c r="T20" s="802"/>
      <c r="U20" s="802"/>
      <c r="V20" s="802"/>
      <c r="W20" s="802"/>
      <c r="X20" s="802"/>
    </row>
    <row r="21" spans="1:24">
      <c r="A21" s="792"/>
      <c r="B21" s="793"/>
      <c r="C21" s="798"/>
      <c r="D21" s="801" t="str">
        <f>A793</f>
        <v>ALUMINIJSKI  RADOVI</v>
      </c>
      <c r="E21" s="797"/>
      <c r="F21" s="797"/>
      <c r="G21" s="797"/>
      <c r="H21" s="797"/>
      <c r="I21" s="802"/>
      <c r="J21" s="802"/>
      <c r="K21" s="802"/>
      <c r="L21" s="802"/>
      <c r="M21" s="802"/>
      <c r="N21" s="802"/>
      <c r="O21" s="802"/>
      <c r="P21" s="802"/>
      <c r="Q21" s="802"/>
      <c r="R21" s="802"/>
      <c r="S21" s="802"/>
      <c r="T21" s="802"/>
      <c r="U21" s="802"/>
      <c r="V21" s="802"/>
      <c r="W21" s="802"/>
      <c r="X21" s="802"/>
    </row>
    <row r="22" spans="1:24">
      <c r="A22" s="792"/>
      <c r="B22" s="793"/>
      <c r="C22" s="798"/>
      <c r="D22" s="801" t="str">
        <f>A836</f>
        <v>STAKLARSKI RADOVI</v>
      </c>
      <c r="E22" s="797"/>
      <c r="F22" s="797"/>
      <c r="G22" s="797"/>
      <c r="H22" s="797"/>
      <c r="I22" s="802"/>
      <c r="J22" s="802"/>
      <c r="K22" s="802"/>
      <c r="L22" s="802"/>
      <c r="M22" s="802"/>
      <c r="N22" s="802"/>
      <c r="O22" s="802"/>
      <c r="P22" s="802"/>
      <c r="Q22" s="802"/>
      <c r="R22" s="802"/>
      <c r="S22" s="802"/>
      <c r="T22" s="802"/>
      <c r="U22" s="802"/>
      <c r="V22" s="802"/>
      <c r="W22" s="802"/>
      <c r="X22" s="802"/>
    </row>
    <row r="23" spans="1:24">
      <c r="A23" s="792"/>
      <c r="B23" s="793"/>
      <c r="C23" s="798"/>
      <c r="D23" s="801" t="str">
        <f>A878</f>
        <v>SOBOSLIKARSKI I LIČILAČKI RADOVI</v>
      </c>
      <c r="E23" s="797"/>
      <c r="F23" s="797"/>
      <c r="G23" s="797"/>
      <c r="H23" s="797"/>
      <c r="I23" s="802"/>
      <c r="J23" s="802"/>
      <c r="K23" s="802"/>
      <c r="L23" s="802"/>
      <c r="M23" s="802"/>
      <c r="N23" s="802"/>
      <c r="O23" s="802"/>
      <c r="P23" s="802"/>
      <c r="Q23" s="802"/>
      <c r="R23" s="802"/>
      <c r="S23" s="802"/>
      <c r="T23" s="802"/>
      <c r="U23" s="802"/>
      <c r="V23" s="802"/>
      <c r="W23" s="802"/>
      <c r="X23" s="802"/>
    </row>
    <row r="24" spans="1:24">
      <c r="A24" s="792"/>
      <c r="B24" s="793"/>
      <c r="C24" s="798"/>
      <c r="D24" s="801" t="str">
        <f>A918</f>
        <v>FASADERSKI RADOVI</v>
      </c>
      <c r="E24" s="797"/>
      <c r="F24" s="797"/>
      <c r="G24" s="797"/>
      <c r="H24" s="797"/>
      <c r="I24" s="802"/>
      <c r="J24" s="802"/>
      <c r="K24" s="802"/>
      <c r="L24" s="802"/>
      <c r="M24" s="802"/>
      <c r="N24" s="802"/>
      <c r="O24" s="802"/>
      <c r="P24" s="802"/>
      <c r="Q24" s="802"/>
      <c r="R24" s="802"/>
      <c r="S24" s="802"/>
      <c r="T24" s="802"/>
      <c r="U24" s="802"/>
      <c r="V24" s="802"/>
      <c r="W24" s="802"/>
      <c r="X24" s="802"/>
    </row>
    <row r="25" spans="1:24">
      <c r="A25" s="792"/>
      <c r="B25" s="793"/>
      <c r="C25" s="798"/>
      <c r="D25" s="801" t="str">
        <f>A985</f>
        <v>KERAMIČARSKI RADOVI</v>
      </c>
      <c r="E25" s="797"/>
      <c r="F25" s="797"/>
      <c r="G25" s="797"/>
      <c r="H25" s="797"/>
      <c r="I25" s="802"/>
      <c r="J25" s="802"/>
      <c r="K25" s="802"/>
      <c r="L25" s="802"/>
      <c r="M25" s="802"/>
      <c r="N25" s="802"/>
      <c r="O25" s="802"/>
      <c r="P25" s="802"/>
      <c r="Q25" s="802"/>
      <c r="R25" s="802"/>
      <c r="S25" s="802"/>
      <c r="T25" s="802"/>
      <c r="U25" s="802"/>
      <c r="V25" s="802"/>
      <c r="W25" s="802"/>
      <c r="X25" s="802"/>
    </row>
    <row r="26" spans="1:24">
      <c r="A26" s="792"/>
      <c r="B26" s="793"/>
      <c r="C26" s="798"/>
      <c r="D26" s="801" t="str">
        <f>A1005</f>
        <v>PODOPOLAGAČKI RADOVI</v>
      </c>
      <c r="E26" s="797"/>
      <c r="F26" s="797"/>
      <c r="G26" s="797"/>
      <c r="H26" s="797"/>
      <c r="I26" s="802"/>
      <c r="J26" s="802"/>
      <c r="K26" s="802"/>
      <c r="L26" s="802"/>
      <c r="M26" s="802"/>
      <c r="N26" s="802"/>
      <c r="O26" s="802"/>
      <c r="P26" s="802"/>
      <c r="Q26" s="802"/>
      <c r="R26" s="802"/>
      <c r="S26" s="802"/>
      <c r="T26" s="802"/>
      <c r="U26" s="802"/>
      <c r="V26" s="802"/>
      <c r="W26" s="802"/>
      <c r="X26" s="802"/>
    </row>
    <row r="27" spans="1:24">
      <c r="A27" s="792"/>
      <c r="B27" s="793"/>
      <c r="C27" s="798"/>
      <c r="D27" s="801" t="str">
        <f>A1083</f>
        <v>GIPSARSKI RADOVI</v>
      </c>
      <c r="E27" s="797"/>
      <c r="F27" s="797"/>
      <c r="G27" s="797"/>
      <c r="H27" s="797"/>
      <c r="I27" s="802"/>
      <c r="J27" s="802"/>
      <c r="K27" s="802"/>
      <c r="L27" s="802"/>
      <c r="M27" s="802"/>
      <c r="N27" s="802"/>
      <c r="O27" s="802"/>
      <c r="P27" s="802"/>
      <c r="Q27" s="802"/>
      <c r="R27" s="802"/>
      <c r="S27" s="802"/>
      <c r="T27" s="802"/>
      <c r="U27" s="802"/>
      <c r="V27" s="802"/>
      <c r="W27" s="802"/>
      <c r="X27" s="802"/>
    </row>
    <row r="28" spans="1:24">
      <c r="A28" s="792"/>
      <c r="B28" s="793"/>
      <c r="C28" s="798"/>
      <c r="D28" s="801" t="str">
        <f>A1202</f>
        <v>ČELIČNE KONSTRUKCIJE</v>
      </c>
      <c r="E28" s="797"/>
      <c r="F28" s="797"/>
      <c r="G28" s="797"/>
      <c r="H28" s="797"/>
      <c r="I28" s="802"/>
      <c r="J28" s="802"/>
      <c r="K28" s="802"/>
      <c r="L28" s="802"/>
      <c r="M28" s="802"/>
      <c r="N28" s="802"/>
      <c r="O28" s="802"/>
      <c r="P28" s="802"/>
      <c r="Q28" s="802"/>
      <c r="R28" s="802"/>
      <c r="S28" s="802"/>
      <c r="T28" s="802"/>
      <c r="U28" s="802"/>
      <c r="V28" s="802"/>
      <c r="W28" s="802"/>
      <c r="X28" s="802"/>
    </row>
    <row r="29" spans="1:24">
      <c r="A29" s="792"/>
      <c r="B29" s="793"/>
      <c r="C29" s="798"/>
      <c r="D29" s="797"/>
      <c r="E29" s="797"/>
      <c r="F29" s="797"/>
      <c r="G29" s="797"/>
      <c r="H29" s="797"/>
      <c r="I29" s="803"/>
      <c r="J29" s="803"/>
      <c r="K29" s="803"/>
      <c r="L29" s="803"/>
      <c r="M29" s="803"/>
      <c r="N29" s="803"/>
      <c r="O29" s="803"/>
      <c r="P29" s="803"/>
      <c r="Q29" s="803"/>
      <c r="R29" s="803"/>
      <c r="S29" s="803"/>
      <c r="T29" s="803"/>
      <c r="U29" s="803"/>
      <c r="V29" s="803"/>
      <c r="W29" s="803"/>
      <c r="X29" s="803"/>
    </row>
    <row r="30" spans="1:24">
      <c r="A30" s="792"/>
      <c r="B30" s="793"/>
      <c r="C30" s="798"/>
      <c r="D30" s="804"/>
      <c r="E30" s="797"/>
      <c r="F30" s="797"/>
      <c r="G30" s="797"/>
      <c r="H30" s="797"/>
      <c r="I30" s="803"/>
      <c r="J30" s="803"/>
      <c r="K30" s="803"/>
      <c r="L30" s="803"/>
      <c r="M30" s="803"/>
      <c r="N30" s="803"/>
      <c r="O30" s="803"/>
      <c r="P30" s="803"/>
      <c r="Q30" s="803"/>
      <c r="R30" s="803"/>
      <c r="S30" s="803"/>
      <c r="T30" s="803"/>
      <c r="U30" s="803"/>
      <c r="V30" s="803"/>
      <c r="W30" s="803"/>
      <c r="X30" s="803"/>
    </row>
    <row r="31" spans="1:24" ht="18.75">
      <c r="A31" s="805" t="s">
        <v>164</v>
      </c>
      <c r="B31" s="793"/>
      <c r="C31" s="798"/>
      <c r="D31" s="804"/>
      <c r="E31" s="797"/>
      <c r="F31" s="797"/>
      <c r="G31" s="797"/>
      <c r="H31" s="797"/>
      <c r="I31" s="803"/>
      <c r="J31" s="803"/>
      <c r="K31" s="803"/>
      <c r="L31" s="803"/>
      <c r="M31" s="803"/>
      <c r="N31" s="803"/>
      <c r="O31" s="803"/>
      <c r="P31" s="803"/>
      <c r="Q31" s="803"/>
      <c r="R31" s="803"/>
      <c r="S31" s="803"/>
      <c r="T31" s="803"/>
      <c r="U31" s="803"/>
      <c r="V31" s="803"/>
      <c r="W31" s="803"/>
      <c r="X31" s="803"/>
    </row>
    <row r="32" spans="1:24">
      <c r="A32" s="792"/>
      <c r="B32" s="793"/>
      <c r="C32" s="798"/>
      <c r="D32" s="804"/>
      <c r="E32" s="797"/>
      <c r="F32" s="797"/>
      <c r="G32" s="797"/>
      <c r="H32" s="797"/>
      <c r="I32" s="803"/>
      <c r="J32" s="803"/>
      <c r="K32" s="803"/>
      <c r="L32" s="803"/>
      <c r="M32" s="803"/>
      <c r="N32" s="803"/>
      <c r="O32" s="803"/>
      <c r="P32" s="803"/>
      <c r="Q32" s="803"/>
      <c r="R32" s="803"/>
      <c r="S32" s="803"/>
      <c r="T32" s="803"/>
      <c r="U32" s="803"/>
      <c r="V32" s="803"/>
      <c r="W32" s="803"/>
      <c r="X32" s="803"/>
    </row>
    <row r="33" spans="1:24">
      <c r="A33" s="792"/>
      <c r="B33" s="806" t="s">
        <v>165</v>
      </c>
      <c r="C33" s="798"/>
      <c r="D33" s="804"/>
      <c r="E33" s="797"/>
      <c r="F33" s="797"/>
      <c r="G33" s="797"/>
      <c r="H33" s="797"/>
      <c r="I33" s="803"/>
      <c r="J33" s="803"/>
      <c r="K33" s="803"/>
      <c r="L33" s="803"/>
      <c r="M33" s="803"/>
      <c r="N33" s="803"/>
      <c r="O33" s="803"/>
      <c r="P33" s="803"/>
      <c r="Q33" s="803"/>
      <c r="R33" s="803"/>
      <c r="S33" s="803"/>
      <c r="T33" s="803"/>
      <c r="U33" s="803"/>
      <c r="V33" s="803"/>
      <c r="W33" s="803"/>
      <c r="X33" s="803"/>
    </row>
    <row r="34" spans="1:24">
      <c r="A34" s="792"/>
      <c r="B34" s="793" t="s">
        <v>166</v>
      </c>
      <c r="C34" s="798"/>
      <c r="D34" s="804"/>
      <c r="E34" s="797"/>
      <c r="F34" s="797"/>
      <c r="G34" s="797"/>
      <c r="H34" s="797"/>
      <c r="I34" s="803"/>
      <c r="J34" s="803"/>
      <c r="K34" s="803"/>
      <c r="L34" s="803"/>
      <c r="M34" s="803"/>
      <c r="N34" s="803"/>
      <c r="O34" s="803"/>
      <c r="P34" s="803"/>
      <c r="Q34" s="803"/>
      <c r="R34" s="803"/>
      <c r="S34" s="803"/>
      <c r="T34" s="803"/>
      <c r="U34" s="803"/>
      <c r="V34" s="803"/>
      <c r="W34" s="803"/>
      <c r="X34" s="803"/>
    </row>
    <row r="35" spans="1:24">
      <c r="A35" s="792" t="s">
        <v>167</v>
      </c>
      <c r="B35" s="793"/>
      <c r="C35" s="798"/>
      <c r="D35" s="804"/>
      <c r="E35" s="797"/>
      <c r="F35" s="797"/>
      <c r="G35" s="797"/>
      <c r="H35" s="797"/>
      <c r="I35" s="803"/>
      <c r="J35" s="803"/>
      <c r="K35" s="803"/>
      <c r="L35" s="803"/>
      <c r="M35" s="803"/>
      <c r="N35" s="803"/>
      <c r="O35" s="803"/>
      <c r="P35" s="803"/>
      <c r="Q35" s="803"/>
      <c r="R35" s="803"/>
      <c r="S35" s="803"/>
      <c r="T35" s="803"/>
      <c r="U35" s="803"/>
      <c r="V35" s="803"/>
      <c r="W35" s="803"/>
      <c r="X35" s="803"/>
    </row>
    <row r="36" spans="1:24">
      <c r="A36" s="792"/>
      <c r="B36" s="807" t="s">
        <v>128</v>
      </c>
      <c r="C36" s="808" t="s">
        <v>168</v>
      </c>
      <c r="D36" s="804"/>
      <c r="E36" s="797"/>
      <c r="F36" s="797"/>
      <c r="G36" s="797"/>
      <c r="H36" s="797"/>
      <c r="I36" s="803"/>
      <c r="J36" s="803"/>
      <c r="K36" s="803"/>
      <c r="L36" s="803"/>
      <c r="M36" s="803"/>
      <c r="N36" s="803"/>
      <c r="O36" s="803"/>
      <c r="P36" s="803"/>
      <c r="Q36" s="803"/>
      <c r="R36" s="803"/>
      <c r="S36" s="803"/>
      <c r="T36" s="803"/>
      <c r="U36" s="803"/>
      <c r="V36" s="803"/>
      <c r="W36" s="803"/>
      <c r="X36" s="803"/>
    </row>
    <row r="37" spans="1:24">
      <c r="A37" s="792"/>
      <c r="B37" s="807" t="s">
        <v>128</v>
      </c>
      <c r="C37" s="809" t="s">
        <v>169</v>
      </c>
      <c r="D37" s="804"/>
      <c r="E37" s="797"/>
      <c r="F37" s="797"/>
      <c r="G37" s="797"/>
      <c r="H37" s="797"/>
      <c r="I37" s="803"/>
      <c r="J37" s="803"/>
      <c r="K37" s="803"/>
      <c r="L37" s="803"/>
      <c r="M37" s="803"/>
      <c r="N37" s="803"/>
      <c r="O37" s="803"/>
      <c r="P37" s="803"/>
      <c r="Q37" s="803"/>
      <c r="R37" s="803"/>
      <c r="S37" s="803"/>
      <c r="T37" s="803"/>
      <c r="U37" s="803"/>
      <c r="V37" s="803"/>
      <c r="W37" s="803"/>
      <c r="X37" s="803"/>
    </row>
    <row r="38" spans="1:24">
      <c r="A38" s="792"/>
      <c r="B38" s="807" t="s">
        <v>128</v>
      </c>
      <c r="C38" s="809" t="s">
        <v>1287</v>
      </c>
      <c r="D38" s="804"/>
      <c r="E38" s="797"/>
      <c r="F38" s="797"/>
      <c r="G38" s="797"/>
      <c r="H38" s="797"/>
      <c r="I38" s="803"/>
      <c r="J38" s="803"/>
      <c r="K38" s="803"/>
      <c r="L38" s="803"/>
      <c r="M38" s="803"/>
      <c r="N38" s="803"/>
      <c r="O38" s="803"/>
      <c r="P38" s="803"/>
      <c r="Q38" s="803"/>
      <c r="R38" s="803"/>
      <c r="S38" s="803"/>
      <c r="T38" s="803"/>
      <c r="U38" s="803"/>
      <c r="V38" s="803"/>
      <c r="W38" s="803"/>
      <c r="X38" s="803"/>
    </row>
    <row r="39" spans="1:24">
      <c r="A39" s="792"/>
      <c r="B39" s="807" t="s">
        <v>128</v>
      </c>
      <c r="C39" s="808" t="s">
        <v>170</v>
      </c>
      <c r="D39" s="804"/>
      <c r="E39" s="797"/>
      <c r="F39" s="797"/>
      <c r="G39" s="797"/>
      <c r="H39" s="797"/>
      <c r="I39" s="803"/>
      <c r="J39" s="803"/>
      <c r="K39" s="803"/>
      <c r="L39" s="803"/>
      <c r="M39" s="803"/>
      <c r="N39" s="803"/>
      <c r="O39" s="803"/>
      <c r="P39" s="803"/>
      <c r="Q39" s="803"/>
      <c r="R39" s="803"/>
      <c r="S39" s="803"/>
      <c r="T39" s="803"/>
      <c r="U39" s="803"/>
      <c r="V39" s="803"/>
      <c r="W39" s="803"/>
      <c r="X39" s="803"/>
    </row>
    <row r="40" spans="1:24">
      <c r="A40" s="792"/>
      <c r="B40" s="807" t="s">
        <v>128</v>
      </c>
      <c r="C40" s="808" t="s">
        <v>171</v>
      </c>
      <c r="D40" s="804"/>
      <c r="E40" s="797"/>
      <c r="F40" s="797"/>
      <c r="G40" s="797"/>
      <c r="H40" s="797"/>
      <c r="I40" s="803"/>
      <c r="J40" s="803"/>
      <c r="K40" s="803"/>
      <c r="L40" s="803"/>
      <c r="M40" s="803"/>
      <c r="N40" s="803"/>
      <c r="O40" s="803"/>
      <c r="P40" s="803"/>
      <c r="Q40" s="803"/>
      <c r="R40" s="803"/>
      <c r="S40" s="803"/>
      <c r="T40" s="803"/>
      <c r="U40" s="803"/>
      <c r="V40" s="803"/>
      <c r="W40" s="803"/>
      <c r="X40" s="803"/>
    </row>
    <row r="41" spans="1:24">
      <c r="A41" s="792"/>
      <c r="B41" s="807"/>
      <c r="C41" s="809" t="s">
        <v>1288</v>
      </c>
      <c r="D41" s="804"/>
      <c r="E41" s="797"/>
      <c r="F41" s="797"/>
      <c r="G41" s="797"/>
      <c r="H41" s="797"/>
      <c r="I41" s="803"/>
      <c r="J41" s="803"/>
      <c r="K41" s="803"/>
      <c r="L41" s="803"/>
      <c r="M41" s="803"/>
      <c r="N41" s="803"/>
      <c r="O41" s="803"/>
      <c r="P41" s="803"/>
      <c r="Q41" s="803"/>
      <c r="R41" s="803"/>
      <c r="S41" s="803"/>
      <c r="T41" s="803"/>
      <c r="U41" s="803"/>
      <c r="V41" s="803"/>
      <c r="W41" s="803"/>
      <c r="X41" s="803"/>
    </row>
    <row r="42" spans="1:24">
      <c r="A42" s="792"/>
      <c r="B42" s="793" t="s">
        <v>128</v>
      </c>
      <c r="C42" s="810" t="s">
        <v>1285</v>
      </c>
      <c r="D42" s="811"/>
      <c r="E42" s="811"/>
      <c r="F42" s="811"/>
      <c r="G42" s="811"/>
      <c r="H42" s="811"/>
      <c r="I42" s="803"/>
      <c r="J42" s="803"/>
      <c r="K42" s="803"/>
      <c r="L42" s="803"/>
      <c r="M42" s="803"/>
      <c r="N42" s="803"/>
      <c r="O42" s="803"/>
      <c r="P42" s="803"/>
      <c r="Q42" s="803"/>
      <c r="R42" s="803"/>
      <c r="S42" s="803"/>
      <c r="T42" s="803"/>
      <c r="U42" s="803"/>
      <c r="V42" s="803"/>
      <c r="W42" s="803"/>
      <c r="X42" s="803"/>
    </row>
    <row r="43" spans="1:24">
      <c r="A43" s="792"/>
      <c r="B43" s="793" t="s">
        <v>172</v>
      </c>
      <c r="C43" s="798"/>
      <c r="D43" s="804"/>
      <c r="E43" s="797"/>
      <c r="F43" s="797"/>
      <c r="G43" s="797"/>
      <c r="H43" s="797"/>
      <c r="I43" s="812"/>
      <c r="J43" s="812"/>
      <c r="K43" s="812"/>
      <c r="L43" s="812"/>
      <c r="M43" s="812"/>
      <c r="N43" s="812"/>
      <c r="O43" s="812"/>
      <c r="P43" s="812"/>
      <c r="Q43" s="812"/>
      <c r="R43" s="812"/>
      <c r="S43" s="812"/>
      <c r="T43" s="812"/>
      <c r="U43" s="812"/>
      <c r="V43" s="812"/>
      <c r="W43" s="812"/>
      <c r="X43" s="812"/>
    </row>
    <row r="44" spans="1:24">
      <c r="A44" s="792" t="s">
        <v>173</v>
      </c>
      <c r="B44" s="793"/>
      <c r="C44" s="798"/>
      <c r="D44" s="804"/>
      <c r="E44" s="797"/>
      <c r="F44" s="797"/>
      <c r="G44" s="797"/>
      <c r="H44" s="797"/>
      <c r="I44" s="812"/>
      <c r="J44" s="812"/>
      <c r="K44" s="812"/>
      <c r="L44" s="812"/>
      <c r="M44" s="812"/>
      <c r="N44" s="812"/>
      <c r="O44" s="812"/>
      <c r="P44" s="812"/>
      <c r="Q44" s="812"/>
      <c r="R44" s="812"/>
      <c r="S44" s="812"/>
      <c r="T44" s="812"/>
      <c r="U44" s="812"/>
      <c r="V44" s="812"/>
      <c r="W44" s="812"/>
      <c r="X44" s="812"/>
    </row>
    <row r="45" spans="1:24">
      <c r="A45" s="792" t="s">
        <v>174</v>
      </c>
      <c r="B45" s="793"/>
      <c r="C45" s="798"/>
      <c r="D45" s="804"/>
      <c r="E45" s="797"/>
      <c r="F45" s="797"/>
      <c r="G45" s="797"/>
      <c r="H45" s="797"/>
      <c r="I45" s="812"/>
      <c r="J45" s="812"/>
      <c r="K45" s="812"/>
      <c r="L45" s="812"/>
      <c r="M45" s="812"/>
      <c r="N45" s="812"/>
      <c r="O45" s="812"/>
      <c r="P45" s="812"/>
      <c r="Q45" s="812"/>
      <c r="R45" s="812"/>
      <c r="S45" s="812"/>
      <c r="T45" s="812"/>
      <c r="U45" s="812"/>
      <c r="V45" s="812"/>
      <c r="W45" s="812"/>
      <c r="X45" s="812"/>
    </row>
    <row r="46" spans="1:24">
      <c r="A46" s="792"/>
      <c r="B46" s="793" t="s">
        <v>175</v>
      </c>
      <c r="C46" s="798"/>
      <c r="D46" s="804"/>
      <c r="E46" s="797"/>
      <c r="F46" s="797"/>
      <c r="G46" s="797"/>
      <c r="H46" s="797"/>
      <c r="I46" s="812"/>
      <c r="J46" s="812"/>
      <c r="K46" s="812"/>
      <c r="L46" s="812"/>
      <c r="M46" s="812"/>
      <c r="N46" s="812"/>
      <c r="O46" s="812"/>
      <c r="P46" s="812"/>
      <c r="Q46" s="812"/>
      <c r="R46" s="812"/>
      <c r="S46" s="812"/>
      <c r="T46" s="812"/>
      <c r="U46" s="812"/>
      <c r="V46" s="812"/>
      <c r="W46" s="812"/>
      <c r="X46" s="812"/>
    </row>
    <row r="47" spans="1:24">
      <c r="A47" s="792" t="s">
        <v>176</v>
      </c>
      <c r="B47" s="793"/>
      <c r="C47" s="798"/>
      <c r="D47" s="804"/>
      <c r="E47" s="797"/>
      <c r="F47" s="797"/>
      <c r="G47" s="797"/>
      <c r="H47" s="797"/>
      <c r="I47" s="812"/>
      <c r="J47" s="812"/>
      <c r="K47" s="812"/>
      <c r="L47" s="812"/>
      <c r="M47" s="812"/>
      <c r="N47" s="812"/>
      <c r="O47" s="812"/>
      <c r="P47" s="812"/>
      <c r="Q47" s="812"/>
      <c r="R47" s="812"/>
      <c r="S47" s="812"/>
      <c r="T47" s="812"/>
      <c r="U47" s="812"/>
      <c r="V47" s="812"/>
      <c r="W47" s="812"/>
      <c r="X47" s="812"/>
    </row>
    <row r="48" spans="1:24">
      <c r="A48" s="792"/>
      <c r="B48" s="793" t="s">
        <v>177</v>
      </c>
      <c r="C48" s="798"/>
      <c r="D48" s="804"/>
      <c r="E48" s="797"/>
      <c r="F48" s="797"/>
      <c r="G48" s="797"/>
      <c r="H48" s="797"/>
      <c r="I48" s="812"/>
      <c r="J48" s="812"/>
      <c r="K48" s="812"/>
      <c r="L48" s="812"/>
      <c r="M48" s="812"/>
      <c r="N48" s="812"/>
      <c r="O48" s="812"/>
      <c r="P48" s="812"/>
      <c r="Q48" s="812"/>
      <c r="R48" s="812"/>
      <c r="S48" s="812"/>
      <c r="T48" s="812"/>
      <c r="U48" s="812"/>
      <c r="V48" s="812"/>
      <c r="W48" s="812"/>
      <c r="X48" s="812"/>
    </row>
    <row r="49" spans="1:24">
      <c r="A49" s="792" t="s">
        <v>178</v>
      </c>
      <c r="B49" s="793"/>
      <c r="C49" s="798"/>
      <c r="D49" s="804"/>
      <c r="E49" s="797"/>
      <c r="F49" s="797"/>
      <c r="G49" s="797"/>
      <c r="H49" s="797"/>
      <c r="I49" s="812"/>
      <c r="J49" s="812"/>
      <c r="K49" s="812"/>
      <c r="L49" s="812"/>
      <c r="M49" s="812"/>
      <c r="N49" s="812"/>
      <c r="O49" s="812"/>
      <c r="P49" s="812"/>
      <c r="Q49" s="812"/>
      <c r="R49" s="812"/>
      <c r="S49" s="812"/>
      <c r="T49" s="812"/>
      <c r="U49" s="812"/>
      <c r="V49" s="812"/>
      <c r="W49" s="812"/>
      <c r="X49" s="812"/>
    </row>
    <row r="50" spans="1:24">
      <c r="A50" s="792"/>
      <c r="B50" s="793" t="s">
        <v>179</v>
      </c>
      <c r="C50" s="798"/>
      <c r="D50" s="804"/>
      <c r="E50" s="797"/>
      <c r="F50" s="797"/>
      <c r="G50" s="797"/>
      <c r="H50" s="797"/>
      <c r="I50" s="782"/>
      <c r="J50" s="782"/>
      <c r="K50" s="782"/>
      <c r="L50" s="782"/>
      <c r="M50" s="782"/>
      <c r="N50" s="782"/>
      <c r="O50" s="782"/>
      <c r="P50" s="782"/>
      <c r="Q50" s="782"/>
      <c r="R50" s="782"/>
      <c r="S50" s="782"/>
      <c r="T50" s="782"/>
      <c r="U50" s="782"/>
      <c r="V50" s="782"/>
      <c r="W50" s="782"/>
      <c r="X50" s="782"/>
    </row>
    <row r="51" spans="1:24">
      <c r="A51" s="792" t="s">
        <v>180</v>
      </c>
      <c r="B51" s="793"/>
      <c r="C51" s="798"/>
      <c r="D51" s="804"/>
      <c r="E51" s="797"/>
      <c r="F51" s="797"/>
      <c r="G51" s="797"/>
      <c r="H51" s="797"/>
      <c r="I51" s="782"/>
      <c r="J51" s="782"/>
      <c r="K51" s="782"/>
      <c r="L51" s="782"/>
      <c r="M51" s="782"/>
      <c r="N51" s="782"/>
      <c r="O51" s="782"/>
      <c r="P51" s="782"/>
      <c r="Q51" s="782"/>
      <c r="R51" s="782"/>
      <c r="S51" s="782"/>
      <c r="T51" s="782"/>
      <c r="U51" s="782"/>
      <c r="V51" s="782"/>
      <c r="W51" s="782"/>
      <c r="X51" s="782"/>
    </row>
    <row r="52" spans="1:24">
      <c r="A52" s="792"/>
      <c r="B52" s="793" t="s">
        <v>181</v>
      </c>
      <c r="C52" s="798"/>
      <c r="D52" s="804"/>
      <c r="E52" s="797"/>
      <c r="F52" s="797"/>
      <c r="G52" s="797"/>
      <c r="H52" s="797"/>
      <c r="I52" s="782"/>
      <c r="J52" s="782"/>
      <c r="K52" s="782"/>
      <c r="L52" s="782"/>
      <c r="M52" s="782"/>
      <c r="N52" s="782"/>
      <c r="O52" s="782"/>
      <c r="P52" s="782"/>
      <c r="Q52" s="782"/>
      <c r="R52" s="782"/>
      <c r="S52" s="782"/>
      <c r="T52" s="782"/>
      <c r="U52" s="782"/>
      <c r="V52" s="782"/>
      <c r="W52" s="782"/>
      <c r="X52" s="782"/>
    </row>
    <row r="53" spans="1:24">
      <c r="A53" s="792" t="s">
        <v>182</v>
      </c>
      <c r="B53" s="793"/>
      <c r="C53" s="798"/>
      <c r="D53" s="804"/>
      <c r="E53" s="797"/>
      <c r="F53" s="797"/>
      <c r="G53" s="797"/>
      <c r="H53" s="797"/>
      <c r="I53" s="782"/>
      <c r="J53" s="782"/>
      <c r="K53" s="782"/>
      <c r="L53" s="782"/>
      <c r="M53" s="782"/>
      <c r="N53" s="782"/>
      <c r="O53" s="782"/>
      <c r="P53" s="782"/>
      <c r="Q53" s="782"/>
      <c r="R53" s="782"/>
      <c r="S53" s="782"/>
      <c r="T53" s="782"/>
      <c r="U53" s="782"/>
      <c r="V53" s="782"/>
      <c r="W53" s="782"/>
      <c r="X53" s="782"/>
    </row>
    <row r="54" spans="1:24">
      <c r="A54" s="789"/>
      <c r="B54" s="793" t="s">
        <v>183</v>
      </c>
      <c r="C54" s="798"/>
      <c r="D54" s="804"/>
      <c r="E54" s="797"/>
      <c r="F54" s="797"/>
      <c r="G54" s="797"/>
      <c r="H54" s="797"/>
      <c r="I54" s="782"/>
      <c r="J54" s="782"/>
      <c r="K54" s="782"/>
      <c r="L54" s="782"/>
      <c r="M54" s="782"/>
      <c r="N54" s="782"/>
      <c r="O54" s="782"/>
      <c r="P54" s="782"/>
      <c r="Q54" s="782"/>
      <c r="R54" s="782"/>
      <c r="S54" s="782"/>
      <c r="T54" s="782"/>
      <c r="U54" s="782"/>
      <c r="V54" s="782"/>
      <c r="W54" s="782"/>
      <c r="X54" s="782"/>
    </row>
    <row r="55" spans="1:24">
      <c r="A55" s="793" t="s">
        <v>184</v>
      </c>
      <c r="B55" s="793"/>
      <c r="C55" s="798"/>
      <c r="D55" s="804"/>
      <c r="E55" s="797"/>
      <c r="F55" s="797"/>
      <c r="G55" s="797"/>
      <c r="H55" s="797"/>
      <c r="I55" s="782"/>
      <c r="J55" s="782"/>
      <c r="K55" s="782"/>
      <c r="L55" s="782"/>
      <c r="M55" s="782"/>
      <c r="N55" s="782"/>
      <c r="O55" s="782"/>
      <c r="P55" s="782"/>
      <c r="Q55" s="782"/>
      <c r="R55" s="782"/>
      <c r="S55" s="782"/>
      <c r="T55" s="782"/>
      <c r="U55" s="782"/>
      <c r="V55" s="782"/>
      <c r="W55" s="782"/>
      <c r="X55" s="782"/>
    </row>
    <row r="56" spans="1:24">
      <c r="A56" s="789"/>
      <c r="B56" s="793" t="s">
        <v>185</v>
      </c>
      <c r="C56" s="798"/>
      <c r="D56" s="804"/>
      <c r="E56" s="797"/>
      <c r="F56" s="797"/>
      <c r="G56" s="797"/>
      <c r="H56" s="797"/>
      <c r="I56" s="782"/>
      <c r="J56" s="782"/>
      <c r="K56" s="782"/>
      <c r="L56" s="782"/>
      <c r="M56" s="782"/>
      <c r="N56" s="782"/>
      <c r="O56" s="782"/>
      <c r="P56" s="782"/>
      <c r="Q56" s="782"/>
      <c r="R56" s="782"/>
      <c r="S56" s="782"/>
      <c r="T56" s="782"/>
      <c r="U56" s="782"/>
      <c r="V56" s="782"/>
      <c r="W56" s="782"/>
      <c r="X56" s="782"/>
    </row>
    <row r="57" spans="1:24">
      <c r="A57" s="793" t="s">
        <v>186</v>
      </c>
      <c r="B57" s="793"/>
      <c r="C57" s="798"/>
      <c r="D57" s="804"/>
      <c r="E57" s="797"/>
      <c r="F57" s="797"/>
      <c r="G57" s="797"/>
      <c r="H57" s="797"/>
      <c r="I57" s="782"/>
      <c r="J57" s="782"/>
      <c r="K57" s="782"/>
      <c r="L57" s="782"/>
      <c r="M57" s="782"/>
      <c r="N57" s="782"/>
      <c r="O57" s="782"/>
      <c r="P57" s="782"/>
      <c r="Q57" s="782"/>
      <c r="R57" s="782"/>
      <c r="S57" s="782"/>
      <c r="T57" s="782"/>
      <c r="U57" s="782"/>
      <c r="V57" s="782"/>
      <c r="W57" s="782"/>
      <c r="X57" s="782"/>
    </row>
    <row r="58" spans="1:24">
      <c r="A58" s="789"/>
      <c r="B58" s="793" t="s">
        <v>187</v>
      </c>
      <c r="C58" s="798"/>
      <c r="D58" s="804"/>
      <c r="E58" s="797"/>
      <c r="F58" s="797"/>
      <c r="G58" s="797"/>
      <c r="H58" s="797"/>
      <c r="I58" s="782"/>
      <c r="J58" s="782"/>
      <c r="K58" s="782"/>
      <c r="L58" s="782"/>
      <c r="M58" s="782"/>
      <c r="N58" s="782"/>
      <c r="O58" s="782"/>
      <c r="P58" s="782"/>
      <c r="Q58" s="782"/>
      <c r="R58" s="782"/>
      <c r="S58" s="782"/>
      <c r="T58" s="782"/>
      <c r="U58" s="782"/>
      <c r="V58" s="782"/>
      <c r="W58" s="782"/>
      <c r="X58" s="782"/>
    </row>
    <row r="59" spans="1:24">
      <c r="A59" s="789"/>
      <c r="B59" s="793" t="s">
        <v>188</v>
      </c>
      <c r="C59" s="798"/>
      <c r="D59" s="804"/>
      <c r="E59" s="797"/>
      <c r="F59" s="797"/>
      <c r="G59" s="797"/>
      <c r="H59" s="797"/>
      <c r="I59" s="782"/>
      <c r="J59" s="782"/>
      <c r="K59" s="782"/>
      <c r="L59" s="782"/>
      <c r="M59" s="782"/>
      <c r="N59" s="782"/>
      <c r="O59" s="782"/>
      <c r="P59" s="782"/>
      <c r="Q59" s="782"/>
      <c r="R59" s="782"/>
      <c r="S59" s="782"/>
      <c r="T59" s="782"/>
      <c r="U59" s="782"/>
      <c r="V59" s="782"/>
      <c r="W59" s="782"/>
      <c r="X59" s="782"/>
    </row>
    <row r="60" spans="1:24">
      <c r="A60" s="793" t="s">
        <v>189</v>
      </c>
      <c r="B60" s="793"/>
      <c r="C60" s="798"/>
      <c r="D60" s="804"/>
      <c r="E60" s="797"/>
      <c r="F60" s="797"/>
      <c r="G60" s="797"/>
      <c r="H60" s="797"/>
      <c r="I60" s="782"/>
      <c r="J60" s="782"/>
      <c r="K60" s="782"/>
      <c r="L60" s="782"/>
      <c r="M60" s="782"/>
      <c r="N60" s="782"/>
      <c r="O60" s="782"/>
      <c r="P60" s="782"/>
      <c r="Q60" s="782"/>
      <c r="R60" s="782"/>
      <c r="S60" s="782"/>
      <c r="T60" s="782"/>
      <c r="U60" s="782"/>
      <c r="V60" s="782"/>
      <c r="W60" s="782"/>
      <c r="X60" s="782"/>
    </row>
    <row r="61" spans="1:24">
      <c r="A61" s="793"/>
      <c r="B61" s="793" t="s">
        <v>190</v>
      </c>
      <c r="C61" s="798"/>
      <c r="D61" s="804"/>
      <c r="E61" s="797"/>
      <c r="F61" s="797"/>
      <c r="G61" s="797"/>
      <c r="H61" s="797"/>
      <c r="I61" s="782"/>
      <c r="J61" s="782"/>
      <c r="K61" s="782"/>
      <c r="L61" s="782"/>
      <c r="M61" s="782"/>
      <c r="N61" s="782"/>
      <c r="O61" s="782"/>
      <c r="P61" s="782"/>
      <c r="Q61" s="782"/>
      <c r="R61" s="782"/>
      <c r="S61" s="782"/>
      <c r="T61" s="782"/>
      <c r="U61" s="782"/>
      <c r="V61" s="782"/>
      <c r="W61" s="782"/>
      <c r="X61" s="782"/>
    </row>
    <row r="62" spans="1:24">
      <c r="A62" s="793"/>
      <c r="B62" s="793" t="s">
        <v>191</v>
      </c>
      <c r="C62" s="798"/>
      <c r="D62" s="804"/>
      <c r="E62" s="797"/>
      <c r="F62" s="797"/>
      <c r="G62" s="797"/>
      <c r="H62" s="797"/>
      <c r="I62" s="782"/>
      <c r="J62" s="782"/>
      <c r="K62" s="782"/>
      <c r="L62" s="782"/>
      <c r="M62" s="782"/>
      <c r="N62" s="782"/>
      <c r="O62" s="782"/>
      <c r="P62" s="782"/>
      <c r="Q62" s="782"/>
      <c r="R62" s="782"/>
      <c r="S62" s="782"/>
      <c r="T62" s="782"/>
      <c r="U62" s="782"/>
      <c r="V62" s="782"/>
      <c r="W62" s="782"/>
      <c r="X62" s="782"/>
    </row>
    <row r="63" spans="1:24">
      <c r="A63" s="792"/>
      <c r="B63" s="793" t="s">
        <v>192</v>
      </c>
      <c r="C63" s="798"/>
      <c r="D63" s="804"/>
      <c r="E63" s="797"/>
      <c r="F63" s="797"/>
      <c r="G63" s="797"/>
      <c r="H63" s="797"/>
      <c r="I63" s="782"/>
      <c r="J63" s="782"/>
      <c r="K63" s="782"/>
      <c r="L63" s="782"/>
      <c r="M63" s="782"/>
      <c r="N63" s="782"/>
      <c r="O63" s="782"/>
      <c r="P63" s="782"/>
      <c r="Q63" s="782"/>
      <c r="R63" s="782"/>
      <c r="S63" s="782"/>
      <c r="T63" s="782"/>
      <c r="U63" s="782"/>
      <c r="V63" s="782"/>
      <c r="W63" s="782"/>
      <c r="X63" s="782"/>
    </row>
    <row r="64" spans="1:24">
      <c r="A64" s="792" t="s">
        <v>193</v>
      </c>
      <c r="B64" s="793"/>
      <c r="C64" s="798"/>
      <c r="D64" s="804"/>
      <c r="E64" s="797"/>
      <c r="F64" s="797"/>
      <c r="G64" s="797"/>
      <c r="H64" s="797"/>
      <c r="I64" s="782"/>
      <c r="J64" s="782"/>
      <c r="K64" s="782"/>
      <c r="L64" s="782"/>
      <c r="M64" s="782"/>
      <c r="N64" s="782"/>
      <c r="O64" s="782"/>
      <c r="P64" s="782"/>
      <c r="Q64" s="782"/>
      <c r="R64" s="782"/>
      <c r="S64" s="782"/>
      <c r="T64" s="782"/>
      <c r="U64" s="782"/>
      <c r="V64" s="782"/>
      <c r="W64" s="782"/>
      <c r="X64" s="782"/>
    </row>
    <row r="65" spans="1:24">
      <c r="A65" s="792" t="s">
        <v>194</v>
      </c>
      <c r="B65" s="793"/>
      <c r="C65" s="798"/>
      <c r="D65" s="804"/>
      <c r="E65" s="797"/>
      <c r="F65" s="797"/>
      <c r="G65" s="797"/>
      <c r="H65" s="797"/>
      <c r="I65" s="782"/>
      <c r="J65" s="782"/>
      <c r="K65" s="782"/>
      <c r="L65" s="782"/>
      <c r="M65" s="782"/>
      <c r="N65" s="782"/>
      <c r="O65" s="782"/>
      <c r="P65" s="782"/>
      <c r="Q65" s="782"/>
      <c r="R65" s="782"/>
      <c r="S65" s="782"/>
      <c r="T65" s="782"/>
      <c r="U65" s="782"/>
      <c r="V65" s="782"/>
      <c r="W65" s="782"/>
      <c r="X65" s="782"/>
    </row>
    <row r="66" spans="1:24">
      <c r="A66" s="793"/>
      <c r="B66" s="793" t="s">
        <v>195</v>
      </c>
      <c r="C66" s="793"/>
      <c r="D66" s="804"/>
      <c r="E66" s="797"/>
      <c r="F66" s="797"/>
      <c r="G66" s="797"/>
      <c r="H66" s="797"/>
      <c r="I66" s="782"/>
      <c r="J66" s="782"/>
      <c r="K66" s="782"/>
      <c r="L66" s="782"/>
      <c r="M66" s="782"/>
      <c r="N66" s="782"/>
      <c r="O66" s="782"/>
      <c r="P66" s="782"/>
      <c r="Q66" s="782"/>
      <c r="R66" s="782"/>
      <c r="S66" s="782"/>
      <c r="T66" s="782"/>
      <c r="U66" s="782"/>
      <c r="V66" s="782"/>
      <c r="W66" s="782"/>
      <c r="X66" s="782"/>
    </row>
    <row r="67" spans="1:24">
      <c r="A67" s="793"/>
      <c r="B67" s="793"/>
      <c r="C67" s="793"/>
      <c r="D67" s="804"/>
      <c r="E67" s="797"/>
      <c r="F67" s="797"/>
      <c r="G67" s="797"/>
      <c r="H67" s="797"/>
      <c r="I67" s="803"/>
      <c r="J67" s="803"/>
      <c r="K67" s="803"/>
      <c r="L67" s="803"/>
      <c r="M67" s="803"/>
      <c r="N67" s="803"/>
      <c r="O67" s="803"/>
      <c r="P67" s="803"/>
      <c r="Q67" s="803"/>
      <c r="R67" s="803"/>
      <c r="S67" s="803"/>
      <c r="T67" s="803"/>
      <c r="U67" s="803"/>
      <c r="V67" s="803"/>
      <c r="W67" s="803"/>
      <c r="X67" s="803"/>
    </row>
    <row r="68" spans="1:24">
      <c r="A68" s="793"/>
      <c r="B68" s="792"/>
      <c r="C68" s="806" t="s">
        <v>196</v>
      </c>
      <c r="D68" s="804"/>
      <c r="E68" s="797"/>
      <c r="F68" s="797"/>
      <c r="G68" s="797"/>
      <c r="H68" s="797"/>
      <c r="I68" s="803"/>
      <c r="J68" s="803"/>
      <c r="K68" s="803"/>
      <c r="L68" s="803"/>
      <c r="M68" s="803"/>
      <c r="N68" s="803"/>
      <c r="O68" s="803"/>
      <c r="P68" s="803"/>
      <c r="Q68" s="803"/>
      <c r="R68" s="803"/>
      <c r="S68" s="803"/>
      <c r="T68" s="803"/>
      <c r="U68" s="803"/>
      <c r="V68" s="803"/>
      <c r="W68" s="803"/>
      <c r="X68" s="803"/>
    </row>
    <row r="69" spans="1:24">
      <c r="A69" s="793"/>
      <c r="B69" s="793" t="s">
        <v>197</v>
      </c>
      <c r="C69" s="789"/>
      <c r="D69" s="804"/>
      <c r="E69" s="797"/>
      <c r="F69" s="797"/>
      <c r="G69" s="797"/>
      <c r="H69" s="797"/>
      <c r="I69" s="803"/>
      <c r="J69" s="803"/>
      <c r="K69" s="803"/>
      <c r="L69" s="803"/>
      <c r="M69" s="803"/>
      <c r="N69" s="803"/>
      <c r="O69" s="803"/>
      <c r="P69" s="803"/>
      <c r="Q69" s="803"/>
      <c r="R69" s="803"/>
      <c r="S69" s="803"/>
      <c r="T69" s="803"/>
      <c r="U69" s="803"/>
      <c r="V69" s="803"/>
      <c r="W69" s="803"/>
      <c r="X69" s="803"/>
    </row>
    <row r="70" spans="1:24">
      <c r="A70" s="793" t="s">
        <v>198</v>
      </c>
      <c r="B70" s="792"/>
      <c r="C70" s="793"/>
      <c r="D70" s="804"/>
      <c r="E70" s="797"/>
      <c r="F70" s="797"/>
      <c r="G70" s="797"/>
      <c r="H70" s="797"/>
      <c r="I70" s="803"/>
      <c r="J70" s="803"/>
      <c r="K70" s="803"/>
      <c r="L70" s="803"/>
      <c r="M70" s="803"/>
      <c r="N70" s="803"/>
      <c r="O70" s="803"/>
      <c r="P70" s="803"/>
      <c r="Q70" s="803"/>
      <c r="R70" s="803"/>
      <c r="S70" s="803"/>
      <c r="T70" s="803"/>
      <c r="U70" s="803"/>
      <c r="V70" s="803"/>
      <c r="W70" s="803"/>
      <c r="X70" s="803"/>
    </row>
    <row r="71" spans="1:24">
      <c r="A71" s="793"/>
      <c r="B71" s="792"/>
      <c r="C71" s="793"/>
      <c r="D71" s="804"/>
      <c r="E71" s="797"/>
      <c r="F71" s="797"/>
      <c r="G71" s="797"/>
      <c r="H71" s="797"/>
      <c r="I71" s="782"/>
      <c r="J71" s="782"/>
      <c r="K71" s="782"/>
      <c r="L71" s="782"/>
      <c r="M71" s="782"/>
      <c r="N71" s="782"/>
      <c r="O71" s="782"/>
      <c r="P71" s="782"/>
      <c r="Q71" s="782"/>
      <c r="R71" s="782"/>
      <c r="S71" s="782"/>
      <c r="T71" s="782"/>
      <c r="U71" s="782"/>
      <c r="V71" s="782"/>
      <c r="W71" s="782"/>
      <c r="X71" s="782"/>
    </row>
    <row r="72" spans="1:24" ht="18.75">
      <c r="A72" s="805" t="s">
        <v>199</v>
      </c>
      <c r="B72" s="792"/>
      <c r="C72" s="793"/>
      <c r="D72" s="804"/>
      <c r="E72" s="797"/>
      <c r="F72" s="797"/>
      <c r="G72" s="797"/>
      <c r="H72" s="797"/>
      <c r="I72" s="782"/>
      <c r="J72" s="782"/>
      <c r="K72" s="782"/>
      <c r="L72" s="782"/>
      <c r="M72" s="782"/>
      <c r="N72" s="782"/>
      <c r="O72" s="782"/>
      <c r="P72" s="782"/>
      <c r="Q72" s="782"/>
      <c r="R72" s="782"/>
      <c r="S72" s="782"/>
      <c r="T72" s="782"/>
      <c r="U72" s="782"/>
      <c r="V72" s="782"/>
      <c r="W72" s="782"/>
      <c r="X72" s="782"/>
    </row>
    <row r="73" spans="1:24">
      <c r="A73" s="793"/>
      <c r="B73" s="792"/>
      <c r="C73" s="793"/>
      <c r="D73" s="804"/>
      <c r="E73" s="797"/>
      <c r="F73" s="797"/>
      <c r="G73" s="797"/>
      <c r="H73" s="797"/>
      <c r="I73" s="782"/>
      <c r="J73" s="782"/>
      <c r="K73" s="782"/>
      <c r="L73" s="782"/>
      <c r="M73" s="782"/>
      <c r="N73" s="782"/>
      <c r="O73" s="782"/>
      <c r="P73" s="782"/>
      <c r="Q73" s="782"/>
      <c r="R73" s="782"/>
      <c r="S73" s="782"/>
      <c r="T73" s="782"/>
      <c r="U73" s="782"/>
      <c r="V73" s="782"/>
      <c r="W73" s="782"/>
      <c r="X73" s="782"/>
    </row>
    <row r="74" spans="1:24">
      <c r="A74" s="793"/>
      <c r="B74" s="793" t="s">
        <v>200</v>
      </c>
      <c r="C74" s="789"/>
      <c r="D74" s="804"/>
      <c r="E74" s="797"/>
      <c r="F74" s="797"/>
      <c r="G74" s="797"/>
      <c r="H74" s="797"/>
      <c r="I74" s="782"/>
      <c r="J74" s="782"/>
      <c r="K74" s="782"/>
      <c r="L74" s="782"/>
      <c r="M74" s="782"/>
      <c r="N74" s="782"/>
      <c r="O74" s="782"/>
      <c r="P74" s="782"/>
      <c r="Q74" s="782"/>
      <c r="R74" s="782"/>
      <c r="S74" s="782"/>
      <c r="T74" s="782"/>
      <c r="U74" s="782"/>
      <c r="V74" s="782"/>
      <c r="W74" s="782"/>
      <c r="X74" s="782"/>
    </row>
    <row r="75" spans="1:24">
      <c r="A75" s="793" t="s">
        <v>201</v>
      </c>
      <c r="B75" s="792"/>
      <c r="C75" s="793"/>
      <c r="D75" s="804"/>
      <c r="E75" s="797"/>
      <c r="F75" s="797"/>
      <c r="G75" s="797"/>
      <c r="H75" s="797"/>
      <c r="I75" s="782"/>
      <c r="J75" s="782"/>
      <c r="K75" s="782"/>
      <c r="L75" s="782"/>
      <c r="M75" s="782"/>
      <c r="N75" s="782"/>
      <c r="O75" s="782"/>
      <c r="P75" s="782"/>
      <c r="Q75" s="782"/>
      <c r="R75" s="782"/>
      <c r="S75" s="782"/>
      <c r="T75" s="782"/>
      <c r="U75" s="782"/>
      <c r="V75" s="782"/>
      <c r="W75" s="782"/>
      <c r="X75" s="782"/>
    </row>
    <row r="76" spans="1:24">
      <c r="A76" s="793"/>
      <c r="B76" s="793" t="s">
        <v>202</v>
      </c>
      <c r="C76" s="789"/>
      <c r="D76" s="804"/>
      <c r="E76" s="797"/>
      <c r="F76" s="797"/>
      <c r="G76" s="797"/>
      <c r="H76" s="797"/>
      <c r="I76" s="782"/>
      <c r="J76" s="782"/>
      <c r="K76" s="782"/>
      <c r="L76" s="782"/>
      <c r="M76" s="782"/>
      <c r="N76" s="782"/>
      <c r="O76" s="782"/>
      <c r="P76" s="782"/>
      <c r="Q76" s="782"/>
      <c r="R76" s="782"/>
      <c r="S76" s="782"/>
      <c r="T76" s="782"/>
      <c r="U76" s="782"/>
      <c r="V76" s="782"/>
      <c r="W76" s="782"/>
      <c r="X76" s="782"/>
    </row>
    <row r="77" spans="1:24">
      <c r="A77" s="793" t="s">
        <v>203</v>
      </c>
      <c r="B77" s="792"/>
      <c r="C77" s="793"/>
      <c r="D77" s="804"/>
      <c r="E77" s="797"/>
      <c r="F77" s="797"/>
      <c r="G77" s="797"/>
      <c r="H77" s="797"/>
      <c r="I77" s="782"/>
      <c r="J77" s="782"/>
      <c r="K77" s="782"/>
      <c r="L77" s="782"/>
      <c r="M77" s="782"/>
      <c r="N77" s="782"/>
      <c r="O77" s="782"/>
      <c r="P77" s="782"/>
      <c r="Q77" s="782"/>
      <c r="R77" s="782"/>
      <c r="S77" s="782"/>
      <c r="T77" s="782"/>
      <c r="U77" s="782"/>
      <c r="V77" s="782"/>
      <c r="W77" s="782"/>
      <c r="X77" s="782"/>
    </row>
    <row r="78" spans="1:24">
      <c r="A78" s="792"/>
      <c r="B78" s="793"/>
      <c r="C78" s="798"/>
      <c r="D78" s="804"/>
      <c r="E78" s="797"/>
      <c r="F78" s="797"/>
      <c r="G78" s="797"/>
      <c r="H78" s="797"/>
      <c r="I78" s="803"/>
      <c r="J78" s="803"/>
      <c r="K78" s="803"/>
      <c r="L78" s="803"/>
      <c r="M78" s="803"/>
      <c r="N78" s="803"/>
      <c r="O78" s="803"/>
      <c r="P78" s="803"/>
      <c r="Q78" s="803"/>
      <c r="R78" s="803"/>
      <c r="S78" s="803"/>
      <c r="T78" s="803"/>
      <c r="U78" s="803"/>
      <c r="V78" s="803"/>
      <c r="W78" s="803"/>
      <c r="X78" s="803"/>
    </row>
    <row r="79" spans="1:24">
      <c r="A79" s="792"/>
      <c r="B79" s="793"/>
      <c r="C79" s="798"/>
      <c r="D79" s="804"/>
      <c r="E79" s="797"/>
      <c r="F79" s="797"/>
      <c r="G79" s="797"/>
      <c r="H79" s="797"/>
      <c r="I79" s="803"/>
      <c r="J79" s="803"/>
      <c r="K79" s="803"/>
      <c r="L79" s="803"/>
      <c r="M79" s="803"/>
      <c r="N79" s="803"/>
      <c r="O79" s="803"/>
      <c r="P79" s="803"/>
      <c r="Q79" s="803"/>
      <c r="R79" s="803"/>
      <c r="S79" s="803"/>
      <c r="T79" s="803"/>
      <c r="U79" s="803"/>
      <c r="V79" s="803"/>
      <c r="W79" s="803"/>
      <c r="X79" s="803"/>
    </row>
    <row r="80" spans="1:24" ht="18.75">
      <c r="A80" s="805" t="s">
        <v>204</v>
      </c>
      <c r="B80" s="793"/>
      <c r="C80" s="798"/>
      <c r="D80" s="804"/>
      <c r="E80" s="797"/>
      <c r="F80" s="797"/>
      <c r="G80" s="797"/>
      <c r="H80" s="797"/>
      <c r="I80" s="782"/>
      <c r="J80" s="782"/>
      <c r="K80" s="782"/>
      <c r="L80" s="782"/>
      <c r="M80" s="782"/>
      <c r="N80" s="782"/>
      <c r="O80" s="782"/>
      <c r="P80" s="782"/>
      <c r="Q80" s="782"/>
      <c r="R80" s="782"/>
      <c r="S80" s="782"/>
      <c r="T80" s="782"/>
      <c r="U80" s="782"/>
      <c r="V80" s="782"/>
      <c r="W80" s="782"/>
      <c r="X80" s="782"/>
    </row>
    <row r="81" spans="1:24">
      <c r="A81" s="792"/>
      <c r="B81" s="793"/>
      <c r="C81" s="798"/>
      <c r="D81" s="804"/>
      <c r="E81" s="797"/>
      <c r="F81" s="797"/>
      <c r="G81" s="797"/>
      <c r="H81" s="797"/>
      <c r="I81" s="782"/>
      <c r="J81" s="782"/>
      <c r="K81" s="782"/>
      <c r="L81" s="782"/>
      <c r="M81" s="782"/>
      <c r="N81" s="782"/>
      <c r="O81" s="782"/>
      <c r="P81" s="782"/>
      <c r="Q81" s="782"/>
      <c r="R81" s="782"/>
      <c r="S81" s="782"/>
      <c r="T81" s="782"/>
      <c r="U81" s="782"/>
      <c r="V81" s="782"/>
      <c r="W81" s="782"/>
      <c r="X81" s="782"/>
    </row>
    <row r="82" spans="1:24">
      <c r="A82" s="792"/>
      <c r="B82" s="806" t="s">
        <v>165</v>
      </c>
      <c r="C82" s="798"/>
      <c r="D82" s="804"/>
      <c r="E82" s="797"/>
      <c r="F82" s="797"/>
      <c r="G82" s="797"/>
      <c r="H82" s="797"/>
      <c r="I82" s="782"/>
      <c r="J82" s="782"/>
      <c r="K82" s="782"/>
      <c r="L82" s="782"/>
      <c r="M82" s="782"/>
      <c r="N82" s="782"/>
      <c r="O82" s="782"/>
      <c r="P82" s="782"/>
      <c r="Q82" s="782"/>
      <c r="R82" s="782"/>
      <c r="S82" s="782"/>
      <c r="T82" s="782"/>
      <c r="U82" s="782"/>
      <c r="V82" s="782"/>
      <c r="W82" s="782"/>
      <c r="X82" s="782"/>
    </row>
    <row r="83" spans="1:24">
      <c r="A83" s="792"/>
      <c r="B83" s="793" t="s">
        <v>151</v>
      </c>
      <c r="C83" s="798"/>
      <c r="D83" s="804"/>
      <c r="E83" s="797"/>
      <c r="F83" s="797"/>
      <c r="G83" s="797"/>
      <c r="H83" s="797"/>
      <c r="I83" s="782"/>
      <c r="J83" s="782"/>
      <c r="K83" s="782"/>
      <c r="L83" s="782"/>
      <c r="M83" s="782"/>
      <c r="N83" s="782"/>
      <c r="O83" s="782"/>
      <c r="P83" s="782"/>
      <c r="Q83" s="782"/>
      <c r="R83" s="782"/>
      <c r="S83" s="782"/>
      <c r="T83" s="782"/>
      <c r="U83" s="782"/>
      <c r="V83" s="782"/>
      <c r="W83" s="782"/>
      <c r="X83" s="782"/>
    </row>
    <row r="84" spans="1:24">
      <c r="A84" s="792" t="s">
        <v>152</v>
      </c>
      <c r="B84" s="793"/>
      <c r="C84" s="798"/>
      <c r="D84" s="804"/>
      <c r="E84" s="797"/>
      <c r="F84" s="797"/>
      <c r="G84" s="797"/>
      <c r="H84" s="797"/>
      <c r="I84" s="782"/>
      <c r="J84" s="782"/>
      <c r="K84" s="782"/>
      <c r="L84" s="782"/>
      <c r="M84" s="782"/>
      <c r="N84" s="782"/>
      <c r="O84" s="782"/>
      <c r="P84" s="782"/>
      <c r="Q84" s="782"/>
      <c r="R84" s="782"/>
      <c r="S84" s="782"/>
      <c r="T84" s="782"/>
      <c r="U84" s="782"/>
      <c r="V84" s="782"/>
      <c r="W84" s="782"/>
      <c r="X84" s="782"/>
    </row>
    <row r="85" spans="1:24">
      <c r="A85" s="792" t="s">
        <v>153</v>
      </c>
      <c r="B85" s="793"/>
      <c r="C85" s="798"/>
      <c r="D85" s="804"/>
      <c r="E85" s="797"/>
      <c r="F85" s="797"/>
      <c r="G85" s="797"/>
      <c r="H85" s="797"/>
      <c r="I85" s="782"/>
      <c r="J85" s="782"/>
      <c r="K85" s="782"/>
      <c r="L85" s="782"/>
      <c r="M85" s="782"/>
      <c r="N85" s="782"/>
      <c r="O85" s="782"/>
      <c r="P85" s="782"/>
      <c r="Q85" s="782"/>
      <c r="R85" s="782"/>
      <c r="S85" s="782"/>
      <c r="T85" s="782"/>
      <c r="U85" s="782"/>
      <c r="V85" s="782"/>
      <c r="W85" s="782"/>
      <c r="X85" s="782"/>
    </row>
    <row r="86" spans="1:24">
      <c r="A86" s="792"/>
      <c r="B86" s="793" t="s">
        <v>154</v>
      </c>
      <c r="C86" s="798"/>
      <c r="D86" s="804"/>
      <c r="E86" s="797"/>
      <c r="F86" s="797"/>
      <c r="G86" s="797"/>
      <c r="H86" s="797"/>
      <c r="I86" s="782"/>
      <c r="J86" s="782"/>
      <c r="K86" s="782"/>
      <c r="L86" s="782"/>
      <c r="M86" s="782"/>
      <c r="N86" s="782"/>
      <c r="O86" s="782"/>
      <c r="P86" s="782"/>
      <c r="Q86" s="782"/>
      <c r="R86" s="782"/>
      <c r="S86" s="782"/>
      <c r="T86" s="782"/>
      <c r="U86" s="782"/>
      <c r="V86" s="782"/>
      <c r="W86" s="782"/>
      <c r="X86" s="782"/>
    </row>
    <row r="87" spans="1:24">
      <c r="A87" s="792" t="s">
        <v>155</v>
      </c>
      <c r="B87" s="793"/>
      <c r="C87" s="798"/>
      <c r="D87" s="804"/>
      <c r="E87" s="797"/>
      <c r="F87" s="797"/>
      <c r="G87" s="797"/>
      <c r="H87" s="797"/>
      <c r="I87" s="782"/>
      <c r="J87" s="782"/>
      <c r="K87" s="782"/>
      <c r="L87" s="782"/>
      <c r="M87" s="782"/>
      <c r="N87" s="782"/>
      <c r="O87" s="782"/>
      <c r="P87" s="782"/>
      <c r="Q87" s="782"/>
      <c r="R87" s="782"/>
      <c r="S87" s="782"/>
      <c r="T87" s="782"/>
      <c r="U87" s="782"/>
      <c r="V87" s="782"/>
      <c r="W87" s="782"/>
      <c r="X87" s="782"/>
    </row>
    <row r="88" spans="1:24">
      <c r="A88" s="792"/>
      <c r="B88" s="793" t="s">
        <v>156</v>
      </c>
      <c r="C88" s="798"/>
      <c r="D88" s="804"/>
      <c r="E88" s="797"/>
      <c r="F88" s="797"/>
      <c r="G88" s="797"/>
      <c r="H88" s="797"/>
      <c r="I88" s="782"/>
      <c r="J88" s="782"/>
      <c r="K88" s="782"/>
      <c r="L88" s="782"/>
      <c r="M88" s="782"/>
      <c r="N88" s="782"/>
      <c r="O88" s="782"/>
      <c r="P88" s="782"/>
      <c r="Q88" s="782"/>
      <c r="R88" s="782"/>
      <c r="S88" s="782"/>
      <c r="T88" s="782"/>
      <c r="U88" s="782"/>
      <c r="V88" s="782"/>
      <c r="W88" s="782"/>
      <c r="X88" s="782"/>
    </row>
    <row r="89" spans="1:24">
      <c r="A89" s="792" t="s">
        <v>157</v>
      </c>
      <c r="B89" s="793"/>
      <c r="C89" s="798"/>
      <c r="D89" s="804"/>
      <c r="E89" s="797"/>
      <c r="F89" s="797"/>
      <c r="G89" s="797"/>
      <c r="H89" s="797"/>
      <c r="I89" s="782"/>
      <c r="J89" s="782"/>
      <c r="K89" s="782"/>
      <c r="L89" s="782"/>
      <c r="M89" s="782"/>
      <c r="N89" s="782"/>
      <c r="O89" s="782"/>
      <c r="P89" s="782"/>
      <c r="Q89" s="782"/>
      <c r="R89" s="782"/>
      <c r="S89" s="782"/>
      <c r="T89" s="782"/>
      <c r="U89" s="782"/>
      <c r="V89" s="782"/>
      <c r="W89" s="782"/>
      <c r="X89" s="782"/>
    </row>
    <row r="90" spans="1:24">
      <c r="A90" s="792"/>
      <c r="B90" s="793"/>
      <c r="C90" s="798"/>
      <c r="D90" s="797"/>
      <c r="E90" s="797"/>
      <c r="F90" s="797"/>
      <c r="G90" s="797"/>
      <c r="H90" s="797"/>
      <c r="I90" s="782"/>
      <c r="J90" s="782"/>
      <c r="K90" s="782"/>
      <c r="L90" s="782"/>
      <c r="M90" s="782"/>
      <c r="N90" s="782"/>
      <c r="O90" s="782"/>
      <c r="P90" s="782"/>
      <c r="Q90" s="782"/>
      <c r="R90" s="782"/>
      <c r="S90" s="782"/>
      <c r="T90" s="782"/>
      <c r="U90" s="782"/>
      <c r="V90" s="782"/>
      <c r="W90" s="782"/>
      <c r="X90" s="782"/>
    </row>
    <row r="91" spans="1:24">
      <c r="A91" s="792"/>
      <c r="B91" s="793"/>
      <c r="C91" s="798"/>
      <c r="D91" s="797"/>
      <c r="E91" s="797"/>
      <c r="F91" s="797"/>
      <c r="G91" s="797"/>
      <c r="H91" s="797"/>
      <c r="I91" s="782"/>
      <c r="J91" s="782"/>
      <c r="K91" s="782"/>
      <c r="L91" s="782"/>
      <c r="M91" s="782"/>
      <c r="N91" s="782"/>
      <c r="O91" s="782"/>
      <c r="P91" s="782"/>
      <c r="Q91" s="782"/>
      <c r="R91" s="782"/>
      <c r="S91" s="782"/>
      <c r="T91" s="782"/>
      <c r="U91" s="782"/>
      <c r="V91" s="782"/>
      <c r="W91" s="782"/>
      <c r="X91" s="782"/>
    </row>
    <row r="92" spans="1:24" ht="18.75">
      <c r="A92" s="805" t="s">
        <v>205</v>
      </c>
      <c r="B92" s="793"/>
      <c r="C92" s="798"/>
      <c r="D92" s="797"/>
      <c r="E92" s="797"/>
      <c r="F92" s="797"/>
      <c r="G92" s="797"/>
      <c r="H92" s="797"/>
      <c r="I92" s="782"/>
      <c r="J92" s="782"/>
      <c r="K92" s="782"/>
      <c r="L92" s="782"/>
      <c r="M92" s="782"/>
      <c r="N92" s="782"/>
      <c r="O92" s="782"/>
      <c r="P92" s="782"/>
      <c r="Q92" s="782"/>
      <c r="R92" s="782"/>
      <c r="S92" s="782"/>
      <c r="T92" s="782"/>
      <c r="U92" s="782"/>
      <c r="V92" s="782"/>
      <c r="W92" s="782"/>
      <c r="X92" s="782"/>
    </row>
    <row r="93" spans="1:24">
      <c r="A93" s="792"/>
      <c r="B93" s="793"/>
      <c r="C93" s="798"/>
      <c r="D93" s="797"/>
      <c r="E93" s="797"/>
      <c r="F93" s="797"/>
      <c r="G93" s="797"/>
      <c r="H93" s="797"/>
      <c r="I93" s="782"/>
      <c r="J93" s="782"/>
      <c r="K93" s="782"/>
      <c r="L93" s="782"/>
      <c r="M93" s="782"/>
      <c r="N93" s="782"/>
      <c r="O93" s="782"/>
      <c r="P93" s="782"/>
      <c r="Q93" s="782"/>
      <c r="R93" s="782"/>
      <c r="S93" s="782"/>
      <c r="T93" s="782"/>
      <c r="U93" s="782"/>
      <c r="V93" s="782"/>
      <c r="W93" s="782"/>
      <c r="X93" s="782"/>
    </row>
    <row r="94" spans="1:24">
      <c r="A94" s="792"/>
      <c r="B94" s="806" t="s">
        <v>165</v>
      </c>
      <c r="C94" s="798"/>
      <c r="D94" s="797"/>
      <c r="E94" s="797"/>
      <c r="F94" s="797"/>
      <c r="G94" s="797"/>
      <c r="H94" s="797"/>
      <c r="I94" s="782"/>
      <c r="J94" s="782"/>
      <c r="K94" s="782"/>
      <c r="L94" s="782"/>
      <c r="M94" s="782"/>
      <c r="N94" s="782"/>
      <c r="O94" s="782"/>
      <c r="P94" s="782"/>
      <c r="Q94" s="782"/>
      <c r="R94" s="782"/>
      <c r="S94" s="782"/>
      <c r="T94" s="782"/>
      <c r="U94" s="782"/>
      <c r="V94" s="782"/>
      <c r="W94" s="782"/>
      <c r="X94" s="782"/>
    </row>
    <row r="95" spans="1:24">
      <c r="A95" s="792"/>
      <c r="B95" s="793" t="s">
        <v>206</v>
      </c>
      <c r="C95" s="798"/>
      <c r="D95" s="797"/>
      <c r="E95" s="797"/>
      <c r="F95" s="797"/>
      <c r="G95" s="797"/>
      <c r="H95" s="797"/>
      <c r="I95" s="782"/>
      <c r="J95" s="782"/>
      <c r="K95" s="782"/>
      <c r="L95" s="782"/>
      <c r="M95" s="782"/>
      <c r="N95" s="782"/>
      <c r="O95" s="782"/>
      <c r="P95" s="782"/>
      <c r="Q95" s="782"/>
      <c r="R95" s="782"/>
      <c r="S95" s="782"/>
      <c r="T95" s="782"/>
      <c r="U95" s="782"/>
      <c r="V95" s="782"/>
      <c r="W95" s="782"/>
      <c r="X95" s="782"/>
    </row>
    <row r="96" spans="1:24">
      <c r="A96" s="792" t="s">
        <v>207</v>
      </c>
      <c r="B96" s="793"/>
      <c r="C96" s="798"/>
      <c r="D96" s="797"/>
      <c r="E96" s="797"/>
      <c r="F96" s="797"/>
      <c r="G96" s="797"/>
      <c r="H96" s="797"/>
      <c r="I96" s="782"/>
      <c r="J96" s="782"/>
      <c r="K96" s="782"/>
      <c r="L96" s="782"/>
      <c r="M96" s="782"/>
      <c r="N96" s="782"/>
      <c r="O96" s="782"/>
      <c r="P96" s="782"/>
      <c r="Q96" s="782"/>
      <c r="R96" s="782"/>
      <c r="S96" s="782"/>
      <c r="T96" s="782"/>
      <c r="U96" s="782"/>
      <c r="V96" s="782"/>
      <c r="W96" s="782"/>
      <c r="X96" s="782"/>
    </row>
    <row r="97" spans="1:24">
      <c r="A97" s="792"/>
      <c r="B97" s="807" t="s">
        <v>128</v>
      </c>
      <c r="C97" s="808" t="s">
        <v>208</v>
      </c>
      <c r="D97" s="797"/>
      <c r="E97" s="797"/>
      <c r="F97" s="797"/>
      <c r="G97" s="797"/>
      <c r="H97" s="797"/>
      <c r="I97" s="782"/>
      <c r="J97" s="782"/>
      <c r="K97" s="782"/>
      <c r="L97" s="782"/>
      <c r="M97" s="782"/>
      <c r="N97" s="782"/>
      <c r="O97" s="782"/>
      <c r="P97" s="782"/>
      <c r="Q97" s="782"/>
      <c r="R97" s="782"/>
      <c r="S97" s="782"/>
      <c r="T97" s="782"/>
      <c r="U97" s="782"/>
      <c r="V97" s="782"/>
      <c r="W97" s="782"/>
      <c r="X97" s="782"/>
    </row>
    <row r="98" spans="1:24">
      <c r="A98" s="792"/>
      <c r="B98" s="807" t="s">
        <v>128</v>
      </c>
      <c r="C98" s="809" t="s">
        <v>169</v>
      </c>
      <c r="D98" s="804"/>
      <c r="E98" s="797"/>
      <c r="F98" s="797"/>
      <c r="G98" s="797"/>
      <c r="H98" s="797"/>
      <c r="I98" s="782"/>
      <c r="J98" s="782"/>
      <c r="K98" s="782"/>
      <c r="L98" s="782"/>
      <c r="M98" s="782"/>
      <c r="N98" s="782"/>
      <c r="O98" s="782"/>
      <c r="P98" s="782"/>
      <c r="Q98" s="782"/>
      <c r="R98" s="782"/>
      <c r="S98" s="782"/>
      <c r="T98" s="782"/>
      <c r="U98" s="782"/>
      <c r="V98" s="782"/>
      <c r="W98" s="782"/>
      <c r="X98" s="782"/>
    </row>
    <row r="99" spans="1:24">
      <c r="A99" s="792"/>
      <c r="B99" s="793"/>
      <c r="C99" s="798"/>
      <c r="D99" s="797"/>
      <c r="E99" s="797"/>
      <c r="F99" s="797"/>
      <c r="G99" s="797"/>
      <c r="H99" s="797"/>
      <c r="I99" s="782"/>
      <c r="J99" s="782"/>
      <c r="K99" s="782"/>
      <c r="L99" s="782"/>
      <c r="M99" s="782"/>
      <c r="N99" s="782"/>
      <c r="O99" s="782"/>
      <c r="P99" s="782"/>
      <c r="Q99" s="782"/>
      <c r="R99" s="782"/>
      <c r="S99" s="782"/>
      <c r="T99" s="782"/>
      <c r="U99" s="782"/>
      <c r="V99" s="782"/>
      <c r="W99" s="782"/>
      <c r="X99" s="782"/>
    </row>
    <row r="100" spans="1:24">
      <c r="A100" s="792"/>
      <c r="B100" s="806" t="s">
        <v>209</v>
      </c>
      <c r="C100" s="798"/>
      <c r="D100" s="797"/>
      <c r="E100" s="797"/>
      <c r="F100" s="797"/>
      <c r="G100" s="797"/>
      <c r="H100" s="797"/>
      <c r="I100" s="782"/>
      <c r="J100" s="782"/>
      <c r="K100" s="782"/>
      <c r="L100" s="782"/>
      <c r="M100" s="782"/>
      <c r="N100" s="782"/>
      <c r="O100" s="782"/>
      <c r="P100" s="782"/>
      <c r="Q100" s="782"/>
      <c r="R100" s="782"/>
      <c r="S100" s="782"/>
      <c r="T100" s="782"/>
      <c r="U100" s="782"/>
      <c r="V100" s="782"/>
      <c r="W100" s="782"/>
      <c r="X100" s="782"/>
    </row>
    <row r="101" spans="1:24">
      <c r="A101" s="792"/>
      <c r="B101" s="793" t="s">
        <v>210</v>
      </c>
      <c r="C101" s="798"/>
      <c r="D101" s="797"/>
      <c r="E101" s="797"/>
      <c r="F101" s="797"/>
      <c r="G101" s="797"/>
      <c r="H101" s="797"/>
      <c r="I101" s="782"/>
      <c r="J101" s="782"/>
      <c r="K101" s="782"/>
      <c r="L101" s="782"/>
      <c r="M101" s="782"/>
      <c r="N101" s="782"/>
      <c r="O101" s="782"/>
      <c r="P101" s="782"/>
      <c r="Q101" s="782"/>
      <c r="R101" s="782"/>
      <c r="S101" s="782"/>
      <c r="T101" s="782"/>
      <c r="U101" s="782"/>
      <c r="V101" s="782"/>
      <c r="W101" s="782"/>
      <c r="X101" s="782"/>
    </row>
    <row r="102" spans="1:24">
      <c r="A102" s="792" t="s">
        <v>211</v>
      </c>
      <c r="B102" s="793"/>
      <c r="C102" s="798"/>
      <c r="D102" s="797"/>
      <c r="E102" s="797"/>
      <c r="F102" s="797"/>
      <c r="G102" s="797"/>
      <c r="H102" s="797"/>
      <c r="I102" s="782"/>
      <c r="J102" s="782"/>
      <c r="K102" s="782"/>
      <c r="L102" s="782"/>
      <c r="M102" s="782"/>
      <c r="N102" s="782"/>
      <c r="O102" s="782"/>
      <c r="P102" s="782"/>
      <c r="Q102" s="782"/>
      <c r="R102" s="782"/>
      <c r="S102" s="782"/>
      <c r="T102" s="782"/>
      <c r="U102" s="782"/>
      <c r="V102" s="782"/>
      <c r="W102" s="782"/>
      <c r="X102" s="782"/>
    </row>
    <row r="103" spans="1:24">
      <c r="A103" s="792" t="s">
        <v>212</v>
      </c>
      <c r="B103" s="793"/>
      <c r="C103" s="798"/>
      <c r="D103" s="797"/>
      <c r="E103" s="797"/>
      <c r="F103" s="797"/>
      <c r="G103" s="797"/>
      <c r="H103" s="797"/>
      <c r="I103" s="782"/>
      <c r="J103" s="782"/>
      <c r="K103" s="782"/>
      <c r="L103" s="782"/>
      <c r="M103" s="782"/>
      <c r="N103" s="782"/>
      <c r="O103" s="782"/>
      <c r="P103" s="782"/>
      <c r="Q103" s="782"/>
      <c r="R103" s="782"/>
      <c r="S103" s="782"/>
      <c r="T103" s="782"/>
      <c r="U103" s="782"/>
      <c r="V103" s="782"/>
      <c r="W103" s="782"/>
      <c r="X103" s="782"/>
    </row>
    <row r="104" spans="1:24">
      <c r="A104" s="792"/>
      <c r="B104" s="793" t="s">
        <v>213</v>
      </c>
      <c r="C104" s="798"/>
      <c r="D104" s="797"/>
      <c r="E104" s="797"/>
      <c r="F104" s="797"/>
      <c r="G104" s="797"/>
      <c r="H104" s="797"/>
      <c r="I104" s="782"/>
      <c r="J104" s="782"/>
      <c r="K104" s="782"/>
      <c r="L104" s="782"/>
      <c r="M104" s="782"/>
      <c r="N104" s="782"/>
      <c r="O104" s="782"/>
      <c r="P104" s="782"/>
      <c r="Q104" s="782"/>
      <c r="R104" s="782"/>
      <c r="S104" s="782"/>
      <c r="T104" s="782"/>
      <c r="U104" s="782"/>
      <c r="V104" s="782"/>
      <c r="W104" s="782"/>
      <c r="X104" s="782"/>
    </row>
    <row r="105" spans="1:24">
      <c r="A105" s="792" t="s">
        <v>214</v>
      </c>
      <c r="B105" s="793"/>
      <c r="C105" s="798"/>
      <c r="D105" s="797"/>
      <c r="E105" s="797"/>
      <c r="F105" s="797"/>
      <c r="G105" s="797"/>
      <c r="H105" s="797"/>
      <c r="I105" s="782"/>
      <c r="J105" s="782"/>
      <c r="K105" s="782"/>
      <c r="L105" s="782"/>
      <c r="M105" s="782"/>
      <c r="N105" s="782"/>
      <c r="O105" s="782"/>
      <c r="P105" s="782"/>
      <c r="Q105" s="782"/>
      <c r="R105" s="782"/>
      <c r="S105" s="782"/>
      <c r="T105" s="782"/>
      <c r="U105" s="782"/>
      <c r="V105" s="782"/>
      <c r="W105" s="782"/>
      <c r="X105" s="782"/>
    </row>
    <row r="106" spans="1:24">
      <c r="A106" s="792"/>
      <c r="B106" s="793" t="s">
        <v>215</v>
      </c>
      <c r="C106" s="798"/>
      <c r="D106" s="797"/>
      <c r="E106" s="797"/>
      <c r="F106" s="797"/>
      <c r="G106" s="797"/>
      <c r="H106" s="797"/>
      <c r="I106" s="782"/>
      <c r="J106" s="782"/>
      <c r="K106" s="782"/>
      <c r="L106" s="782"/>
      <c r="M106" s="782"/>
      <c r="N106" s="782"/>
      <c r="O106" s="782"/>
      <c r="P106" s="782"/>
      <c r="Q106" s="782"/>
      <c r="R106" s="782"/>
      <c r="S106" s="782"/>
      <c r="T106" s="782"/>
      <c r="U106" s="782"/>
      <c r="V106" s="782"/>
      <c r="W106" s="782"/>
      <c r="X106" s="782"/>
    </row>
    <row r="107" spans="1:24">
      <c r="A107" s="792" t="s">
        <v>216</v>
      </c>
      <c r="B107" s="793"/>
      <c r="C107" s="798"/>
      <c r="D107" s="797"/>
      <c r="E107" s="797"/>
      <c r="F107" s="797"/>
      <c r="G107" s="797"/>
      <c r="H107" s="797"/>
      <c r="I107" s="782"/>
      <c r="J107" s="782"/>
      <c r="K107" s="782"/>
      <c r="L107" s="782"/>
      <c r="M107" s="782"/>
      <c r="N107" s="782"/>
      <c r="O107" s="782"/>
      <c r="P107" s="782"/>
      <c r="Q107" s="782"/>
      <c r="R107" s="782"/>
      <c r="S107" s="782"/>
      <c r="T107" s="782"/>
      <c r="U107" s="782"/>
      <c r="V107" s="782"/>
      <c r="W107" s="782"/>
      <c r="X107" s="782"/>
    </row>
    <row r="108" spans="1:24">
      <c r="A108" s="792"/>
      <c r="B108" s="793" t="s">
        <v>217</v>
      </c>
      <c r="C108" s="798"/>
      <c r="D108" s="797"/>
      <c r="E108" s="797"/>
      <c r="F108" s="797"/>
      <c r="G108" s="797"/>
      <c r="H108" s="797"/>
      <c r="I108" s="782"/>
      <c r="J108" s="782"/>
      <c r="K108" s="782"/>
      <c r="L108" s="782"/>
      <c r="M108" s="782"/>
      <c r="N108" s="782"/>
      <c r="O108" s="782"/>
      <c r="P108" s="782"/>
      <c r="Q108" s="782"/>
      <c r="R108" s="782"/>
      <c r="S108" s="782"/>
      <c r="T108" s="782"/>
      <c r="U108" s="782"/>
      <c r="V108" s="782"/>
      <c r="W108" s="782"/>
      <c r="X108" s="782"/>
    </row>
    <row r="109" spans="1:24">
      <c r="A109" s="792" t="s">
        <v>218</v>
      </c>
      <c r="B109" s="793"/>
      <c r="C109" s="798"/>
      <c r="D109" s="797"/>
      <c r="E109" s="797"/>
      <c r="F109" s="797"/>
      <c r="G109" s="797"/>
      <c r="H109" s="797"/>
      <c r="I109" s="782"/>
      <c r="J109" s="782"/>
      <c r="K109" s="782"/>
      <c r="L109" s="782"/>
      <c r="M109" s="782"/>
      <c r="N109" s="782"/>
      <c r="O109" s="782"/>
      <c r="P109" s="782"/>
      <c r="Q109" s="782"/>
      <c r="R109" s="782"/>
      <c r="S109" s="782"/>
      <c r="T109" s="782"/>
      <c r="U109" s="782"/>
      <c r="V109" s="782"/>
      <c r="W109" s="782"/>
      <c r="X109" s="782"/>
    </row>
    <row r="110" spans="1:24">
      <c r="A110" s="792" t="s">
        <v>219</v>
      </c>
      <c r="B110" s="793"/>
      <c r="C110" s="798"/>
      <c r="D110" s="797"/>
      <c r="E110" s="797"/>
      <c r="F110" s="797"/>
      <c r="G110" s="797"/>
      <c r="H110" s="797"/>
      <c r="I110" s="782"/>
      <c r="J110" s="782"/>
      <c r="K110" s="782"/>
      <c r="L110" s="782"/>
      <c r="M110" s="782"/>
      <c r="N110" s="782"/>
      <c r="O110" s="782"/>
      <c r="P110" s="782"/>
      <c r="Q110" s="782"/>
      <c r="R110" s="782"/>
      <c r="S110" s="782"/>
      <c r="T110" s="782"/>
      <c r="U110" s="782"/>
      <c r="V110" s="782"/>
      <c r="W110" s="782"/>
      <c r="X110" s="782"/>
    </row>
    <row r="111" spans="1:24">
      <c r="A111" s="792"/>
      <c r="B111" s="793"/>
      <c r="C111" s="798"/>
      <c r="D111" s="797"/>
      <c r="E111" s="797"/>
      <c r="F111" s="797"/>
      <c r="G111" s="797"/>
      <c r="H111" s="797"/>
      <c r="I111" s="782"/>
      <c r="J111" s="782"/>
      <c r="K111" s="782"/>
      <c r="L111" s="782"/>
      <c r="M111" s="782"/>
      <c r="N111" s="782"/>
      <c r="O111" s="782"/>
      <c r="P111" s="782"/>
      <c r="Q111" s="782"/>
      <c r="R111" s="782"/>
      <c r="S111" s="782"/>
      <c r="T111" s="782"/>
      <c r="U111" s="782"/>
      <c r="V111" s="782"/>
      <c r="W111" s="782"/>
      <c r="X111" s="782"/>
    </row>
    <row r="112" spans="1:24">
      <c r="A112" s="792"/>
      <c r="B112" s="806" t="s">
        <v>196</v>
      </c>
      <c r="C112" s="798"/>
      <c r="D112" s="797"/>
      <c r="E112" s="797"/>
      <c r="F112" s="797"/>
      <c r="G112" s="797"/>
      <c r="H112" s="797"/>
      <c r="I112" s="782"/>
      <c r="J112" s="782"/>
      <c r="K112" s="782"/>
      <c r="L112" s="782"/>
      <c r="M112" s="782"/>
      <c r="N112" s="782"/>
      <c r="O112" s="782"/>
      <c r="P112" s="782"/>
      <c r="Q112" s="782"/>
      <c r="R112" s="782"/>
      <c r="S112" s="782"/>
      <c r="T112" s="782"/>
      <c r="U112" s="782"/>
      <c r="V112" s="782"/>
      <c r="W112" s="782"/>
      <c r="X112" s="782"/>
    </row>
    <row r="113" spans="1:24">
      <c r="A113" s="792"/>
      <c r="B113" s="793" t="s">
        <v>220</v>
      </c>
      <c r="C113" s="798"/>
      <c r="D113" s="797"/>
      <c r="E113" s="797"/>
      <c r="F113" s="797"/>
      <c r="G113" s="797"/>
      <c r="H113" s="797"/>
      <c r="I113" s="782"/>
      <c r="J113" s="782"/>
      <c r="K113" s="782"/>
      <c r="L113" s="782"/>
      <c r="M113" s="782"/>
      <c r="N113" s="782"/>
      <c r="O113" s="782"/>
      <c r="P113" s="782"/>
      <c r="Q113" s="782"/>
      <c r="R113" s="782"/>
      <c r="S113" s="782"/>
      <c r="T113" s="782"/>
      <c r="U113" s="782"/>
      <c r="V113" s="782"/>
      <c r="W113" s="782"/>
      <c r="X113" s="782"/>
    </row>
    <row r="114" spans="1:24">
      <c r="A114" s="792"/>
      <c r="B114" s="793" t="s">
        <v>221</v>
      </c>
      <c r="C114" s="798"/>
      <c r="D114" s="797"/>
      <c r="E114" s="797"/>
      <c r="F114" s="797"/>
      <c r="G114" s="797"/>
      <c r="H114" s="797"/>
      <c r="I114" s="782"/>
      <c r="J114" s="782"/>
      <c r="K114" s="782"/>
      <c r="L114" s="782"/>
      <c r="M114" s="782"/>
      <c r="N114" s="782"/>
      <c r="O114" s="782"/>
      <c r="P114" s="782"/>
      <c r="Q114" s="782"/>
      <c r="R114" s="782"/>
      <c r="S114" s="782"/>
      <c r="T114" s="782"/>
      <c r="U114" s="782"/>
      <c r="V114" s="782"/>
      <c r="W114" s="782"/>
      <c r="X114" s="782"/>
    </row>
    <row r="115" spans="1:24">
      <c r="A115" s="792" t="s">
        <v>222</v>
      </c>
      <c r="B115" s="793"/>
      <c r="C115" s="798"/>
      <c r="D115" s="797"/>
      <c r="E115" s="797"/>
      <c r="F115" s="797"/>
      <c r="G115" s="797"/>
      <c r="H115" s="797"/>
      <c r="I115" s="782"/>
      <c r="J115" s="782"/>
      <c r="K115" s="782"/>
      <c r="L115" s="782"/>
      <c r="M115" s="782"/>
      <c r="N115" s="782"/>
      <c r="O115" s="782"/>
      <c r="P115" s="782"/>
      <c r="Q115" s="782"/>
      <c r="R115" s="782"/>
      <c r="S115" s="782"/>
      <c r="T115" s="782"/>
      <c r="U115" s="782"/>
      <c r="V115" s="782"/>
      <c r="W115" s="782"/>
      <c r="X115" s="782"/>
    </row>
    <row r="116" spans="1:24">
      <c r="A116" s="813"/>
      <c r="B116" s="813"/>
      <c r="C116" s="813"/>
      <c r="D116" s="813"/>
      <c r="E116" s="813"/>
      <c r="F116" s="813"/>
      <c r="G116" s="813"/>
      <c r="H116" s="813"/>
      <c r="I116" s="803"/>
      <c r="J116" s="803"/>
      <c r="K116" s="803"/>
      <c r="L116" s="803"/>
      <c r="M116" s="803"/>
      <c r="N116" s="803"/>
      <c r="O116" s="803"/>
      <c r="P116" s="803"/>
      <c r="Q116" s="803"/>
      <c r="R116" s="803"/>
      <c r="S116" s="803"/>
      <c r="T116" s="803"/>
      <c r="U116" s="803"/>
      <c r="V116" s="803"/>
      <c r="W116" s="803"/>
      <c r="X116" s="803"/>
    </row>
    <row r="117" spans="1:24">
      <c r="A117" s="813"/>
      <c r="B117" s="813"/>
      <c r="C117" s="813"/>
      <c r="D117" s="813"/>
      <c r="E117" s="813"/>
      <c r="F117" s="813"/>
      <c r="G117" s="813"/>
      <c r="H117" s="813"/>
      <c r="I117" s="803"/>
      <c r="J117" s="803"/>
      <c r="K117" s="803"/>
      <c r="L117" s="803"/>
      <c r="M117" s="803"/>
      <c r="N117" s="803"/>
      <c r="O117" s="803"/>
      <c r="P117" s="803"/>
      <c r="Q117" s="803"/>
      <c r="R117" s="803"/>
      <c r="S117" s="803"/>
      <c r="T117" s="803"/>
      <c r="U117" s="803"/>
      <c r="V117" s="803"/>
      <c r="W117" s="803"/>
      <c r="X117" s="803"/>
    </row>
    <row r="118" spans="1:24">
      <c r="A118" s="813"/>
      <c r="B118" s="813"/>
      <c r="C118" s="813"/>
      <c r="D118" s="813"/>
      <c r="E118" s="813"/>
      <c r="F118" s="813"/>
      <c r="G118" s="813"/>
      <c r="H118" s="813"/>
      <c r="I118" s="803"/>
      <c r="J118" s="803"/>
      <c r="K118" s="803"/>
      <c r="L118" s="803"/>
      <c r="M118" s="803"/>
      <c r="N118" s="803"/>
      <c r="O118" s="803"/>
      <c r="P118" s="803"/>
      <c r="Q118" s="803"/>
      <c r="R118" s="803"/>
      <c r="S118" s="803"/>
      <c r="T118" s="803"/>
      <c r="U118" s="803"/>
      <c r="V118" s="803"/>
      <c r="W118" s="803"/>
      <c r="X118" s="803"/>
    </row>
    <row r="119" spans="1:24" ht="18.75">
      <c r="A119" s="805" t="s">
        <v>223</v>
      </c>
      <c r="B119" s="793"/>
      <c r="C119" s="798"/>
      <c r="D119" s="797"/>
      <c r="E119" s="797"/>
      <c r="F119" s="797"/>
      <c r="G119" s="797"/>
      <c r="H119" s="797"/>
      <c r="I119" s="803"/>
      <c r="J119" s="803"/>
      <c r="K119" s="803"/>
      <c r="L119" s="803"/>
      <c r="M119" s="803"/>
      <c r="N119" s="803"/>
      <c r="O119" s="803"/>
      <c r="P119" s="803"/>
      <c r="Q119" s="803"/>
      <c r="R119" s="803"/>
      <c r="S119" s="803"/>
      <c r="T119" s="803"/>
      <c r="U119" s="803"/>
      <c r="V119" s="803"/>
      <c r="W119" s="803"/>
      <c r="X119" s="803"/>
    </row>
    <row r="120" spans="1:24">
      <c r="A120" s="792"/>
      <c r="B120" s="793"/>
      <c r="C120" s="798"/>
      <c r="D120" s="797"/>
      <c r="E120" s="797"/>
      <c r="F120" s="797"/>
      <c r="G120" s="797"/>
      <c r="H120" s="797"/>
      <c r="I120" s="803"/>
      <c r="J120" s="803"/>
      <c r="K120" s="803"/>
      <c r="L120" s="803"/>
      <c r="M120" s="803"/>
      <c r="N120" s="803"/>
      <c r="O120" s="803"/>
      <c r="P120" s="803"/>
      <c r="Q120" s="803"/>
      <c r="R120" s="803"/>
      <c r="S120" s="803"/>
      <c r="T120" s="803"/>
      <c r="U120" s="803"/>
      <c r="V120" s="803"/>
      <c r="W120" s="803"/>
      <c r="X120" s="803"/>
    </row>
    <row r="121" spans="1:24" ht="15">
      <c r="A121" s="792"/>
      <c r="B121" s="814" t="s">
        <v>224</v>
      </c>
      <c r="C121" s="798"/>
      <c r="D121" s="797"/>
      <c r="E121" s="797"/>
      <c r="F121" s="797"/>
      <c r="G121" s="797"/>
      <c r="H121" s="797"/>
      <c r="I121" s="782"/>
      <c r="J121" s="782"/>
      <c r="K121" s="782"/>
      <c r="L121" s="782"/>
      <c r="M121" s="782"/>
      <c r="N121" s="782"/>
      <c r="O121" s="782"/>
      <c r="P121" s="782"/>
      <c r="Q121" s="782"/>
      <c r="R121" s="782"/>
      <c r="S121" s="782"/>
      <c r="T121" s="782"/>
      <c r="U121" s="782"/>
      <c r="V121" s="782"/>
      <c r="W121" s="782"/>
      <c r="X121" s="782"/>
    </row>
    <row r="122" spans="1:24">
      <c r="A122" s="792"/>
      <c r="B122" s="793"/>
      <c r="C122" s="798"/>
      <c r="D122" s="797"/>
      <c r="E122" s="797"/>
      <c r="F122" s="797"/>
      <c r="G122" s="797"/>
      <c r="H122" s="797"/>
      <c r="I122" s="782"/>
      <c r="J122" s="782"/>
      <c r="K122" s="782"/>
      <c r="L122" s="782"/>
      <c r="M122" s="782"/>
      <c r="N122" s="782"/>
      <c r="O122" s="782"/>
      <c r="P122" s="782"/>
      <c r="Q122" s="782"/>
      <c r="R122" s="782"/>
      <c r="S122" s="782"/>
      <c r="T122" s="782"/>
      <c r="U122" s="782"/>
      <c r="V122" s="782"/>
      <c r="W122" s="782"/>
      <c r="X122" s="782"/>
    </row>
    <row r="123" spans="1:24">
      <c r="A123" s="792"/>
      <c r="B123" s="806" t="s">
        <v>165</v>
      </c>
      <c r="C123" s="798"/>
      <c r="D123" s="797"/>
      <c r="E123" s="797"/>
      <c r="F123" s="797"/>
      <c r="G123" s="797"/>
      <c r="H123" s="797"/>
      <c r="I123" s="782"/>
      <c r="J123" s="782"/>
      <c r="K123" s="782"/>
      <c r="L123" s="782"/>
      <c r="M123" s="782"/>
      <c r="N123" s="782"/>
      <c r="O123" s="782"/>
      <c r="P123" s="782"/>
      <c r="Q123" s="782"/>
      <c r="R123" s="782"/>
      <c r="S123" s="782"/>
      <c r="T123" s="782"/>
      <c r="U123" s="782"/>
      <c r="V123" s="782"/>
      <c r="W123" s="782"/>
      <c r="X123" s="782"/>
    </row>
    <row r="124" spans="1:24">
      <c r="A124" s="792"/>
      <c r="B124" s="793" t="s">
        <v>225</v>
      </c>
      <c r="C124" s="798"/>
      <c r="D124" s="797"/>
      <c r="E124" s="797"/>
      <c r="F124" s="797"/>
      <c r="G124" s="797"/>
      <c r="H124" s="797"/>
      <c r="I124" s="782"/>
      <c r="J124" s="782"/>
      <c r="K124" s="782"/>
      <c r="L124" s="782"/>
      <c r="M124" s="782"/>
      <c r="N124" s="782"/>
      <c r="O124" s="782"/>
      <c r="P124" s="782"/>
      <c r="Q124" s="782"/>
      <c r="R124" s="782"/>
      <c r="S124" s="782"/>
      <c r="T124" s="782"/>
      <c r="U124" s="782"/>
      <c r="V124" s="782"/>
      <c r="W124" s="782"/>
      <c r="X124" s="782"/>
    </row>
    <row r="125" spans="1:24">
      <c r="A125" s="792" t="s">
        <v>226</v>
      </c>
      <c r="B125" s="793"/>
      <c r="C125" s="798"/>
      <c r="D125" s="797"/>
      <c r="E125" s="797"/>
      <c r="F125" s="797"/>
      <c r="G125" s="797"/>
      <c r="H125" s="797"/>
      <c r="I125" s="782"/>
      <c r="J125" s="782"/>
      <c r="K125" s="782"/>
      <c r="L125" s="782"/>
      <c r="M125" s="782"/>
      <c r="N125" s="782"/>
      <c r="O125" s="782"/>
      <c r="P125" s="782"/>
      <c r="Q125" s="782"/>
      <c r="R125" s="782"/>
      <c r="S125" s="782"/>
      <c r="T125" s="782"/>
      <c r="U125" s="782"/>
      <c r="V125" s="782"/>
      <c r="W125" s="782"/>
      <c r="X125" s="782"/>
    </row>
    <row r="126" spans="1:24">
      <c r="A126" s="792" t="s">
        <v>1289</v>
      </c>
      <c r="B126" s="793"/>
      <c r="C126" s="798"/>
      <c r="D126" s="797"/>
      <c r="E126" s="797"/>
      <c r="F126" s="797"/>
      <c r="G126" s="797"/>
      <c r="H126" s="797"/>
      <c r="I126" s="782"/>
      <c r="J126" s="782"/>
      <c r="K126" s="782"/>
      <c r="L126" s="782"/>
      <c r="M126" s="782"/>
      <c r="N126" s="782"/>
      <c r="O126" s="782"/>
      <c r="P126" s="782"/>
      <c r="Q126" s="782"/>
      <c r="R126" s="782"/>
      <c r="S126" s="782"/>
      <c r="T126" s="782"/>
      <c r="U126" s="782"/>
      <c r="V126" s="782"/>
      <c r="W126" s="782"/>
      <c r="X126" s="782"/>
    </row>
    <row r="127" spans="1:24">
      <c r="A127" s="792"/>
      <c r="B127" s="793" t="s">
        <v>227</v>
      </c>
      <c r="C127" s="798"/>
      <c r="D127" s="797"/>
      <c r="E127" s="797"/>
      <c r="F127" s="797"/>
      <c r="G127" s="797"/>
      <c r="H127" s="797"/>
      <c r="I127" s="782"/>
      <c r="J127" s="782"/>
      <c r="K127" s="782"/>
      <c r="L127" s="782"/>
      <c r="M127" s="782"/>
      <c r="N127" s="782"/>
      <c r="O127" s="782"/>
      <c r="P127" s="782"/>
      <c r="Q127" s="782"/>
      <c r="R127" s="782"/>
      <c r="S127" s="782"/>
      <c r="T127" s="782"/>
      <c r="U127" s="782"/>
      <c r="V127" s="782"/>
      <c r="W127" s="782"/>
      <c r="X127" s="782"/>
    </row>
    <row r="128" spans="1:24">
      <c r="A128" s="792" t="s">
        <v>228</v>
      </c>
      <c r="B128" s="793"/>
      <c r="C128" s="798"/>
      <c r="D128" s="797"/>
      <c r="E128" s="797"/>
      <c r="F128" s="797"/>
      <c r="G128" s="797"/>
      <c r="H128" s="797"/>
      <c r="I128" s="782"/>
      <c r="J128" s="782"/>
      <c r="K128" s="782"/>
      <c r="L128" s="782"/>
      <c r="M128" s="782"/>
      <c r="N128" s="782"/>
      <c r="O128" s="782"/>
      <c r="P128" s="782"/>
      <c r="Q128" s="782"/>
      <c r="R128" s="782"/>
      <c r="S128" s="782"/>
      <c r="T128" s="782"/>
      <c r="U128" s="782"/>
      <c r="V128" s="782"/>
      <c r="W128" s="782"/>
      <c r="X128" s="782"/>
    </row>
    <row r="129" spans="1:24">
      <c r="A129" s="792" t="s">
        <v>229</v>
      </c>
      <c r="B129" s="793"/>
      <c r="C129" s="798"/>
      <c r="D129" s="797"/>
      <c r="E129" s="797"/>
      <c r="F129" s="797"/>
      <c r="G129" s="797"/>
      <c r="H129" s="797"/>
      <c r="I129" s="782"/>
      <c r="J129" s="782"/>
      <c r="K129" s="782"/>
      <c r="L129" s="782"/>
      <c r="M129" s="782"/>
      <c r="N129" s="782"/>
      <c r="O129" s="782"/>
      <c r="P129" s="782"/>
      <c r="Q129" s="782"/>
      <c r="R129" s="782"/>
      <c r="S129" s="782"/>
      <c r="T129" s="782"/>
      <c r="U129" s="782"/>
      <c r="V129" s="782"/>
      <c r="W129" s="782"/>
      <c r="X129" s="782"/>
    </row>
    <row r="130" spans="1:24">
      <c r="A130" s="792"/>
      <c r="B130" s="793" t="s">
        <v>230</v>
      </c>
      <c r="C130" s="798"/>
      <c r="D130" s="797"/>
      <c r="E130" s="797"/>
      <c r="F130" s="797"/>
      <c r="G130" s="797"/>
      <c r="H130" s="797"/>
      <c r="I130" s="782"/>
      <c r="J130" s="782"/>
      <c r="K130" s="782"/>
      <c r="L130" s="782"/>
      <c r="M130" s="782"/>
      <c r="N130" s="782"/>
      <c r="O130" s="782"/>
      <c r="P130" s="782"/>
      <c r="Q130" s="782"/>
      <c r="R130" s="782"/>
      <c r="S130" s="782"/>
      <c r="T130" s="782"/>
      <c r="U130" s="782"/>
      <c r="V130" s="782"/>
      <c r="W130" s="782"/>
      <c r="X130" s="782"/>
    </row>
    <row r="131" spans="1:24">
      <c r="A131" s="792" t="s">
        <v>231</v>
      </c>
      <c r="B131" s="793"/>
      <c r="C131" s="798"/>
      <c r="D131" s="797"/>
      <c r="E131" s="797"/>
      <c r="F131" s="797"/>
      <c r="G131" s="797"/>
      <c r="H131" s="797"/>
      <c r="I131" s="782"/>
      <c r="J131" s="782"/>
      <c r="K131" s="782"/>
      <c r="L131" s="782"/>
      <c r="M131" s="782"/>
      <c r="N131" s="782"/>
      <c r="O131" s="782"/>
      <c r="P131" s="782"/>
      <c r="Q131" s="782"/>
      <c r="R131" s="782"/>
      <c r="S131" s="782"/>
      <c r="T131" s="782"/>
      <c r="U131" s="782"/>
      <c r="V131" s="782"/>
      <c r="W131" s="782"/>
      <c r="X131" s="782"/>
    </row>
    <row r="132" spans="1:24">
      <c r="A132" s="792" t="s">
        <v>232</v>
      </c>
      <c r="B132" s="793"/>
      <c r="C132" s="798"/>
      <c r="D132" s="797"/>
      <c r="E132" s="797"/>
      <c r="F132" s="797"/>
      <c r="G132" s="797"/>
      <c r="H132" s="797"/>
      <c r="I132" s="782"/>
      <c r="J132" s="782"/>
      <c r="K132" s="782"/>
      <c r="L132" s="782"/>
      <c r="M132" s="782"/>
      <c r="N132" s="782"/>
      <c r="O132" s="815"/>
      <c r="P132" s="782"/>
      <c r="Q132" s="782"/>
      <c r="R132" s="782"/>
      <c r="S132" s="782"/>
      <c r="T132" s="782"/>
      <c r="U132" s="782"/>
      <c r="V132" s="782"/>
      <c r="W132" s="782"/>
      <c r="X132" s="782"/>
    </row>
    <row r="133" spans="1:24">
      <c r="A133" s="792"/>
      <c r="B133" s="793" t="s">
        <v>233</v>
      </c>
      <c r="C133" s="798"/>
      <c r="D133" s="797"/>
      <c r="E133" s="797"/>
      <c r="F133" s="797"/>
      <c r="G133" s="797"/>
      <c r="H133" s="797"/>
      <c r="I133" s="782"/>
      <c r="J133" s="782"/>
      <c r="K133" s="782"/>
      <c r="L133" s="782"/>
      <c r="M133" s="782"/>
      <c r="N133" s="782"/>
      <c r="O133" s="782"/>
      <c r="P133" s="782"/>
      <c r="Q133" s="782"/>
      <c r="R133" s="782"/>
      <c r="S133" s="782"/>
      <c r="T133" s="782"/>
      <c r="U133" s="782"/>
      <c r="V133" s="782"/>
      <c r="W133" s="782"/>
      <c r="X133" s="782"/>
    </row>
    <row r="134" spans="1:24">
      <c r="A134" s="792"/>
      <c r="B134" s="816" t="s">
        <v>234</v>
      </c>
      <c r="C134" s="793" t="s">
        <v>235</v>
      </c>
      <c r="D134" s="797"/>
      <c r="E134" s="797"/>
      <c r="F134" s="797"/>
      <c r="G134" s="797"/>
      <c r="H134" s="797"/>
      <c r="I134" s="782"/>
      <c r="J134" s="782"/>
      <c r="K134" s="782"/>
      <c r="L134" s="782"/>
      <c r="M134" s="782"/>
      <c r="N134" s="782"/>
      <c r="O134" s="782"/>
      <c r="P134" s="782"/>
      <c r="Q134" s="782"/>
      <c r="R134" s="782"/>
      <c r="S134" s="782"/>
      <c r="T134" s="782"/>
      <c r="U134" s="782"/>
      <c r="V134" s="782"/>
      <c r="W134" s="782"/>
      <c r="X134" s="782"/>
    </row>
    <row r="135" spans="1:24">
      <c r="A135" s="792"/>
      <c r="B135" s="816" t="s">
        <v>236</v>
      </c>
      <c r="C135" s="793" t="s">
        <v>237</v>
      </c>
      <c r="D135" s="797"/>
      <c r="E135" s="797"/>
      <c r="F135" s="797"/>
      <c r="G135" s="797"/>
      <c r="H135" s="797"/>
      <c r="I135" s="782"/>
      <c r="J135" s="782"/>
      <c r="K135" s="782"/>
      <c r="L135" s="782"/>
      <c r="M135" s="782"/>
      <c r="N135" s="782"/>
      <c r="O135" s="782"/>
      <c r="P135" s="782"/>
      <c r="Q135" s="782"/>
      <c r="R135" s="782"/>
      <c r="S135" s="782"/>
      <c r="T135" s="782"/>
      <c r="U135" s="782"/>
      <c r="V135" s="782"/>
      <c r="W135" s="782"/>
      <c r="X135" s="782"/>
    </row>
    <row r="136" spans="1:24">
      <c r="A136" s="792"/>
      <c r="B136" s="816" t="s">
        <v>238</v>
      </c>
      <c r="C136" s="793" t="s">
        <v>239</v>
      </c>
      <c r="D136" s="797"/>
      <c r="E136" s="797"/>
      <c r="F136" s="797"/>
      <c r="G136" s="797"/>
      <c r="H136" s="797"/>
      <c r="I136" s="782"/>
      <c r="J136" s="782"/>
      <c r="K136" s="782"/>
      <c r="L136" s="782"/>
      <c r="M136" s="782"/>
      <c r="N136" s="782"/>
      <c r="O136" s="782"/>
      <c r="P136" s="782"/>
      <c r="Q136" s="782"/>
      <c r="R136" s="782"/>
      <c r="S136" s="782"/>
      <c r="T136" s="782"/>
      <c r="U136" s="782"/>
      <c r="V136" s="782"/>
      <c r="W136" s="782"/>
      <c r="X136" s="782"/>
    </row>
    <row r="137" spans="1:24">
      <c r="A137" s="792"/>
      <c r="B137" s="793" t="s">
        <v>240</v>
      </c>
      <c r="C137" s="798"/>
      <c r="D137" s="797"/>
      <c r="E137" s="797"/>
      <c r="F137" s="797"/>
      <c r="G137" s="797"/>
      <c r="H137" s="797"/>
      <c r="I137" s="782"/>
      <c r="J137" s="782"/>
      <c r="K137" s="782"/>
      <c r="L137" s="782"/>
      <c r="M137" s="782"/>
      <c r="N137" s="782"/>
      <c r="O137" s="782"/>
      <c r="P137" s="782"/>
      <c r="Q137" s="782"/>
      <c r="R137" s="782"/>
      <c r="S137" s="782"/>
      <c r="T137" s="782"/>
      <c r="U137" s="782"/>
      <c r="V137" s="782"/>
      <c r="W137" s="782"/>
      <c r="X137" s="782"/>
    </row>
    <row r="138" spans="1:24">
      <c r="A138" s="792" t="s">
        <v>241</v>
      </c>
      <c r="B138" s="793"/>
      <c r="C138" s="798"/>
      <c r="D138" s="797"/>
      <c r="E138" s="797"/>
      <c r="F138" s="797"/>
      <c r="G138" s="797"/>
      <c r="H138" s="797"/>
      <c r="I138" s="782"/>
      <c r="J138" s="782"/>
      <c r="K138" s="782"/>
      <c r="L138" s="782"/>
      <c r="M138" s="782"/>
      <c r="N138" s="782"/>
      <c r="O138" s="782"/>
      <c r="P138" s="782"/>
      <c r="Q138" s="782"/>
      <c r="R138" s="782"/>
      <c r="S138" s="782"/>
      <c r="T138" s="782"/>
      <c r="U138" s="782"/>
      <c r="V138" s="782"/>
      <c r="W138" s="782"/>
      <c r="X138" s="782"/>
    </row>
    <row r="139" spans="1:24">
      <c r="A139" s="792"/>
      <c r="B139" s="807" t="s">
        <v>128</v>
      </c>
      <c r="C139" s="808" t="s">
        <v>242</v>
      </c>
      <c r="D139" s="797"/>
      <c r="E139" s="797"/>
      <c r="F139" s="797"/>
      <c r="G139" s="797"/>
      <c r="H139" s="797"/>
      <c r="I139" s="782"/>
      <c r="J139" s="782"/>
      <c r="K139" s="782"/>
      <c r="L139" s="782"/>
      <c r="M139" s="782"/>
      <c r="N139" s="782"/>
      <c r="O139" s="782"/>
      <c r="P139" s="782"/>
      <c r="Q139" s="782"/>
      <c r="R139" s="782"/>
      <c r="S139" s="782"/>
      <c r="T139" s="782"/>
      <c r="U139" s="782"/>
      <c r="V139" s="782"/>
      <c r="W139" s="782"/>
      <c r="X139" s="782"/>
    </row>
    <row r="140" spans="1:24">
      <c r="A140" s="792"/>
      <c r="B140" s="807" t="s">
        <v>128</v>
      </c>
      <c r="C140" s="809" t="s">
        <v>169</v>
      </c>
      <c r="D140" s="804"/>
      <c r="E140" s="797"/>
      <c r="F140" s="797"/>
      <c r="G140" s="797"/>
      <c r="H140" s="797"/>
      <c r="I140" s="803"/>
      <c r="J140" s="803"/>
      <c r="K140" s="803"/>
      <c r="L140" s="803"/>
      <c r="M140" s="803"/>
      <c r="N140" s="803"/>
      <c r="O140" s="803"/>
      <c r="P140" s="803"/>
      <c r="Q140" s="803"/>
      <c r="R140" s="803"/>
      <c r="S140" s="803"/>
      <c r="T140" s="803"/>
      <c r="U140" s="803"/>
      <c r="V140" s="803"/>
      <c r="W140" s="803"/>
      <c r="X140" s="803"/>
    </row>
    <row r="141" spans="1:24">
      <c r="A141" s="792"/>
      <c r="B141" s="793"/>
      <c r="C141" s="798"/>
      <c r="D141" s="797"/>
      <c r="E141" s="797"/>
      <c r="F141" s="797"/>
      <c r="G141" s="797"/>
      <c r="H141" s="797"/>
      <c r="I141" s="782"/>
      <c r="J141" s="782"/>
      <c r="K141" s="782"/>
      <c r="L141" s="782"/>
      <c r="M141" s="782"/>
      <c r="N141" s="782"/>
      <c r="O141" s="782"/>
      <c r="P141" s="782"/>
      <c r="Q141" s="782"/>
      <c r="R141" s="782"/>
      <c r="S141" s="782"/>
      <c r="T141" s="782"/>
      <c r="U141" s="782"/>
      <c r="V141" s="782"/>
      <c r="W141" s="782"/>
      <c r="X141" s="782"/>
    </row>
    <row r="142" spans="1:24">
      <c r="A142" s="792"/>
      <c r="B142" s="806" t="s">
        <v>243</v>
      </c>
      <c r="C142" s="798"/>
      <c r="D142" s="797"/>
      <c r="E142" s="797"/>
      <c r="F142" s="797"/>
      <c r="G142" s="797"/>
      <c r="H142" s="797"/>
      <c r="I142" s="782"/>
      <c r="J142" s="782"/>
      <c r="K142" s="782"/>
      <c r="L142" s="782"/>
      <c r="M142" s="782"/>
      <c r="N142" s="782"/>
      <c r="O142" s="782"/>
      <c r="P142" s="782"/>
      <c r="Q142" s="782"/>
      <c r="R142" s="782"/>
      <c r="S142" s="782"/>
      <c r="T142" s="782"/>
      <c r="U142" s="782"/>
      <c r="V142" s="782"/>
      <c r="W142" s="782"/>
      <c r="X142" s="782"/>
    </row>
    <row r="143" spans="1:24">
      <c r="A143" s="792"/>
      <c r="B143" s="793" t="s">
        <v>244</v>
      </c>
      <c r="C143" s="798"/>
      <c r="D143" s="797"/>
      <c r="E143" s="797"/>
      <c r="F143" s="797"/>
      <c r="G143" s="797"/>
      <c r="H143" s="797"/>
      <c r="I143" s="782"/>
      <c r="J143" s="782"/>
      <c r="K143" s="782"/>
      <c r="L143" s="782"/>
      <c r="M143" s="782"/>
      <c r="N143" s="782"/>
      <c r="O143" s="782"/>
      <c r="P143" s="782"/>
      <c r="Q143" s="782"/>
      <c r="R143" s="782"/>
      <c r="S143" s="782"/>
      <c r="T143" s="782"/>
      <c r="U143" s="782"/>
      <c r="V143" s="782"/>
      <c r="W143" s="782"/>
      <c r="X143" s="782"/>
    </row>
    <row r="144" spans="1:24">
      <c r="A144" s="792" t="s">
        <v>245</v>
      </c>
      <c r="B144" s="793"/>
      <c r="C144" s="798"/>
      <c r="D144" s="797"/>
      <c r="E144" s="797"/>
      <c r="F144" s="797"/>
      <c r="G144" s="797"/>
      <c r="H144" s="797"/>
      <c r="I144" s="782"/>
      <c r="J144" s="782"/>
      <c r="K144" s="782"/>
      <c r="L144" s="782"/>
      <c r="M144" s="782"/>
      <c r="N144" s="782"/>
      <c r="O144" s="782"/>
      <c r="P144" s="782"/>
      <c r="Q144" s="782"/>
      <c r="R144" s="782"/>
      <c r="S144" s="782"/>
      <c r="T144" s="782"/>
      <c r="U144" s="782"/>
      <c r="V144" s="782"/>
      <c r="W144" s="782"/>
      <c r="X144" s="782"/>
    </row>
    <row r="145" spans="1:26">
      <c r="A145" s="792"/>
      <c r="B145" s="793" t="s">
        <v>246</v>
      </c>
      <c r="C145" s="798"/>
      <c r="D145" s="797"/>
      <c r="E145" s="797"/>
      <c r="F145" s="797"/>
      <c r="G145" s="797"/>
      <c r="H145" s="797"/>
      <c r="I145" s="782"/>
      <c r="J145" s="782"/>
      <c r="K145" s="782"/>
      <c r="L145" s="782"/>
      <c r="M145" s="782"/>
      <c r="N145" s="782"/>
      <c r="O145" s="782"/>
      <c r="P145" s="782"/>
      <c r="Q145" s="782"/>
      <c r="R145" s="782"/>
      <c r="S145" s="782"/>
      <c r="T145" s="782"/>
      <c r="U145" s="782"/>
      <c r="V145" s="782"/>
      <c r="W145" s="782"/>
      <c r="X145" s="782"/>
    </row>
    <row r="146" spans="1:26">
      <c r="A146" s="792" t="s">
        <v>247</v>
      </c>
      <c r="B146" s="793"/>
      <c r="C146" s="798"/>
      <c r="D146" s="797"/>
      <c r="E146" s="797"/>
      <c r="F146" s="797"/>
      <c r="G146" s="797"/>
      <c r="H146" s="797"/>
      <c r="I146" s="782"/>
      <c r="J146" s="782"/>
      <c r="K146" s="782"/>
      <c r="L146" s="782"/>
      <c r="M146" s="782"/>
      <c r="N146" s="782"/>
      <c r="O146" s="782"/>
      <c r="P146" s="782"/>
      <c r="Q146" s="782"/>
      <c r="R146" s="782"/>
      <c r="S146" s="782"/>
      <c r="T146" s="782"/>
      <c r="U146" s="782"/>
      <c r="V146" s="782"/>
      <c r="W146" s="782"/>
      <c r="X146" s="782"/>
    </row>
    <row r="147" spans="1:26">
      <c r="A147" s="792"/>
      <c r="B147" s="793"/>
      <c r="C147" s="798"/>
      <c r="D147" s="797"/>
      <c r="E147" s="797"/>
      <c r="F147" s="797"/>
      <c r="G147" s="797"/>
      <c r="H147" s="797"/>
      <c r="I147" s="782"/>
      <c r="J147" s="782"/>
      <c r="K147" s="782"/>
      <c r="L147" s="782"/>
      <c r="M147" s="782"/>
      <c r="N147" s="782"/>
      <c r="O147" s="782"/>
      <c r="P147" s="782"/>
      <c r="Q147" s="782"/>
      <c r="R147" s="782"/>
      <c r="S147" s="782"/>
      <c r="T147" s="782"/>
      <c r="U147" s="782"/>
      <c r="V147" s="782"/>
      <c r="W147" s="782"/>
      <c r="X147" s="782"/>
    </row>
    <row r="148" spans="1:26">
      <c r="A148" s="792"/>
      <c r="B148" s="806" t="s">
        <v>248</v>
      </c>
      <c r="C148" s="798"/>
      <c r="D148" s="797"/>
      <c r="E148" s="797"/>
      <c r="F148" s="797"/>
      <c r="G148" s="797"/>
      <c r="H148" s="797"/>
      <c r="I148" s="782"/>
      <c r="J148" s="782"/>
      <c r="K148" s="782"/>
      <c r="L148" s="782"/>
      <c r="M148" s="782"/>
      <c r="N148" s="782"/>
      <c r="O148" s="782"/>
      <c r="P148" s="782"/>
      <c r="Q148" s="782"/>
      <c r="R148" s="782"/>
      <c r="S148" s="782"/>
      <c r="T148" s="782"/>
      <c r="U148" s="782"/>
      <c r="V148" s="782"/>
      <c r="W148" s="782"/>
      <c r="X148" s="782"/>
    </row>
    <row r="149" spans="1:26">
      <c r="A149" s="792"/>
      <c r="B149" s="793" t="s">
        <v>249</v>
      </c>
      <c r="C149" s="798"/>
      <c r="D149" s="797"/>
      <c r="E149" s="797"/>
      <c r="F149" s="797"/>
      <c r="G149" s="797"/>
      <c r="H149" s="797"/>
      <c r="I149" s="782"/>
      <c r="J149" s="782"/>
      <c r="K149" s="782"/>
      <c r="L149" s="782"/>
      <c r="M149" s="782"/>
      <c r="N149" s="782"/>
      <c r="O149" s="782"/>
      <c r="P149" s="782"/>
      <c r="Q149" s="782"/>
      <c r="R149" s="782"/>
      <c r="S149" s="782"/>
      <c r="T149" s="782"/>
      <c r="U149" s="782"/>
      <c r="V149" s="782"/>
      <c r="W149" s="782"/>
      <c r="X149" s="782"/>
    </row>
    <row r="150" spans="1:26">
      <c r="A150" s="792" t="s">
        <v>250</v>
      </c>
      <c r="B150" s="793"/>
      <c r="C150" s="798"/>
      <c r="D150" s="797"/>
      <c r="E150" s="797"/>
      <c r="F150" s="797"/>
      <c r="G150" s="797"/>
      <c r="H150" s="797"/>
      <c r="I150" s="782"/>
      <c r="J150" s="782"/>
      <c r="K150" s="782"/>
      <c r="L150" s="782"/>
      <c r="M150" s="782"/>
      <c r="N150" s="782"/>
      <c r="O150" s="782"/>
      <c r="P150" s="782"/>
      <c r="Q150" s="782"/>
      <c r="R150" s="782"/>
      <c r="S150" s="782"/>
      <c r="T150" s="782"/>
      <c r="U150" s="782"/>
      <c r="V150" s="782"/>
      <c r="W150" s="782"/>
      <c r="X150" s="782"/>
    </row>
    <row r="151" spans="1:26">
      <c r="A151" s="792"/>
      <c r="B151" s="793" t="s">
        <v>251</v>
      </c>
      <c r="C151" s="798"/>
      <c r="D151" s="797"/>
      <c r="E151" s="797"/>
      <c r="F151" s="797"/>
      <c r="G151" s="797"/>
      <c r="H151" s="797"/>
      <c r="I151" s="782"/>
      <c r="J151" s="782"/>
      <c r="K151" s="782"/>
      <c r="L151" s="782"/>
      <c r="M151" s="782"/>
      <c r="N151" s="782"/>
      <c r="O151" s="782"/>
      <c r="P151" s="782"/>
      <c r="Q151" s="782"/>
      <c r="R151" s="782"/>
      <c r="S151" s="782"/>
      <c r="T151" s="782"/>
      <c r="U151" s="782"/>
      <c r="V151" s="782"/>
      <c r="W151" s="782"/>
      <c r="X151" s="782"/>
    </row>
    <row r="152" spans="1:26">
      <c r="A152" s="792"/>
      <c r="B152" s="793" t="s">
        <v>252</v>
      </c>
      <c r="C152" s="798"/>
      <c r="D152" s="797"/>
      <c r="E152" s="797"/>
      <c r="F152" s="797"/>
      <c r="G152" s="797"/>
      <c r="H152" s="797"/>
      <c r="I152" s="782"/>
      <c r="J152" s="782"/>
      <c r="K152" s="782"/>
      <c r="L152" s="782"/>
      <c r="M152" s="782"/>
      <c r="N152" s="782"/>
      <c r="O152" s="782"/>
      <c r="P152" s="782"/>
      <c r="Q152" s="782"/>
      <c r="R152" s="782"/>
      <c r="S152" s="782"/>
      <c r="T152" s="782"/>
      <c r="U152" s="782"/>
      <c r="V152" s="782"/>
      <c r="W152" s="782"/>
      <c r="X152" s="782"/>
    </row>
    <row r="153" spans="1:26">
      <c r="A153" s="792" t="s">
        <v>253</v>
      </c>
      <c r="B153" s="793"/>
      <c r="C153" s="798"/>
      <c r="D153" s="797"/>
      <c r="E153" s="797"/>
      <c r="F153" s="797"/>
      <c r="G153" s="797"/>
      <c r="H153" s="797"/>
      <c r="I153" s="782"/>
      <c r="J153" s="782"/>
      <c r="K153" s="782"/>
      <c r="L153" s="782"/>
      <c r="M153" s="782"/>
      <c r="N153" s="782"/>
      <c r="O153" s="782"/>
      <c r="P153" s="782"/>
      <c r="Q153" s="782"/>
      <c r="R153" s="782"/>
      <c r="S153" s="782"/>
      <c r="T153" s="782"/>
      <c r="U153" s="782"/>
      <c r="V153" s="782"/>
      <c r="W153" s="782"/>
      <c r="X153" s="782"/>
    </row>
    <row r="154" spans="1:26">
      <c r="A154" s="792"/>
      <c r="B154" s="793" t="s">
        <v>254</v>
      </c>
      <c r="C154" s="798"/>
      <c r="D154" s="797"/>
      <c r="E154" s="797"/>
      <c r="F154" s="797"/>
      <c r="G154" s="797"/>
      <c r="H154" s="797"/>
      <c r="I154" s="782"/>
      <c r="J154" s="782"/>
      <c r="K154" s="782"/>
      <c r="L154" s="782"/>
      <c r="M154" s="782"/>
      <c r="N154" s="782"/>
      <c r="O154" s="782"/>
      <c r="P154" s="782"/>
      <c r="Q154" s="782"/>
      <c r="R154" s="782"/>
      <c r="S154" s="782"/>
      <c r="T154" s="782"/>
      <c r="U154" s="782"/>
      <c r="V154" s="782"/>
      <c r="W154" s="782"/>
      <c r="X154" s="782"/>
    </row>
    <row r="155" spans="1:26">
      <c r="A155" s="792" t="s">
        <v>255</v>
      </c>
      <c r="B155" s="793"/>
      <c r="C155" s="798"/>
      <c r="D155" s="797"/>
      <c r="E155" s="797"/>
      <c r="F155" s="797"/>
      <c r="G155" s="797"/>
      <c r="H155" s="797"/>
      <c r="I155" s="782"/>
      <c r="J155" s="782"/>
      <c r="K155" s="782"/>
      <c r="L155" s="782"/>
      <c r="M155" s="782"/>
      <c r="N155" s="782"/>
      <c r="O155" s="782"/>
      <c r="P155" s="782"/>
      <c r="Q155" s="782"/>
      <c r="R155" s="782"/>
      <c r="S155" s="782"/>
      <c r="T155" s="782"/>
      <c r="U155" s="782"/>
      <c r="V155" s="782"/>
      <c r="W155" s="782"/>
      <c r="X155" s="782"/>
    </row>
    <row r="156" spans="1:26">
      <c r="A156" s="792" t="s">
        <v>256</v>
      </c>
      <c r="B156" s="793"/>
      <c r="C156" s="798"/>
      <c r="D156" s="797"/>
      <c r="E156" s="797"/>
      <c r="F156" s="797"/>
      <c r="G156" s="797"/>
      <c r="H156" s="797"/>
      <c r="I156" s="782"/>
      <c r="J156" s="782"/>
      <c r="K156" s="782"/>
      <c r="L156" s="782"/>
      <c r="M156" s="782"/>
      <c r="N156" s="782"/>
      <c r="O156" s="782"/>
      <c r="P156" s="782"/>
      <c r="Q156" s="782"/>
      <c r="R156" s="782"/>
      <c r="S156" s="782"/>
      <c r="T156" s="782"/>
      <c r="U156" s="782"/>
      <c r="V156" s="782"/>
      <c r="W156" s="782"/>
      <c r="X156" s="782"/>
    </row>
    <row r="157" spans="1:26">
      <c r="A157" s="792"/>
      <c r="B157" s="793" t="s">
        <v>257</v>
      </c>
      <c r="C157" s="798"/>
      <c r="D157" s="797"/>
      <c r="E157" s="797"/>
      <c r="F157" s="797"/>
      <c r="G157" s="797"/>
      <c r="H157" s="797"/>
      <c r="I157" s="782"/>
      <c r="J157" s="782"/>
      <c r="K157" s="782"/>
      <c r="L157" s="782"/>
      <c r="M157" s="782"/>
      <c r="N157" s="782"/>
      <c r="O157" s="782"/>
      <c r="P157" s="782"/>
      <c r="Q157" s="782"/>
      <c r="R157" s="782"/>
      <c r="S157" s="782"/>
      <c r="T157" s="782"/>
      <c r="U157" s="782"/>
      <c r="V157" s="782"/>
      <c r="W157" s="782"/>
      <c r="X157" s="782"/>
      <c r="Y157" s="782"/>
      <c r="Z157" s="782"/>
    </row>
    <row r="158" spans="1:26">
      <c r="A158" s="792" t="s">
        <v>258</v>
      </c>
      <c r="B158" s="793"/>
      <c r="C158" s="798"/>
      <c r="D158" s="797"/>
      <c r="E158" s="797"/>
      <c r="F158" s="797"/>
      <c r="G158" s="797"/>
      <c r="H158" s="797"/>
      <c r="I158" s="782"/>
      <c r="J158" s="782"/>
      <c r="K158" s="782"/>
      <c r="L158" s="782"/>
      <c r="M158" s="782"/>
      <c r="N158" s="782"/>
      <c r="O158" s="782"/>
      <c r="P158" s="782"/>
      <c r="Q158" s="782"/>
      <c r="R158" s="782"/>
      <c r="S158" s="782"/>
      <c r="T158" s="782"/>
      <c r="U158" s="782"/>
      <c r="V158" s="782"/>
      <c r="W158" s="782"/>
      <c r="X158" s="782"/>
      <c r="Y158" s="782"/>
      <c r="Z158" s="782"/>
    </row>
    <row r="159" spans="1:26">
      <c r="A159" s="792" t="s">
        <v>259</v>
      </c>
      <c r="B159" s="793"/>
      <c r="C159" s="798"/>
      <c r="D159" s="797"/>
      <c r="E159" s="797"/>
      <c r="F159" s="797"/>
      <c r="G159" s="797"/>
      <c r="H159" s="797"/>
      <c r="I159" s="782"/>
      <c r="J159" s="782"/>
      <c r="K159" s="782"/>
      <c r="L159" s="782"/>
      <c r="M159" s="782"/>
      <c r="N159" s="782"/>
      <c r="O159" s="782"/>
      <c r="P159" s="782"/>
      <c r="Q159" s="782"/>
      <c r="R159" s="782"/>
      <c r="S159" s="782"/>
      <c r="T159" s="782"/>
      <c r="U159" s="782"/>
      <c r="V159" s="782"/>
      <c r="W159" s="782"/>
      <c r="X159" s="782"/>
      <c r="Y159" s="782"/>
      <c r="Z159" s="782"/>
    </row>
    <row r="160" spans="1:26">
      <c r="A160" s="792"/>
      <c r="B160" s="793"/>
      <c r="C160" s="798"/>
      <c r="D160" s="797"/>
      <c r="E160" s="797"/>
      <c r="F160" s="797"/>
      <c r="G160" s="797"/>
      <c r="H160" s="797"/>
      <c r="I160" s="782"/>
      <c r="J160" s="782"/>
      <c r="K160" s="782"/>
      <c r="L160" s="782"/>
      <c r="M160" s="782"/>
      <c r="N160" s="782"/>
      <c r="O160" s="782"/>
      <c r="P160" s="782"/>
      <c r="Q160" s="782"/>
      <c r="R160" s="782"/>
      <c r="S160" s="782"/>
      <c r="T160" s="782"/>
      <c r="U160" s="782"/>
      <c r="V160" s="782"/>
      <c r="W160" s="782"/>
      <c r="X160" s="782"/>
      <c r="Y160" s="782"/>
      <c r="Z160" s="782"/>
    </row>
    <row r="161" spans="1:26">
      <c r="A161" s="792"/>
      <c r="B161" s="806" t="s">
        <v>260</v>
      </c>
      <c r="C161" s="798"/>
      <c r="D161" s="797"/>
      <c r="E161" s="797"/>
      <c r="F161" s="797"/>
      <c r="G161" s="797"/>
      <c r="H161" s="797"/>
      <c r="I161" s="782"/>
      <c r="J161" s="782"/>
      <c r="K161" s="782"/>
      <c r="L161" s="782"/>
      <c r="M161" s="782"/>
      <c r="N161" s="782"/>
      <c r="O161" s="782"/>
      <c r="P161" s="782"/>
      <c r="Q161" s="782"/>
      <c r="R161" s="782"/>
      <c r="S161" s="782"/>
      <c r="T161" s="782"/>
      <c r="U161" s="782"/>
      <c r="V161" s="782"/>
      <c r="W161" s="782"/>
      <c r="X161" s="782"/>
      <c r="Y161" s="782"/>
      <c r="Z161" s="782"/>
    </row>
    <row r="162" spans="1:26">
      <c r="A162" s="792"/>
      <c r="B162" s="793" t="s">
        <v>261</v>
      </c>
      <c r="C162" s="798"/>
      <c r="D162" s="797"/>
      <c r="E162" s="797"/>
      <c r="F162" s="797"/>
      <c r="G162" s="797"/>
      <c r="H162" s="797"/>
      <c r="I162" s="782"/>
      <c r="J162" s="782"/>
      <c r="K162" s="782"/>
      <c r="L162" s="782"/>
      <c r="M162" s="782"/>
      <c r="N162" s="782"/>
      <c r="O162" s="782"/>
      <c r="P162" s="782"/>
      <c r="Q162" s="782"/>
      <c r="R162" s="782"/>
      <c r="S162" s="782"/>
      <c r="T162" s="782"/>
      <c r="U162" s="782"/>
      <c r="V162" s="782"/>
      <c r="W162" s="782"/>
      <c r="X162" s="782"/>
      <c r="Y162" s="782"/>
      <c r="Z162" s="782"/>
    </row>
    <row r="163" spans="1:26">
      <c r="A163" s="792" t="s">
        <v>262</v>
      </c>
      <c r="B163" s="793"/>
      <c r="C163" s="798"/>
      <c r="D163" s="797"/>
      <c r="E163" s="797"/>
      <c r="F163" s="797"/>
      <c r="G163" s="797"/>
      <c r="H163" s="797"/>
      <c r="I163" s="782"/>
      <c r="J163" s="782"/>
      <c r="K163" s="782"/>
      <c r="L163" s="782"/>
      <c r="M163" s="782"/>
      <c r="N163" s="782"/>
      <c r="O163" s="782"/>
      <c r="P163" s="782"/>
      <c r="Q163" s="782"/>
      <c r="R163" s="782"/>
      <c r="S163" s="782"/>
      <c r="T163" s="782"/>
      <c r="U163" s="782"/>
      <c r="V163" s="782"/>
      <c r="W163" s="782"/>
      <c r="X163" s="782"/>
      <c r="Y163" s="782"/>
      <c r="Z163" s="782"/>
    </row>
    <row r="164" spans="1:26">
      <c r="A164" s="792" t="s">
        <v>263</v>
      </c>
      <c r="B164" s="793"/>
      <c r="C164" s="798"/>
      <c r="D164" s="797"/>
      <c r="E164" s="797"/>
      <c r="F164" s="797"/>
      <c r="G164" s="797"/>
      <c r="H164" s="797"/>
      <c r="I164" s="782"/>
      <c r="J164" s="782"/>
      <c r="K164" s="782"/>
      <c r="L164" s="782"/>
      <c r="M164" s="782"/>
      <c r="N164" s="782"/>
      <c r="O164" s="782"/>
      <c r="P164" s="782"/>
      <c r="Q164" s="782"/>
      <c r="R164" s="782"/>
      <c r="S164" s="782"/>
      <c r="T164" s="782"/>
      <c r="U164" s="782"/>
      <c r="V164" s="782"/>
      <c r="W164" s="782"/>
      <c r="X164" s="782"/>
      <c r="Y164" s="782"/>
      <c r="Z164" s="782"/>
    </row>
    <row r="165" spans="1:26">
      <c r="A165" s="792"/>
      <c r="B165" s="793" t="s">
        <v>264</v>
      </c>
      <c r="C165" s="798"/>
      <c r="D165" s="797"/>
      <c r="E165" s="797"/>
      <c r="F165" s="797"/>
      <c r="G165" s="797"/>
      <c r="H165" s="797"/>
      <c r="I165" s="782"/>
      <c r="J165" s="782"/>
      <c r="K165" s="782"/>
      <c r="L165" s="782"/>
      <c r="M165" s="782"/>
      <c r="N165" s="782"/>
      <c r="O165" s="782"/>
      <c r="P165" s="782"/>
      <c r="Q165" s="782"/>
      <c r="R165" s="782"/>
      <c r="S165" s="782"/>
      <c r="T165" s="782"/>
      <c r="U165" s="782"/>
      <c r="V165" s="782"/>
      <c r="W165" s="782"/>
      <c r="X165" s="782"/>
      <c r="Y165" s="782"/>
      <c r="Z165" s="782"/>
    </row>
    <row r="166" spans="1:26">
      <c r="A166" s="792"/>
      <c r="B166" s="793"/>
      <c r="C166" s="798"/>
      <c r="D166" s="797"/>
      <c r="E166" s="797"/>
      <c r="F166" s="797"/>
      <c r="G166" s="797"/>
      <c r="H166" s="797"/>
      <c r="I166" s="782"/>
      <c r="J166" s="782"/>
      <c r="K166" s="782"/>
      <c r="L166" s="782"/>
      <c r="M166" s="782"/>
      <c r="N166" s="782"/>
      <c r="O166" s="782"/>
      <c r="P166" s="782"/>
      <c r="Q166" s="782"/>
      <c r="R166" s="782"/>
      <c r="S166" s="782"/>
      <c r="T166" s="782"/>
      <c r="U166" s="782"/>
      <c r="V166" s="782"/>
      <c r="W166" s="782"/>
      <c r="X166" s="782"/>
      <c r="Y166" s="782"/>
      <c r="Z166" s="782"/>
    </row>
    <row r="167" spans="1:26">
      <c r="A167" s="792"/>
      <c r="B167" s="806" t="s">
        <v>265</v>
      </c>
      <c r="C167" s="798"/>
      <c r="D167" s="797"/>
      <c r="E167" s="797"/>
      <c r="F167" s="797"/>
      <c r="G167" s="797"/>
      <c r="H167" s="797"/>
      <c r="I167" s="782"/>
      <c r="J167" s="782"/>
      <c r="K167" s="782"/>
      <c r="L167" s="782"/>
      <c r="M167" s="782"/>
      <c r="N167" s="782"/>
      <c r="O167" s="782"/>
      <c r="P167" s="782"/>
      <c r="Q167" s="782"/>
      <c r="R167" s="782"/>
      <c r="S167" s="782"/>
      <c r="T167" s="782"/>
      <c r="U167" s="782"/>
      <c r="V167" s="782"/>
      <c r="W167" s="782"/>
      <c r="X167" s="782"/>
      <c r="Y167" s="782"/>
      <c r="Z167" s="782"/>
    </row>
    <row r="168" spans="1:26">
      <c r="A168" s="792"/>
      <c r="B168" s="793" t="s">
        <v>266</v>
      </c>
      <c r="C168" s="798"/>
      <c r="D168" s="797"/>
      <c r="E168" s="797"/>
      <c r="F168" s="797"/>
      <c r="G168" s="797"/>
      <c r="H168" s="797"/>
      <c r="I168" s="782"/>
      <c r="J168" s="782"/>
      <c r="K168" s="782"/>
      <c r="L168" s="782"/>
      <c r="M168" s="782"/>
      <c r="N168" s="782"/>
      <c r="O168" s="782"/>
      <c r="P168" s="782"/>
      <c r="Q168" s="782"/>
      <c r="R168" s="782"/>
      <c r="S168" s="782"/>
      <c r="T168" s="782"/>
      <c r="U168" s="782"/>
      <c r="V168" s="782"/>
      <c r="W168" s="782"/>
      <c r="X168" s="782"/>
      <c r="Y168" s="782"/>
      <c r="Z168" s="782"/>
    </row>
    <row r="169" spans="1:26">
      <c r="A169" s="792" t="s">
        <v>267</v>
      </c>
      <c r="B169" s="793"/>
      <c r="C169" s="798"/>
      <c r="D169" s="797"/>
      <c r="E169" s="797"/>
      <c r="F169" s="797"/>
      <c r="G169" s="797"/>
      <c r="H169" s="797"/>
      <c r="I169" s="782"/>
      <c r="J169" s="782"/>
      <c r="K169" s="782"/>
      <c r="L169" s="782"/>
      <c r="M169" s="782"/>
      <c r="N169" s="782"/>
      <c r="O169" s="782"/>
      <c r="P169" s="782"/>
      <c r="Q169" s="782"/>
      <c r="R169" s="782"/>
      <c r="S169" s="782"/>
      <c r="T169" s="782"/>
      <c r="U169" s="782"/>
      <c r="V169" s="782"/>
      <c r="W169" s="782"/>
      <c r="X169" s="782"/>
      <c r="Y169" s="782"/>
      <c r="Z169" s="782"/>
    </row>
    <row r="170" spans="1:26">
      <c r="A170" s="792"/>
      <c r="B170" s="793"/>
      <c r="C170" s="798"/>
      <c r="D170" s="797"/>
      <c r="E170" s="797"/>
      <c r="F170" s="797"/>
      <c r="G170" s="797"/>
      <c r="H170" s="797"/>
      <c r="I170" s="782"/>
      <c r="J170" s="782"/>
      <c r="K170" s="782"/>
      <c r="L170" s="782"/>
      <c r="M170" s="782"/>
      <c r="N170" s="782"/>
      <c r="O170" s="782"/>
      <c r="P170" s="782"/>
      <c r="Q170" s="782"/>
      <c r="R170" s="782"/>
      <c r="S170" s="782"/>
      <c r="T170" s="782"/>
      <c r="U170" s="782"/>
      <c r="V170" s="782"/>
      <c r="W170" s="782"/>
      <c r="X170" s="782"/>
      <c r="Y170" s="782"/>
      <c r="Z170" s="782"/>
    </row>
    <row r="171" spans="1:26">
      <c r="A171" s="792"/>
      <c r="B171" s="806" t="s">
        <v>196</v>
      </c>
      <c r="C171" s="798"/>
      <c r="D171" s="797"/>
      <c r="E171" s="797"/>
      <c r="F171" s="797"/>
      <c r="G171" s="797"/>
      <c r="H171" s="797"/>
      <c r="I171" s="782"/>
      <c r="J171" s="782"/>
      <c r="K171" s="782"/>
      <c r="L171" s="782"/>
      <c r="M171" s="782"/>
      <c r="N171" s="782"/>
      <c r="O171" s="782"/>
      <c r="P171" s="782"/>
      <c r="Q171" s="782"/>
      <c r="R171" s="782"/>
      <c r="S171" s="782"/>
      <c r="T171" s="782"/>
      <c r="U171" s="782"/>
      <c r="V171" s="782"/>
      <c r="W171" s="782"/>
      <c r="X171" s="782"/>
      <c r="Y171" s="782"/>
      <c r="Z171" s="782"/>
    </row>
    <row r="172" spans="1:26">
      <c r="A172" s="792"/>
      <c r="B172" s="793" t="s">
        <v>268</v>
      </c>
      <c r="C172" s="798"/>
      <c r="D172" s="797"/>
      <c r="E172" s="797"/>
      <c r="F172" s="797"/>
      <c r="G172" s="797"/>
      <c r="H172" s="797"/>
      <c r="I172" s="782"/>
      <c r="J172" s="782"/>
      <c r="K172" s="782"/>
      <c r="L172" s="782"/>
      <c r="M172" s="782"/>
      <c r="N172" s="782"/>
      <c r="O172" s="782"/>
      <c r="P172" s="782"/>
      <c r="Q172" s="782"/>
      <c r="R172" s="782"/>
      <c r="S172" s="782"/>
      <c r="T172" s="782"/>
      <c r="U172" s="782"/>
      <c r="V172" s="782"/>
      <c r="W172" s="782"/>
      <c r="X172" s="782"/>
      <c r="Y172" s="782"/>
      <c r="Z172" s="782"/>
    </row>
    <row r="173" spans="1:26">
      <c r="A173" s="792" t="s">
        <v>269</v>
      </c>
      <c r="B173" s="793"/>
      <c r="C173" s="798"/>
      <c r="D173" s="797"/>
      <c r="E173" s="797"/>
      <c r="F173" s="797"/>
      <c r="G173" s="797"/>
      <c r="H173" s="797"/>
      <c r="I173" s="782"/>
      <c r="J173" s="782"/>
      <c r="K173" s="782"/>
      <c r="L173" s="782"/>
      <c r="M173" s="782"/>
      <c r="N173" s="782"/>
      <c r="O173" s="782"/>
      <c r="P173" s="782"/>
      <c r="Q173" s="782"/>
      <c r="R173" s="782"/>
      <c r="S173" s="782"/>
      <c r="T173" s="782"/>
      <c r="U173" s="782"/>
      <c r="V173" s="782"/>
      <c r="W173" s="782"/>
      <c r="X173" s="782"/>
      <c r="Y173" s="782"/>
      <c r="Z173" s="782"/>
    </row>
    <row r="174" spans="1:26">
      <c r="A174" s="792"/>
      <c r="B174" s="793" t="s">
        <v>270</v>
      </c>
      <c r="C174" s="798"/>
      <c r="D174" s="797"/>
      <c r="E174" s="797"/>
      <c r="F174" s="797"/>
      <c r="G174" s="797"/>
      <c r="H174" s="797"/>
      <c r="I174" s="782"/>
      <c r="J174" s="782"/>
      <c r="K174" s="782"/>
      <c r="L174" s="782"/>
      <c r="M174" s="782"/>
      <c r="N174" s="782"/>
      <c r="O174" s="782"/>
      <c r="P174" s="782"/>
      <c r="Q174" s="782"/>
      <c r="R174" s="782"/>
      <c r="S174" s="782"/>
      <c r="T174" s="782"/>
      <c r="U174" s="782"/>
      <c r="V174" s="782"/>
      <c r="W174" s="782"/>
      <c r="X174" s="782"/>
      <c r="Y174" s="782"/>
      <c r="Z174" s="782"/>
    </row>
    <row r="175" spans="1:26">
      <c r="A175" s="792"/>
      <c r="B175" s="793" t="s">
        <v>1236</v>
      </c>
      <c r="C175" s="798"/>
      <c r="D175" s="797"/>
      <c r="E175" s="797"/>
      <c r="F175" s="797"/>
      <c r="G175" s="797"/>
      <c r="H175" s="797"/>
      <c r="I175" s="782"/>
      <c r="J175" s="782"/>
      <c r="K175" s="782"/>
      <c r="L175" s="782"/>
      <c r="M175" s="782"/>
      <c r="N175" s="782"/>
      <c r="O175" s="782"/>
      <c r="P175" s="782"/>
      <c r="Q175" s="782"/>
      <c r="R175" s="782"/>
      <c r="S175" s="782"/>
      <c r="T175" s="782"/>
      <c r="U175" s="782"/>
      <c r="V175" s="782"/>
      <c r="W175" s="782"/>
      <c r="X175" s="782"/>
      <c r="Y175" s="782"/>
      <c r="Z175" s="782"/>
    </row>
    <row r="176" spans="1:26" ht="13.5">
      <c r="A176" s="792"/>
      <c r="B176" s="798" t="s">
        <v>271</v>
      </c>
      <c r="C176" s="793" t="s">
        <v>272</v>
      </c>
      <c r="D176" s="797"/>
      <c r="E176" s="817" t="s">
        <v>273</v>
      </c>
      <c r="F176" s="818" t="s">
        <v>274</v>
      </c>
      <c r="G176" s="797"/>
      <c r="H176" s="797"/>
      <c r="I176" s="782"/>
      <c r="J176" s="782"/>
      <c r="K176" s="782"/>
      <c r="L176" s="782"/>
      <c r="M176" s="782"/>
      <c r="N176" s="782"/>
      <c r="O176" s="782"/>
      <c r="P176" s="782"/>
      <c r="Q176" s="782"/>
      <c r="R176" s="782"/>
      <c r="S176" s="782"/>
      <c r="T176" s="782"/>
      <c r="U176" s="782"/>
      <c r="V176" s="782"/>
      <c r="W176" s="782"/>
      <c r="X176" s="782"/>
      <c r="Y176" s="782"/>
      <c r="Z176" s="782"/>
    </row>
    <row r="177" spans="1:26" ht="13.5">
      <c r="A177" s="792"/>
      <c r="B177" s="798" t="s">
        <v>271</v>
      </c>
      <c r="C177" s="793" t="s">
        <v>275</v>
      </c>
      <c r="D177" s="797"/>
      <c r="E177" s="817" t="s">
        <v>273</v>
      </c>
      <c r="F177" s="818" t="s">
        <v>276</v>
      </c>
      <c r="G177" s="797"/>
      <c r="H177" s="797"/>
      <c r="I177" s="782"/>
      <c r="J177" s="782"/>
      <c r="K177" s="782"/>
      <c r="L177" s="782"/>
      <c r="M177" s="782"/>
      <c r="N177" s="782"/>
      <c r="O177" s="782"/>
      <c r="P177" s="782"/>
      <c r="Q177" s="782"/>
      <c r="R177" s="782"/>
      <c r="S177" s="782"/>
      <c r="T177" s="782"/>
      <c r="U177" s="782"/>
      <c r="V177" s="782"/>
      <c r="W177" s="782"/>
      <c r="X177" s="782"/>
      <c r="Y177" s="782"/>
      <c r="Z177" s="782"/>
    </row>
    <row r="178" spans="1:26" ht="13.5">
      <c r="A178" s="792"/>
      <c r="B178" s="798" t="s">
        <v>271</v>
      </c>
      <c r="C178" s="793" t="s">
        <v>277</v>
      </c>
      <c r="D178" s="797"/>
      <c r="E178" s="817" t="s">
        <v>273</v>
      </c>
      <c r="F178" s="818" t="s">
        <v>278</v>
      </c>
      <c r="G178" s="797"/>
      <c r="H178" s="797"/>
      <c r="I178" s="782"/>
      <c r="J178" s="782"/>
      <c r="K178" s="782"/>
      <c r="L178" s="782"/>
      <c r="M178" s="782"/>
      <c r="N178" s="782"/>
      <c r="O178" s="782"/>
      <c r="P178" s="782"/>
      <c r="Q178" s="782"/>
      <c r="R178" s="782"/>
      <c r="S178" s="782"/>
      <c r="T178" s="782"/>
      <c r="U178" s="782"/>
      <c r="V178" s="782"/>
      <c r="W178" s="782"/>
      <c r="X178" s="782"/>
      <c r="Y178" s="782"/>
      <c r="Z178" s="782"/>
    </row>
    <row r="179" spans="1:26" ht="13.5">
      <c r="A179" s="792"/>
      <c r="B179" s="798" t="s">
        <v>271</v>
      </c>
      <c r="C179" s="793" t="s">
        <v>279</v>
      </c>
      <c r="D179" s="797"/>
      <c r="E179" s="817" t="s">
        <v>273</v>
      </c>
      <c r="F179" s="818" t="s">
        <v>278</v>
      </c>
      <c r="G179" s="797"/>
      <c r="H179" s="797"/>
      <c r="I179" s="782"/>
      <c r="J179" s="782"/>
      <c r="K179" s="782"/>
      <c r="L179" s="782"/>
      <c r="M179" s="782"/>
      <c r="N179" s="782"/>
      <c r="O179" s="782"/>
      <c r="P179" s="782"/>
      <c r="Q179" s="782"/>
      <c r="R179" s="782"/>
      <c r="S179" s="782"/>
      <c r="T179" s="782"/>
      <c r="U179" s="782"/>
      <c r="V179" s="782"/>
      <c r="W179" s="782"/>
      <c r="X179" s="782"/>
      <c r="Y179" s="782"/>
      <c r="Z179" s="782"/>
    </row>
    <row r="180" spans="1:26">
      <c r="A180" s="792"/>
      <c r="B180" s="793"/>
      <c r="C180" s="798"/>
      <c r="D180" s="797"/>
      <c r="E180" s="797"/>
      <c r="F180" s="797"/>
      <c r="G180" s="797"/>
      <c r="H180" s="797"/>
      <c r="I180" s="782"/>
      <c r="J180" s="782"/>
      <c r="K180" s="782"/>
      <c r="L180" s="782"/>
      <c r="M180" s="782"/>
      <c r="N180" s="782"/>
      <c r="O180" s="782"/>
      <c r="P180" s="782"/>
      <c r="Q180" s="782"/>
      <c r="R180" s="782"/>
      <c r="S180" s="782"/>
      <c r="T180" s="782"/>
      <c r="U180" s="782"/>
      <c r="V180" s="782"/>
      <c r="W180" s="782"/>
      <c r="X180" s="782"/>
      <c r="Y180" s="782"/>
      <c r="Z180" s="782"/>
    </row>
    <row r="181" spans="1:26">
      <c r="A181" s="792"/>
      <c r="B181" s="793" t="s">
        <v>280</v>
      </c>
      <c r="C181" s="798"/>
      <c r="D181" s="797"/>
      <c r="E181" s="797"/>
      <c r="F181" s="797"/>
      <c r="G181" s="797"/>
      <c r="H181" s="797"/>
      <c r="I181" s="782"/>
      <c r="J181" s="782"/>
      <c r="K181" s="782"/>
      <c r="L181" s="782"/>
      <c r="M181" s="782"/>
      <c r="N181" s="782"/>
      <c r="O181" s="782"/>
      <c r="P181" s="782"/>
      <c r="Q181" s="782"/>
      <c r="R181" s="782"/>
      <c r="S181" s="782"/>
      <c r="T181" s="782"/>
      <c r="U181" s="782"/>
      <c r="V181" s="782"/>
      <c r="W181" s="782"/>
      <c r="X181" s="782"/>
      <c r="Y181" s="782"/>
      <c r="Z181" s="782"/>
    </row>
    <row r="182" spans="1:26">
      <c r="A182" s="792" t="s">
        <v>281</v>
      </c>
      <c r="B182" s="793"/>
      <c r="C182" s="798"/>
      <c r="D182" s="797"/>
      <c r="E182" s="797"/>
      <c r="F182" s="797"/>
      <c r="G182" s="797"/>
      <c r="H182" s="797"/>
      <c r="I182" s="782"/>
      <c r="J182" s="782"/>
      <c r="K182" s="782"/>
      <c r="L182" s="782"/>
      <c r="M182" s="782"/>
      <c r="N182" s="782"/>
      <c r="O182" s="782"/>
      <c r="P182" s="782"/>
      <c r="Q182" s="782"/>
      <c r="R182" s="782"/>
      <c r="S182" s="782"/>
      <c r="T182" s="782"/>
      <c r="U182" s="782"/>
      <c r="V182" s="782"/>
      <c r="W182" s="782"/>
      <c r="X182" s="782"/>
      <c r="Y182" s="782"/>
      <c r="Z182" s="782"/>
    </row>
    <row r="183" spans="1:26">
      <c r="A183" s="792" t="s">
        <v>282</v>
      </c>
      <c r="B183" s="793"/>
      <c r="C183" s="798"/>
      <c r="D183" s="797"/>
      <c r="E183" s="797"/>
      <c r="F183" s="797"/>
      <c r="G183" s="797"/>
      <c r="H183" s="797"/>
      <c r="I183" s="782"/>
      <c r="J183" s="782"/>
      <c r="K183" s="782"/>
      <c r="L183" s="782"/>
      <c r="M183" s="782"/>
      <c r="N183" s="782"/>
      <c r="O183" s="782"/>
      <c r="P183" s="782"/>
      <c r="Q183" s="782"/>
      <c r="R183" s="782"/>
      <c r="S183" s="782"/>
      <c r="T183" s="782"/>
      <c r="U183" s="782"/>
      <c r="V183" s="782"/>
      <c r="W183" s="782"/>
      <c r="X183" s="782"/>
      <c r="Y183" s="782"/>
      <c r="Z183" s="782"/>
    </row>
    <row r="184" spans="1:26">
      <c r="A184" s="792"/>
      <c r="B184" s="793"/>
      <c r="C184" s="798"/>
      <c r="D184" s="797"/>
      <c r="E184" s="797"/>
      <c r="F184" s="797"/>
      <c r="G184" s="797"/>
      <c r="H184" s="797"/>
      <c r="I184" s="782"/>
      <c r="J184" s="782"/>
      <c r="K184" s="782"/>
      <c r="L184" s="782"/>
      <c r="M184" s="782"/>
      <c r="N184" s="782"/>
      <c r="O184" s="782"/>
      <c r="P184" s="782"/>
      <c r="Q184" s="782"/>
      <c r="R184" s="782"/>
      <c r="S184" s="782"/>
      <c r="T184" s="782"/>
      <c r="U184" s="782"/>
      <c r="V184" s="782"/>
      <c r="W184" s="782"/>
      <c r="X184" s="782"/>
      <c r="Y184" s="782"/>
      <c r="Z184" s="782"/>
    </row>
    <row r="185" spans="1:26" ht="15">
      <c r="A185" s="792"/>
      <c r="B185" s="814" t="s">
        <v>283</v>
      </c>
      <c r="C185" s="798"/>
      <c r="D185" s="797"/>
      <c r="E185" s="797"/>
      <c r="F185" s="797"/>
      <c r="G185" s="797"/>
      <c r="H185" s="797"/>
      <c r="I185" s="782"/>
      <c r="J185" s="782"/>
      <c r="K185" s="782"/>
      <c r="L185" s="782"/>
      <c r="M185" s="782"/>
      <c r="N185" s="782"/>
      <c r="O185" s="782"/>
      <c r="P185" s="782"/>
      <c r="Q185" s="782"/>
      <c r="R185" s="782"/>
      <c r="S185" s="782"/>
      <c r="T185" s="782"/>
      <c r="U185" s="782"/>
      <c r="V185" s="782"/>
      <c r="W185" s="782"/>
      <c r="X185" s="782"/>
      <c r="Y185" s="782"/>
      <c r="Z185" s="782"/>
    </row>
    <row r="186" spans="1:26">
      <c r="A186" s="792"/>
      <c r="B186" s="793"/>
      <c r="C186" s="798"/>
      <c r="D186" s="797"/>
      <c r="E186" s="797"/>
      <c r="F186" s="797"/>
      <c r="G186" s="797"/>
      <c r="H186" s="797"/>
      <c r="I186" s="782"/>
      <c r="J186" s="782"/>
      <c r="K186" s="782"/>
      <c r="L186" s="782"/>
      <c r="M186" s="782"/>
      <c r="N186" s="782"/>
      <c r="O186" s="782"/>
      <c r="P186" s="782"/>
      <c r="Q186" s="782"/>
      <c r="R186" s="782"/>
      <c r="S186" s="782"/>
      <c r="T186" s="782"/>
      <c r="U186" s="782"/>
      <c r="V186" s="782"/>
      <c r="W186" s="782"/>
      <c r="X186" s="782"/>
      <c r="Y186" s="782"/>
      <c r="Z186" s="782"/>
    </row>
    <row r="187" spans="1:26">
      <c r="A187" s="792"/>
      <c r="B187" s="806" t="s">
        <v>165</v>
      </c>
      <c r="C187" s="798"/>
      <c r="D187" s="797"/>
      <c r="E187" s="797"/>
      <c r="F187" s="797"/>
      <c r="G187" s="797"/>
      <c r="H187" s="797"/>
      <c r="I187" s="782"/>
      <c r="J187" s="782"/>
      <c r="K187" s="782"/>
      <c r="L187" s="782"/>
      <c r="M187" s="782"/>
      <c r="N187" s="782"/>
      <c r="O187" s="782"/>
      <c r="P187" s="782"/>
      <c r="Q187" s="782"/>
      <c r="R187" s="782"/>
      <c r="S187" s="782"/>
      <c r="T187" s="782"/>
      <c r="U187" s="782"/>
      <c r="V187" s="782"/>
      <c r="W187" s="782"/>
      <c r="X187" s="782"/>
      <c r="Y187" s="782"/>
      <c r="Z187" s="782"/>
    </row>
    <row r="188" spans="1:26">
      <c r="A188" s="792"/>
      <c r="B188" s="793" t="s">
        <v>284</v>
      </c>
      <c r="C188" s="798"/>
      <c r="D188" s="797"/>
      <c r="E188" s="797"/>
      <c r="F188" s="797"/>
      <c r="G188" s="797"/>
      <c r="H188" s="797"/>
      <c r="I188" s="782"/>
      <c r="J188" s="782"/>
      <c r="K188" s="782"/>
      <c r="L188" s="782"/>
      <c r="M188" s="782"/>
      <c r="N188" s="782"/>
      <c r="O188" s="782"/>
      <c r="P188" s="782"/>
      <c r="Q188" s="782"/>
      <c r="R188" s="782"/>
      <c r="S188" s="782"/>
      <c r="T188" s="782"/>
      <c r="U188" s="782"/>
      <c r="V188" s="782"/>
      <c r="W188" s="782"/>
      <c r="X188" s="782"/>
      <c r="Y188" s="782"/>
      <c r="Z188" s="782"/>
    </row>
    <row r="189" spans="1:26">
      <c r="A189" s="792" t="s">
        <v>285</v>
      </c>
      <c r="B189" s="793"/>
      <c r="C189" s="798"/>
      <c r="D189" s="797"/>
      <c r="E189" s="797"/>
      <c r="F189" s="797"/>
      <c r="G189" s="797"/>
      <c r="H189" s="797"/>
      <c r="I189" s="782"/>
      <c r="J189" s="782"/>
      <c r="K189" s="782"/>
      <c r="L189" s="782"/>
      <c r="M189" s="782"/>
      <c r="N189" s="782"/>
      <c r="O189" s="782"/>
      <c r="P189" s="782"/>
      <c r="Q189" s="782"/>
      <c r="R189" s="782"/>
      <c r="S189" s="782"/>
      <c r="T189" s="782"/>
      <c r="U189" s="782"/>
      <c r="V189" s="782"/>
      <c r="W189" s="782"/>
      <c r="X189" s="782"/>
      <c r="Y189" s="782"/>
      <c r="Z189" s="782"/>
    </row>
    <row r="190" spans="1:26">
      <c r="A190" s="792"/>
      <c r="B190" s="793" t="s">
        <v>286</v>
      </c>
      <c r="C190" s="798"/>
      <c r="D190" s="797"/>
      <c r="E190" s="797"/>
      <c r="F190" s="797"/>
      <c r="G190" s="797"/>
      <c r="H190" s="797"/>
      <c r="I190" s="782"/>
      <c r="J190" s="782"/>
      <c r="K190" s="782"/>
      <c r="L190" s="782"/>
      <c r="M190" s="782"/>
      <c r="N190" s="782"/>
      <c r="O190" s="782"/>
      <c r="P190" s="782"/>
      <c r="Q190" s="782"/>
      <c r="R190" s="782"/>
      <c r="S190" s="782"/>
      <c r="T190" s="782"/>
      <c r="U190" s="782"/>
      <c r="V190" s="782"/>
      <c r="W190" s="782"/>
      <c r="X190" s="782"/>
      <c r="Y190" s="782"/>
      <c r="Z190" s="782"/>
    </row>
    <row r="191" spans="1:26">
      <c r="A191" s="792"/>
      <c r="B191" s="793"/>
      <c r="C191" s="798"/>
      <c r="D191" s="797"/>
      <c r="E191" s="797"/>
      <c r="F191" s="797"/>
      <c r="G191" s="797"/>
      <c r="H191" s="797"/>
      <c r="I191" s="782"/>
      <c r="J191" s="782"/>
      <c r="K191" s="782"/>
      <c r="L191" s="782"/>
      <c r="M191" s="782"/>
      <c r="N191" s="782"/>
      <c r="O191" s="782"/>
      <c r="P191" s="782"/>
      <c r="Q191" s="782"/>
      <c r="R191" s="782"/>
      <c r="S191" s="782"/>
      <c r="T191" s="782"/>
      <c r="U191" s="782"/>
      <c r="V191" s="782"/>
      <c r="W191" s="782"/>
      <c r="X191" s="782"/>
      <c r="Y191" s="782"/>
      <c r="Z191" s="782"/>
    </row>
    <row r="192" spans="1:26">
      <c r="A192" s="792"/>
      <c r="B192" s="806" t="s">
        <v>196</v>
      </c>
      <c r="C192" s="798"/>
      <c r="D192" s="797"/>
      <c r="E192" s="797"/>
      <c r="F192" s="797"/>
      <c r="G192" s="797"/>
      <c r="H192" s="797"/>
      <c r="I192" s="782"/>
      <c r="J192" s="782"/>
      <c r="K192" s="782"/>
      <c r="L192" s="782"/>
      <c r="M192" s="782"/>
      <c r="N192" s="782"/>
      <c r="O192" s="782"/>
      <c r="P192" s="782"/>
      <c r="Q192" s="782"/>
      <c r="R192" s="782"/>
      <c r="S192" s="782"/>
      <c r="T192" s="782"/>
      <c r="U192" s="782"/>
      <c r="V192" s="782"/>
      <c r="W192" s="782"/>
      <c r="X192" s="782"/>
      <c r="Y192" s="782"/>
      <c r="Z192" s="782"/>
    </row>
    <row r="193" spans="1:26">
      <c r="A193" s="792"/>
      <c r="B193" s="793" t="s">
        <v>268</v>
      </c>
      <c r="C193" s="798"/>
      <c r="D193" s="797"/>
      <c r="E193" s="797"/>
      <c r="F193" s="797"/>
      <c r="G193" s="797"/>
      <c r="H193" s="797"/>
      <c r="I193" s="782"/>
      <c r="J193" s="782"/>
      <c r="K193" s="782"/>
      <c r="L193" s="782"/>
      <c r="M193" s="782"/>
      <c r="N193" s="782"/>
      <c r="O193" s="782"/>
      <c r="P193" s="782"/>
      <c r="Q193" s="782"/>
      <c r="R193" s="782"/>
      <c r="S193" s="782"/>
      <c r="T193" s="782"/>
      <c r="U193" s="782"/>
      <c r="V193" s="782"/>
      <c r="W193" s="782"/>
      <c r="X193" s="782"/>
      <c r="Y193" s="782"/>
      <c r="Z193" s="782"/>
    </row>
    <row r="194" spans="1:26">
      <c r="A194" s="792" t="s">
        <v>287</v>
      </c>
      <c r="B194" s="793"/>
      <c r="C194" s="798"/>
      <c r="D194" s="797"/>
      <c r="E194" s="797"/>
      <c r="F194" s="797"/>
      <c r="G194" s="797"/>
      <c r="H194" s="797"/>
      <c r="I194" s="782"/>
      <c r="J194" s="782"/>
      <c r="K194" s="782"/>
      <c r="L194" s="782"/>
      <c r="M194" s="782"/>
      <c r="N194" s="782"/>
      <c r="O194" s="782"/>
      <c r="P194" s="782"/>
      <c r="Q194" s="782"/>
      <c r="R194" s="782"/>
      <c r="S194" s="782"/>
      <c r="T194" s="782"/>
      <c r="U194" s="782"/>
      <c r="V194" s="782"/>
      <c r="W194" s="782"/>
      <c r="X194" s="782"/>
      <c r="Y194" s="782"/>
      <c r="Z194" s="782"/>
    </row>
    <row r="195" spans="1:26">
      <c r="A195" s="813"/>
      <c r="B195" s="813"/>
      <c r="C195" s="813"/>
      <c r="D195" s="813"/>
      <c r="E195" s="813"/>
      <c r="F195" s="813"/>
      <c r="G195" s="813"/>
      <c r="H195" s="813"/>
      <c r="I195" s="803"/>
      <c r="J195" s="803"/>
      <c r="K195" s="803"/>
      <c r="L195" s="803"/>
      <c r="M195" s="803"/>
      <c r="N195" s="803"/>
      <c r="O195" s="803"/>
      <c r="P195" s="803"/>
      <c r="Q195" s="803"/>
      <c r="R195" s="803"/>
      <c r="S195" s="803"/>
      <c r="T195" s="803"/>
      <c r="U195" s="803"/>
      <c r="V195" s="803"/>
      <c r="W195" s="803"/>
      <c r="X195" s="803"/>
      <c r="Y195" s="803"/>
      <c r="Z195" s="803"/>
    </row>
    <row r="196" spans="1:26" ht="18.75">
      <c r="A196" s="805" t="s">
        <v>288</v>
      </c>
      <c r="B196" s="793"/>
      <c r="C196" s="798"/>
      <c r="D196" s="797"/>
      <c r="E196" s="797"/>
      <c r="F196" s="797"/>
      <c r="G196" s="797"/>
      <c r="H196" s="797"/>
      <c r="I196" s="803"/>
      <c r="J196" s="803"/>
      <c r="K196" s="803"/>
      <c r="L196" s="803"/>
      <c r="M196" s="803"/>
      <c r="N196" s="803"/>
      <c r="O196" s="803"/>
      <c r="P196" s="803"/>
      <c r="Q196" s="803"/>
      <c r="R196" s="803"/>
      <c r="S196" s="803"/>
      <c r="T196" s="803"/>
      <c r="U196" s="803"/>
      <c r="V196" s="803"/>
      <c r="W196" s="803"/>
      <c r="X196" s="803"/>
      <c r="Y196" s="803"/>
      <c r="Z196" s="803"/>
    </row>
    <row r="197" spans="1:26">
      <c r="A197" s="792"/>
      <c r="B197" s="793"/>
      <c r="C197" s="798"/>
      <c r="D197" s="797"/>
      <c r="E197" s="797"/>
      <c r="F197" s="797"/>
      <c r="G197" s="797"/>
      <c r="H197" s="797"/>
      <c r="I197" s="803"/>
      <c r="J197" s="803"/>
      <c r="K197" s="803"/>
      <c r="L197" s="803"/>
      <c r="M197" s="803"/>
      <c r="N197" s="803"/>
      <c r="O197" s="803"/>
      <c r="P197" s="803"/>
      <c r="Q197" s="803"/>
      <c r="R197" s="803"/>
      <c r="S197" s="803"/>
      <c r="T197" s="803"/>
      <c r="U197" s="803"/>
      <c r="V197" s="803"/>
      <c r="W197" s="803"/>
      <c r="X197" s="803"/>
      <c r="Y197" s="803"/>
      <c r="Z197" s="803"/>
    </row>
    <row r="198" spans="1:26">
      <c r="A198" s="792"/>
      <c r="B198" s="806" t="s">
        <v>165</v>
      </c>
      <c r="C198" s="798"/>
      <c r="D198" s="797"/>
      <c r="E198" s="797"/>
      <c r="F198" s="797"/>
      <c r="G198" s="797"/>
      <c r="H198" s="797"/>
      <c r="I198" s="782"/>
      <c r="J198" s="782"/>
      <c r="K198" s="782"/>
      <c r="L198" s="782"/>
      <c r="M198" s="782"/>
      <c r="N198" s="782"/>
      <c r="O198" s="782"/>
      <c r="P198" s="782"/>
      <c r="Q198" s="782"/>
      <c r="R198" s="782"/>
      <c r="S198" s="782"/>
      <c r="T198" s="782"/>
      <c r="U198" s="782"/>
      <c r="V198" s="782"/>
      <c r="W198" s="782"/>
      <c r="X198" s="782"/>
      <c r="Y198" s="782"/>
      <c r="Z198" s="782"/>
    </row>
    <row r="199" spans="1:26">
      <c r="A199" s="792"/>
      <c r="B199" s="793" t="s">
        <v>289</v>
      </c>
      <c r="C199" s="798"/>
      <c r="D199" s="797"/>
      <c r="E199" s="797"/>
      <c r="F199" s="797"/>
      <c r="G199" s="797"/>
      <c r="H199" s="797"/>
      <c r="I199" s="782"/>
      <c r="J199" s="782"/>
      <c r="K199" s="782"/>
      <c r="L199" s="782"/>
      <c r="M199" s="782"/>
      <c r="N199" s="782"/>
      <c r="O199" s="782"/>
      <c r="P199" s="782"/>
      <c r="Q199" s="782"/>
      <c r="R199" s="782"/>
      <c r="S199" s="782"/>
      <c r="T199" s="782"/>
      <c r="U199" s="782"/>
      <c r="V199" s="782"/>
      <c r="W199" s="782"/>
      <c r="X199" s="782"/>
      <c r="Y199" s="782"/>
      <c r="Z199" s="782"/>
    </row>
    <row r="200" spans="1:26">
      <c r="A200" s="792" t="s">
        <v>241</v>
      </c>
      <c r="B200" s="793"/>
      <c r="C200" s="798"/>
      <c r="D200" s="797"/>
      <c r="E200" s="797"/>
      <c r="F200" s="797"/>
      <c r="G200" s="797"/>
      <c r="H200" s="797"/>
      <c r="I200" s="782"/>
      <c r="J200" s="782"/>
      <c r="K200" s="782"/>
      <c r="L200" s="782"/>
      <c r="M200" s="782"/>
      <c r="N200" s="782"/>
      <c r="O200" s="782"/>
      <c r="P200" s="782"/>
      <c r="Q200" s="782"/>
      <c r="R200" s="782"/>
      <c r="S200" s="782"/>
      <c r="T200" s="782"/>
      <c r="U200" s="782"/>
      <c r="V200" s="782"/>
      <c r="W200" s="782"/>
      <c r="X200" s="782"/>
      <c r="Y200" s="782"/>
      <c r="Z200" s="782"/>
    </row>
    <row r="201" spans="1:26">
      <c r="A201" s="792"/>
      <c r="B201" s="807" t="s">
        <v>128</v>
      </c>
      <c r="C201" s="808" t="s">
        <v>290</v>
      </c>
      <c r="D201" s="797"/>
      <c r="E201" s="797"/>
      <c r="F201" s="797"/>
      <c r="G201" s="797"/>
      <c r="H201" s="797"/>
      <c r="I201" s="782"/>
      <c r="J201" s="782"/>
      <c r="K201" s="782"/>
      <c r="L201" s="782"/>
      <c r="M201" s="782"/>
      <c r="N201" s="782"/>
      <c r="O201" s="782"/>
      <c r="P201" s="782"/>
      <c r="Q201" s="782"/>
      <c r="R201" s="782"/>
      <c r="S201" s="782"/>
      <c r="T201" s="782"/>
      <c r="U201" s="782"/>
      <c r="V201" s="782"/>
      <c r="W201" s="782"/>
      <c r="X201" s="782"/>
      <c r="Y201" s="782"/>
      <c r="Z201" s="782"/>
    </row>
    <row r="202" spans="1:26">
      <c r="A202" s="792"/>
      <c r="B202" s="807" t="s">
        <v>128</v>
      </c>
      <c r="C202" s="808" t="s">
        <v>1290</v>
      </c>
      <c r="D202" s="797"/>
      <c r="E202" s="797"/>
      <c r="F202" s="797"/>
      <c r="G202" s="797"/>
      <c r="H202" s="797"/>
      <c r="I202" s="782"/>
      <c r="J202" s="782"/>
      <c r="K202" s="782"/>
      <c r="L202" s="782"/>
      <c r="M202" s="782"/>
      <c r="N202" s="782"/>
      <c r="O202" s="782"/>
      <c r="P202" s="782"/>
      <c r="Q202" s="782"/>
      <c r="R202" s="782"/>
      <c r="S202" s="782"/>
      <c r="T202" s="782"/>
      <c r="U202" s="782"/>
      <c r="V202" s="782"/>
      <c r="W202" s="782"/>
      <c r="X202" s="782"/>
      <c r="Y202" s="782"/>
      <c r="Z202" s="782"/>
    </row>
    <row r="203" spans="1:26">
      <c r="A203" s="792"/>
      <c r="B203" s="807" t="s">
        <v>128</v>
      </c>
      <c r="C203" s="809" t="s">
        <v>291</v>
      </c>
      <c r="D203" s="797"/>
      <c r="E203" s="797"/>
      <c r="F203" s="797"/>
      <c r="G203" s="797"/>
      <c r="H203" s="797"/>
      <c r="I203" s="782"/>
      <c r="J203" s="782"/>
      <c r="K203" s="782"/>
      <c r="L203" s="782"/>
      <c r="M203" s="782"/>
      <c r="N203" s="782"/>
      <c r="O203" s="782"/>
      <c r="P203" s="782"/>
      <c r="Q203" s="782"/>
      <c r="R203" s="782"/>
      <c r="S203" s="782"/>
      <c r="T203" s="782"/>
      <c r="U203" s="782"/>
      <c r="V203" s="782"/>
      <c r="W203" s="782"/>
      <c r="X203" s="782"/>
      <c r="Y203" s="782"/>
      <c r="Z203" s="782"/>
    </row>
    <row r="204" spans="1:26">
      <c r="A204" s="792"/>
      <c r="B204" s="807" t="s">
        <v>128</v>
      </c>
      <c r="C204" s="809" t="s">
        <v>169</v>
      </c>
      <c r="D204" s="804"/>
      <c r="E204" s="797"/>
      <c r="F204" s="797"/>
      <c r="G204" s="797"/>
      <c r="H204" s="797"/>
      <c r="I204" s="803"/>
      <c r="J204" s="803"/>
      <c r="K204" s="803"/>
      <c r="L204" s="803"/>
      <c r="M204" s="803"/>
      <c r="N204" s="803"/>
      <c r="O204" s="803"/>
      <c r="P204" s="803"/>
      <c r="Q204" s="803"/>
      <c r="R204" s="803"/>
      <c r="S204" s="803"/>
      <c r="T204" s="803"/>
      <c r="U204" s="803"/>
      <c r="V204" s="803"/>
      <c r="W204" s="803"/>
      <c r="X204" s="803"/>
      <c r="Y204" s="803"/>
      <c r="Z204" s="803"/>
    </row>
    <row r="205" spans="1:26">
      <c r="A205" s="792"/>
      <c r="B205" s="793"/>
      <c r="C205" s="798"/>
      <c r="D205" s="797"/>
      <c r="E205" s="797"/>
      <c r="F205" s="797"/>
      <c r="G205" s="797"/>
      <c r="H205" s="797"/>
      <c r="I205" s="782"/>
      <c r="J205" s="782"/>
      <c r="K205" s="782"/>
      <c r="L205" s="782"/>
      <c r="M205" s="782"/>
      <c r="N205" s="782"/>
      <c r="O205" s="782"/>
      <c r="P205" s="782"/>
      <c r="Q205" s="782"/>
      <c r="R205" s="782"/>
      <c r="S205" s="782"/>
      <c r="T205" s="782"/>
      <c r="U205" s="782"/>
      <c r="V205" s="782"/>
      <c r="W205" s="782"/>
      <c r="X205" s="782"/>
      <c r="Y205" s="782"/>
      <c r="Z205" s="782"/>
    </row>
    <row r="206" spans="1:26" ht="15">
      <c r="A206" s="792"/>
      <c r="B206" s="814" t="s">
        <v>292</v>
      </c>
      <c r="C206" s="798"/>
      <c r="D206" s="797"/>
      <c r="E206" s="797"/>
      <c r="F206" s="797"/>
      <c r="G206" s="797"/>
      <c r="H206" s="797"/>
      <c r="I206" s="782"/>
      <c r="J206" s="782"/>
      <c r="K206" s="782"/>
      <c r="L206" s="782"/>
      <c r="M206" s="782"/>
      <c r="N206" s="782"/>
      <c r="O206" s="782"/>
      <c r="P206" s="782"/>
      <c r="Q206" s="782"/>
      <c r="R206" s="782"/>
      <c r="S206" s="782"/>
      <c r="T206" s="782"/>
      <c r="U206" s="782"/>
      <c r="V206" s="782"/>
      <c r="W206" s="782"/>
      <c r="X206" s="782"/>
      <c r="Y206" s="782"/>
      <c r="Z206" s="782"/>
    </row>
    <row r="207" spans="1:26">
      <c r="A207" s="792"/>
      <c r="B207" s="793"/>
      <c r="C207" s="798"/>
      <c r="D207" s="797"/>
      <c r="E207" s="797"/>
      <c r="F207" s="797"/>
      <c r="G207" s="797"/>
      <c r="H207" s="797"/>
      <c r="I207" s="782"/>
      <c r="J207" s="782"/>
      <c r="K207" s="782"/>
      <c r="L207" s="782"/>
      <c r="M207" s="782"/>
      <c r="N207" s="782"/>
      <c r="O207" s="782"/>
      <c r="P207" s="782"/>
      <c r="Q207" s="782"/>
      <c r="R207" s="782"/>
      <c r="S207" s="782"/>
      <c r="T207" s="782"/>
      <c r="U207" s="782"/>
      <c r="V207" s="782"/>
      <c r="W207" s="782"/>
      <c r="X207" s="782"/>
      <c r="Y207" s="782"/>
      <c r="Z207" s="782"/>
    </row>
    <row r="208" spans="1:26">
      <c r="A208" s="792"/>
      <c r="B208" s="806" t="s">
        <v>165</v>
      </c>
      <c r="C208" s="798"/>
      <c r="D208" s="797"/>
      <c r="E208" s="797"/>
      <c r="F208" s="797"/>
      <c r="G208" s="797"/>
      <c r="H208" s="797"/>
      <c r="I208" s="782"/>
      <c r="J208" s="782"/>
      <c r="K208" s="782"/>
      <c r="L208" s="782"/>
      <c r="M208" s="782"/>
      <c r="N208" s="782"/>
      <c r="O208" s="782"/>
      <c r="P208" s="782"/>
      <c r="Q208" s="782"/>
      <c r="R208" s="782"/>
      <c r="S208" s="782"/>
      <c r="T208" s="782"/>
      <c r="U208" s="782"/>
      <c r="V208" s="782"/>
      <c r="W208" s="782"/>
      <c r="X208" s="782"/>
      <c r="Y208" s="782"/>
      <c r="Z208" s="782"/>
    </row>
    <row r="209" spans="1:26">
      <c r="A209" s="792"/>
      <c r="B209" s="793" t="s">
        <v>293</v>
      </c>
      <c r="C209" s="798"/>
      <c r="D209" s="797"/>
      <c r="E209" s="797"/>
      <c r="F209" s="797"/>
      <c r="G209" s="797"/>
      <c r="H209" s="797"/>
      <c r="I209" s="782"/>
      <c r="J209" s="782"/>
      <c r="K209" s="782"/>
      <c r="L209" s="782"/>
      <c r="M209" s="782"/>
      <c r="N209" s="782"/>
      <c r="O209" s="782"/>
      <c r="P209" s="782"/>
      <c r="Q209" s="782"/>
      <c r="R209" s="782"/>
      <c r="S209" s="782"/>
      <c r="T209" s="782"/>
      <c r="U209" s="782"/>
      <c r="V209" s="782"/>
      <c r="W209" s="782"/>
      <c r="X209" s="782"/>
      <c r="Y209" s="782"/>
      <c r="Z209" s="782"/>
    </row>
    <row r="210" spans="1:26">
      <c r="A210" s="793" t="s">
        <v>294</v>
      </c>
      <c r="B210" s="793"/>
      <c r="C210" s="798"/>
      <c r="D210" s="797"/>
      <c r="E210" s="797"/>
      <c r="F210" s="797"/>
      <c r="G210" s="797"/>
      <c r="H210" s="797"/>
      <c r="I210" s="782"/>
      <c r="J210" s="782"/>
      <c r="K210" s="782"/>
      <c r="L210" s="782"/>
      <c r="M210" s="782"/>
      <c r="N210" s="782"/>
      <c r="O210" s="782"/>
      <c r="P210" s="782"/>
      <c r="Q210" s="782"/>
      <c r="R210" s="782"/>
      <c r="S210" s="782"/>
      <c r="T210" s="782"/>
      <c r="U210" s="782"/>
      <c r="V210" s="782"/>
      <c r="W210" s="782"/>
      <c r="X210" s="782"/>
      <c r="Y210" s="782"/>
      <c r="Z210" s="782"/>
    </row>
    <row r="211" spans="1:26">
      <c r="A211" s="793" t="s">
        <v>295</v>
      </c>
      <c r="B211" s="789"/>
      <c r="C211" s="798"/>
      <c r="D211" s="797"/>
      <c r="E211" s="797"/>
      <c r="F211" s="797"/>
      <c r="G211" s="797"/>
      <c r="H211" s="797"/>
      <c r="I211" s="782"/>
      <c r="J211" s="782"/>
      <c r="K211" s="782"/>
      <c r="L211" s="782"/>
      <c r="M211" s="782"/>
      <c r="N211" s="782"/>
      <c r="O211" s="782"/>
      <c r="P211" s="782"/>
      <c r="Q211" s="782"/>
      <c r="R211" s="782"/>
      <c r="S211" s="782"/>
      <c r="T211" s="782"/>
      <c r="U211" s="782"/>
      <c r="V211" s="782"/>
      <c r="W211" s="782"/>
      <c r="X211" s="782"/>
      <c r="Y211" s="782"/>
      <c r="Z211" s="782"/>
    </row>
    <row r="212" spans="1:26">
      <c r="A212" s="792"/>
      <c r="B212" s="793" t="s">
        <v>296</v>
      </c>
      <c r="C212" s="798"/>
      <c r="D212" s="797"/>
      <c r="E212" s="797"/>
      <c r="F212" s="797"/>
      <c r="G212" s="797"/>
      <c r="H212" s="797"/>
      <c r="I212" s="782"/>
      <c r="J212" s="782"/>
      <c r="K212" s="782"/>
      <c r="L212" s="782"/>
      <c r="M212" s="782"/>
      <c r="N212" s="782"/>
      <c r="O212" s="782"/>
      <c r="P212" s="782"/>
      <c r="Q212" s="782"/>
      <c r="R212" s="782"/>
      <c r="S212" s="782"/>
      <c r="T212" s="782"/>
      <c r="U212" s="782"/>
      <c r="V212" s="782"/>
      <c r="W212" s="782"/>
      <c r="X212" s="782"/>
      <c r="Y212" s="782"/>
      <c r="Z212" s="782"/>
    </row>
    <row r="213" spans="1:26">
      <c r="A213" s="792" t="s">
        <v>297</v>
      </c>
      <c r="B213" s="793"/>
      <c r="C213" s="798"/>
      <c r="D213" s="797"/>
      <c r="E213" s="797"/>
      <c r="F213" s="797"/>
      <c r="G213" s="797"/>
      <c r="H213" s="797"/>
      <c r="I213" s="782"/>
      <c r="J213" s="782"/>
      <c r="K213" s="782"/>
      <c r="L213" s="782"/>
      <c r="M213" s="782"/>
      <c r="N213" s="782"/>
      <c r="O213" s="782"/>
      <c r="P213" s="782"/>
      <c r="Q213" s="782"/>
      <c r="R213" s="782"/>
      <c r="S213" s="782"/>
      <c r="T213" s="782"/>
      <c r="U213" s="782"/>
      <c r="V213" s="782"/>
      <c r="W213" s="782"/>
      <c r="X213" s="782"/>
      <c r="Y213" s="782"/>
      <c r="Z213" s="782"/>
    </row>
    <row r="214" spans="1:26">
      <c r="A214" s="792"/>
      <c r="B214" s="793" t="s">
        <v>298</v>
      </c>
      <c r="C214" s="798"/>
      <c r="D214" s="797"/>
      <c r="E214" s="797"/>
      <c r="F214" s="797"/>
      <c r="G214" s="797"/>
      <c r="H214" s="797"/>
      <c r="I214" s="782"/>
      <c r="J214" s="782"/>
      <c r="K214" s="782"/>
      <c r="L214" s="782"/>
      <c r="M214" s="782"/>
      <c r="N214" s="782"/>
      <c r="O214" s="782"/>
      <c r="P214" s="782"/>
      <c r="Q214" s="782"/>
      <c r="R214" s="782"/>
      <c r="S214" s="782"/>
      <c r="T214" s="782"/>
      <c r="U214" s="782"/>
      <c r="V214" s="782"/>
      <c r="W214" s="782"/>
      <c r="X214" s="782"/>
      <c r="Y214" s="782"/>
      <c r="Z214" s="782"/>
    </row>
    <row r="215" spans="1:26">
      <c r="A215" s="792"/>
      <c r="B215" s="793" t="s">
        <v>299</v>
      </c>
      <c r="C215" s="798"/>
      <c r="D215" s="797"/>
      <c r="E215" s="797"/>
      <c r="F215" s="797"/>
      <c r="G215" s="797"/>
      <c r="H215" s="797"/>
      <c r="I215" s="782"/>
      <c r="J215" s="782"/>
      <c r="K215" s="782"/>
      <c r="L215" s="782"/>
      <c r="M215" s="782"/>
      <c r="N215" s="782"/>
      <c r="O215" s="782"/>
      <c r="P215" s="782"/>
      <c r="Q215" s="782"/>
      <c r="R215" s="782"/>
      <c r="S215" s="782"/>
      <c r="T215" s="782"/>
      <c r="U215" s="782"/>
      <c r="V215" s="782"/>
      <c r="W215" s="782"/>
      <c r="X215" s="782"/>
      <c r="Y215" s="782"/>
      <c r="Z215" s="782"/>
    </row>
    <row r="216" spans="1:26">
      <c r="A216" s="792" t="s">
        <v>300</v>
      </c>
      <c r="B216" s="793"/>
      <c r="C216" s="798"/>
      <c r="D216" s="797"/>
      <c r="E216" s="797"/>
      <c r="F216" s="797"/>
      <c r="G216" s="797"/>
      <c r="H216" s="797"/>
      <c r="I216" s="782"/>
      <c r="J216" s="782"/>
      <c r="K216" s="782"/>
      <c r="L216" s="782"/>
      <c r="M216" s="782"/>
      <c r="N216" s="782"/>
      <c r="O216" s="782"/>
      <c r="P216" s="782"/>
      <c r="Q216" s="782"/>
      <c r="R216" s="782"/>
      <c r="S216" s="782"/>
      <c r="T216" s="782"/>
      <c r="U216" s="782"/>
      <c r="V216" s="782"/>
      <c r="W216" s="782"/>
      <c r="X216" s="782"/>
      <c r="Y216" s="782"/>
      <c r="Z216" s="782"/>
    </row>
    <row r="217" spans="1:26">
      <c r="A217" s="792" t="s">
        <v>301</v>
      </c>
      <c r="B217" s="793"/>
      <c r="C217" s="798"/>
      <c r="D217" s="797"/>
      <c r="E217" s="797"/>
      <c r="F217" s="797"/>
      <c r="G217" s="797"/>
      <c r="H217" s="797"/>
      <c r="I217" s="782"/>
      <c r="J217" s="782"/>
      <c r="K217" s="782"/>
      <c r="L217" s="782"/>
      <c r="M217" s="782"/>
      <c r="N217" s="782"/>
      <c r="O217" s="782"/>
      <c r="P217" s="782"/>
      <c r="Q217" s="782"/>
      <c r="R217" s="782"/>
      <c r="S217" s="782"/>
      <c r="T217" s="782"/>
      <c r="U217" s="782"/>
      <c r="V217" s="782"/>
      <c r="W217" s="782"/>
      <c r="X217" s="782"/>
      <c r="Y217" s="782"/>
      <c r="Z217" s="782"/>
    </row>
    <row r="218" spans="1:26">
      <c r="A218" s="792" t="s">
        <v>302</v>
      </c>
      <c r="B218" s="793"/>
      <c r="C218" s="798"/>
      <c r="D218" s="797"/>
      <c r="E218" s="797"/>
      <c r="F218" s="797"/>
      <c r="G218" s="797"/>
      <c r="H218" s="797"/>
      <c r="I218" s="782"/>
      <c r="J218" s="782"/>
      <c r="K218" s="782"/>
      <c r="L218" s="782"/>
      <c r="M218" s="782"/>
      <c r="N218" s="782"/>
      <c r="O218" s="782"/>
      <c r="P218" s="782"/>
      <c r="Q218" s="782"/>
      <c r="R218" s="782"/>
      <c r="S218" s="782"/>
      <c r="T218" s="782"/>
      <c r="U218" s="782"/>
      <c r="V218" s="782"/>
      <c r="W218" s="782"/>
      <c r="X218" s="782"/>
      <c r="Y218" s="782"/>
      <c r="Z218" s="782"/>
    </row>
    <row r="219" spans="1:26">
      <c r="A219" s="792"/>
      <c r="B219" s="793"/>
      <c r="C219" s="798"/>
      <c r="D219" s="797"/>
      <c r="E219" s="797"/>
      <c r="F219" s="797"/>
      <c r="G219" s="797"/>
      <c r="H219" s="797"/>
      <c r="I219" s="782"/>
      <c r="J219" s="782"/>
      <c r="K219" s="782"/>
      <c r="L219" s="782"/>
      <c r="M219" s="782"/>
      <c r="N219" s="782"/>
      <c r="O219" s="782"/>
      <c r="P219" s="782"/>
      <c r="Q219" s="782"/>
      <c r="R219" s="782"/>
      <c r="S219" s="782"/>
      <c r="T219" s="782"/>
      <c r="U219" s="782"/>
      <c r="V219" s="782"/>
      <c r="W219" s="782"/>
      <c r="X219" s="782"/>
      <c r="Y219" s="782"/>
      <c r="Z219" s="782"/>
    </row>
    <row r="220" spans="1:26">
      <c r="A220" s="792"/>
      <c r="B220" s="806" t="s">
        <v>303</v>
      </c>
      <c r="C220" s="798"/>
      <c r="D220" s="797"/>
      <c r="E220" s="797"/>
      <c r="F220" s="797"/>
      <c r="G220" s="797"/>
      <c r="H220" s="797"/>
      <c r="I220" s="782"/>
      <c r="J220" s="782"/>
      <c r="K220" s="782"/>
      <c r="L220" s="782"/>
      <c r="M220" s="782"/>
      <c r="N220" s="782"/>
      <c r="O220" s="782"/>
      <c r="P220" s="782"/>
      <c r="Q220" s="782"/>
      <c r="R220" s="782"/>
      <c r="S220" s="782"/>
      <c r="T220" s="782"/>
      <c r="U220" s="782"/>
      <c r="V220" s="782"/>
      <c r="W220" s="782"/>
      <c r="X220" s="782"/>
      <c r="Y220" s="782"/>
      <c r="Z220" s="782"/>
    </row>
    <row r="221" spans="1:26" ht="25.9" customHeight="1">
      <c r="A221" s="792"/>
      <c r="B221" s="819" t="s">
        <v>1291</v>
      </c>
      <c r="C221" s="820"/>
      <c r="D221" s="820"/>
      <c r="E221" s="820"/>
      <c r="F221" s="820"/>
      <c r="G221" s="820"/>
      <c r="H221" s="820"/>
      <c r="I221" s="782"/>
      <c r="J221" s="782"/>
      <c r="K221" s="782"/>
      <c r="L221" s="782"/>
      <c r="M221" s="782"/>
      <c r="N221" s="782"/>
      <c r="O221" s="782"/>
      <c r="P221" s="782"/>
      <c r="Q221" s="782"/>
      <c r="R221" s="782"/>
      <c r="S221" s="782"/>
      <c r="T221" s="782"/>
      <c r="U221" s="782"/>
      <c r="V221" s="782"/>
      <c r="W221" s="782"/>
      <c r="X221" s="782"/>
      <c r="Y221" s="782"/>
      <c r="Z221" s="782"/>
    </row>
    <row r="222" spans="1:26">
      <c r="A222" s="792"/>
      <c r="B222" s="793" t="s">
        <v>304</v>
      </c>
      <c r="C222" s="798"/>
      <c r="D222" s="797"/>
      <c r="E222" s="797"/>
      <c r="F222" s="797"/>
      <c r="G222" s="797"/>
      <c r="H222" s="797"/>
      <c r="I222" s="782"/>
      <c r="J222" s="782"/>
      <c r="K222" s="782"/>
      <c r="L222" s="782"/>
      <c r="M222" s="782"/>
      <c r="N222" s="782"/>
      <c r="O222" s="782"/>
      <c r="P222" s="782"/>
      <c r="Q222" s="782"/>
      <c r="R222" s="782"/>
      <c r="S222" s="782"/>
      <c r="T222" s="782"/>
      <c r="U222" s="782"/>
      <c r="V222" s="782"/>
      <c r="W222" s="782"/>
      <c r="X222" s="782"/>
      <c r="Y222" s="782"/>
      <c r="Z222" s="782"/>
    </row>
    <row r="223" spans="1:26">
      <c r="A223" s="792" t="s">
        <v>305</v>
      </c>
      <c r="B223" s="793"/>
      <c r="C223" s="798"/>
      <c r="D223" s="797"/>
      <c r="E223" s="797"/>
      <c r="F223" s="797"/>
      <c r="G223" s="797"/>
      <c r="H223" s="797"/>
      <c r="I223" s="782"/>
      <c r="J223" s="782"/>
      <c r="K223" s="782"/>
      <c r="L223" s="782"/>
      <c r="M223" s="782"/>
      <c r="N223" s="782"/>
      <c r="O223" s="782"/>
      <c r="P223" s="782"/>
      <c r="Q223" s="782"/>
      <c r="R223" s="782"/>
      <c r="S223" s="782"/>
      <c r="T223" s="782"/>
      <c r="U223" s="782"/>
      <c r="V223" s="782"/>
      <c r="W223" s="782"/>
      <c r="X223" s="782"/>
      <c r="Y223" s="782"/>
      <c r="Z223" s="782"/>
    </row>
    <row r="224" spans="1:26">
      <c r="A224" s="792"/>
      <c r="B224" s="793"/>
      <c r="C224" s="798"/>
      <c r="D224" s="797" t="s">
        <v>306</v>
      </c>
      <c r="E224" s="821">
        <v>5</v>
      </c>
      <c r="F224" s="797" t="s">
        <v>307</v>
      </c>
      <c r="G224" s="797"/>
      <c r="H224" s="797"/>
      <c r="I224" s="782"/>
      <c r="J224" s="782"/>
      <c r="K224" s="782"/>
      <c r="L224" s="782"/>
      <c r="M224" s="782"/>
      <c r="N224" s="782"/>
      <c r="O224" s="782"/>
      <c r="P224" s="782"/>
      <c r="Q224" s="782"/>
      <c r="R224" s="782"/>
      <c r="S224" s="782"/>
      <c r="T224" s="782"/>
      <c r="U224" s="782"/>
      <c r="V224" s="782"/>
      <c r="W224" s="782"/>
      <c r="X224" s="782"/>
      <c r="Y224" s="782"/>
      <c r="Z224" s="782"/>
    </row>
    <row r="225" spans="1:26" ht="24">
      <c r="A225" s="792"/>
      <c r="B225" s="793"/>
      <c r="C225" s="798"/>
      <c r="D225" s="797" t="s">
        <v>308</v>
      </c>
      <c r="E225" s="821">
        <v>5</v>
      </c>
      <c r="F225" s="797" t="s">
        <v>307</v>
      </c>
      <c r="G225" s="797"/>
      <c r="H225" s="797"/>
      <c r="I225" s="782"/>
      <c r="J225" s="782"/>
      <c r="K225" s="782"/>
      <c r="L225" s="782"/>
      <c r="M225" s="782"/>
      <c r="N225" s="782"/>
      <c r="O225" s="782"/>
      <c r="P225" s="782"/>
      <c r="Q225" s="782"/>
      <c r="R225" s="782"/>
      <c r="S225" s="782"/>
      <c r="T225" s="782"/>
      <c r="U225" s="782"/>
      <c r="V225" s="782"/>
      <c r="W225" s="782"/>
      <c r="X225" s="782"/>
      <c r="Y225" s="782"/>
      <c r="Z225" s="782"/>
    </row>
    <row r="226" spans="1:26">
      <c r="A226" s="792"/>
      <c r="B226" s="793"/>
      <c r="C226" s="798"/>
      <c r="D226" s="797" t="s">
        <v>309</v>
      </c>
      <c r="E226" s="821">
        <v>5</v>
      </c>
      <c r="F226" s="797" t="s">
        <v>307</v>
      </c>
      <c r="G226" s="797"/>
      <c r="H226" s="797"/>
      <c r="I226" s="782"/>
      <c r="J226" s="782"/>
      <c r="K226" s="782"/>
      <c r="L226" s="782"/>
      <c r="M226" s="782"/>
      <c r="N226" s="782"/>
      <c r="O226" s="782"/>
      <c r="P226" s="782"/>
      <c r="Q226" s="782"/>
      <c r="R226" s="782"/>
      <c r="S226" s="782"/>
      <c r="T226" s="782"/>
      <c r="U226" s="782"/>
      <c r="V226" s="782"/>
      <c r="W226" s="782"/>
      <c r="X226" s="782"/>
      <c r="Y226" s="782"/>
      <c r="Z226" s="782"/>
    </row>
    <row r="227" spans="1:26" ht="24">
      <c r="A227" s="792"/>
      <c r="B227" s="793"/>
      <c r="C227" s="798"/>
      <c r="D227" s="797" t="s">
        <v>310</v>
      </c>
      <c r="E227" s="821">
        <v>10</v>
      </c>
      <c r="F227" s="797" t="s">
        <v>307</v>
      </c>
      <c r="G227" s="797"/>
      <c r="H227" s="797"/>
      <c r="I227" s="782"/>
      <c r="J227" s="782"/>
      <c r="K227" s="782"/>
      <c r="L227" s="782"/>
      <c r="M227" s="782"/>
      <c r="N227" s="782"/>
      <c r="O227" s="782"/>
      <c r="P227" s="782"/>
      <c r="Q227" s="782"/>
      <c r="R227" s="782"/>
      <c r="S227" s="782"/>
      <c r="T227" s="782"/>
      <c r="U227" s="782"/>
      <c r="V227" s="782"/>
      <c r="W227" s="782"/>
      <c r="X227" s="782"/>
      <c r="Y227" s="782"/>
      <c r="Z227" s="782"/>
    </row>
    <row r="228" spans="1:26" ht="24">
      <c r="A228" s="792"/>
      <c r="B228" s="793"/>
      <c r="C228" s="798"/>
      <c r="D228" s="822" t="s">
        <v>311</v>
      </c>
      <c r="E228" s="821">
        <v>16</v>
      </c>
      <c r="F228" s="797" t="s">
        <v>307</v>
      </c>
      <c r="G228" s="797"/>
      <c r="H228" s="797"/>
      <c r="I228" s="782"/>
      <c r="J228" s="782"/>
      <c r="K228" s="782"/>
      <c r="L228" s="782"/>
      <c r="M228" s="782"/>
      <c r="N228" s="782"/>
      <c r="O228" s="782"/>
      <c r="P228" s="782"/>
      <c r="Q228" s="782"/>
      <c r="R228" s="782"/>
      <c r="S228" s="782"/>
      <c r="T228" s="782"/>
      <c r="U228" s="782"/>
      <c r="V228" s="782"/>
      <c r="W228" s="782"/>
      <c r="X228" s="782"/>
      <c r="Y228" s="782"/>
      <c r="Z228" s="782"/>
    </row>
    <row r="229" spans="1:26">
      <c r="A229" s="792"/>
      <c r="B229" s="793"/>
      <c r="C229" s="798"/>
      <c r="D229" s="797" t="s">
        <v>312</v>
      </c>
      <c r="E229" s="821">
        <v>40</v>
      </c>
      <c r="F229" s="797" t="s">
        <v>307</v>
      </c>
      <c r="G229" s="797"/>
      <c r="H229" s="797"/>
      <c r="I229" s="782"/>
      <c r="J229" s="782"/>
      <c r="K229" s="782"/>
      <c r="L229" s="782"/>
      <c r="M229" s="782"/>
      <c r="N229" s="782"/>
      <c r="O229" s="782"/>
      <c r="P229" s="782"/>
      <c r="Q229" s="782"/>
      <c r="R229" s="782"/>
      <c r="S229" s="782"/>
      <c r="T229" s="782"/>
      <c r="U229" s="782"/>
      <c r="V229" s="782"/>
      <c r="W229" s="782"/>
      <c r="X229" s="782"/>
      <c r="Y229" s="782"/>
      <c r="Z229" s="782"/>
    </row>
    <row r="230" spans="1:26">
      <c r="A230" s="792"/>
      <c r="B230" s="793" t="s">
        <v>1284</v>
      </c>
      <c r="C230" s="798"/>
      <c r="D230" s="797"/>
      <c r="E230" s="797"/>
      <c r="F230" s="797"/>
      <c r="G230" s="797"/>
      <c r="H230" s="797"/>
      <c r="I230" s="782"/>
      <c r="J230" s="782"/>
      <c r="K230" s="782"/>
      <c r="L230" s="782"/>
      <c r="M230" s="782"/>
      <c r="N230" s="782"/>
      <c r="O230" s="782"/>
      <c r="P230" s="782"/>
      <c r="Q230" s="782"/>
      <c r="R230" s="782"/>
      <c r="S230" s="782"/>
      <c r="T230" s="782"/>
      <c r="U230" s="782"/>
      <c r="V230" s="782"/>
      <c r="W230" s="782"/>
      <c r="X230" s="782"/>
      <c r="Y230" s="782"/>
      <c r="Z230" s="782"/>
    </row>
    <row r="231" spans="1:26">
      <c r="A231" s="792"/>
      <c r="B231" s="793" t="s">
        <v>313</v>
      </c>
      <c r="C231" s="798"/>
      <c r="D231" s="797"/>
      <c r="E231" s="797"/>
      <c r="F231" s="797"/>
      <c r="G231" s="797"/>
      <c r="H231" s="797"/>
      <c r="I231" s="782"/>
      <c r="J231" s="782"/>
      <c r="K231" s="782"/>
      <c r="L231" s="782"/>
      <c r="M231" s="782"/>
      <c r="N231" s="782"/>
      <c r="O231" s="782"/>
      <c r="P231" s="782"/>
      <c r="Q231" s="782"/>
      <c r="R231" s="782"/>
      <c r="S231" s="782"/>
      <c r="T231" s="782"/>
      <c r="U231" s="782"/>
      <c r="V231" s="782"/>
      <c r="W231" s="782"/>
      <c r="X231" s="782"/>
      <c r="Y231" s="782"/>
      <c r="Z231" s="782"/>
    </row>
    <row r="232" spans="1:26">
      <c r="A232" s="792"/>
      <c r="B232" s="793"/>
      <c r="C232" s="798"/>
      <c r="D232" s="797"/>
      <c r="E232" s="797"/>
      <c r="F232" s="797"/>
      <c r="G232" s="797"/>
      <c r="H232" s="797"/>
      <c r="I232" s="782"/>
      <c r="J232" s="782"/>
      <c r="K232" s="782"/>
      <c r="L232" s="782"/>
      <c r="M232" s="782"/>
      <c r="N232" s="782"/>
      <c r="O232" s="782"/>
      <c r="P232" s="782"/>
      <c r="Q232" s="782"/>
      <c r="R232" s="782"/>
      <c r="S232" s="782"/>
      <c r="T232" s="782"/>
      <c r="U232" s="782"/>
      <c r="V232" s="782"/>
      <c r="W232" s="782"/>
      <c r="X232" s="782"/>
      <c r="Y232" s="782"/>
      <c r="Z232" s="782"/>
    </row>
    <row r="233" spans="1:26">
      <c r="A233" s="792"/>
      <c r="B233" s="806" t="s">
        <v>314</v>
      </c>
      <c r="C233" s="798"/>
      <c r="D233" s="797"/>
      <c r="E233" s="797"/>
      <c r="F233" s="797"/>
      <c r="G233" s="797"/>
      <c r="H233" s="797"/>
      <c r="I233" s="782"/>
      <c r="J233" s="782"/>
      <c r="K233" s="782"/>
      <c r="L233" s="782"/>
      <c r="M233" s="782"/>
      <c r="N233" s="782"/>
      <c r="O233" s="782"/>
      <c r="P233" s="782"/>
      <c r="Q233" s="782"/>
      <c r="R233" s="782"/>
      <c r="S233" s="782"/>
      <c r="T233" s="782"/>
      <c r="U233" s="782"/>
      <c r="V233" s="782"/>
      <c r="W233" s="782"/>
      <c r="X233" s="782"/>
      <c r="Y233" s="782"/>
      <c r="Z233" s="782"/>
    </row>
    <row r="234" spans="1:26">
      <c r="A234" s="792"/>
      <c r="B234" s="793" t="s">
        <v>315</v>
      </c>
      <c r="C234" s="798"/>
      <c r="D234" s="797"/>
      <c r="E234" s="797"/>
      <c r="F234" s="797"/>
      <c r="G234" s="797"/>
      <c r="H234" s="797"/>
      <c r="I234" s="782"/>
      <c r="J234" s="782"/>
      <c r="K234" s="782"/>
      <c r="L234" s="782"/>
      <c r="M234" s="782"/>
      <c r="N234" s="782"/>
      <c r="O234" s="782"/>
      <c r="P234" s="782"/>
      <c r="Q234" s="782"/>
      <c r="R234" s="782"/>
      <c r="S234" s="782"/>
      <c r="T234" s="782"/>
      <c r="U234" s="782"/>
      <c r="V234" s="782"/>
      <c r="W234" s="782"/>
      <c r="X234" s="782"/>
      <c r="Y234" s="782"/>
      <c r="Z234" s="782"/>
    </row>
    <row r="235" spans="1:26">
      <c r="A235" s="792" t="s">
        <v>316</v>
      </c>
      <c r="B235" s="793"/>
      <c r="C235" s="798"/>
      <c r="D235" s="797"/>
      <c r="E235" s="797"/>
      <c r="F235" s="797"/>
      <c r="G235" s="797"/>
      <c r="H235" s="797"/>
      <c r="I235" s="782"/>
      <c r="J235" s="782"/>
      <c r="K235" s="782"/>
      <c r="L235" s="782"/>
      <c r="M235" s="782"/>
      <c r="N235" s="782"/>
      <c r="O235" s="782"/>
      <c r="P235" s="782"/>
      <c r="Q235" s="782"/>
      <c r="R235" s="782"/>
      <c r="S235" s="782"/>
      <c r="T235" s="782"/>
      <c r="U235" s="782"/>
      <c r="V235" s="782"/>
      <c r="W235" s="782"/>
      <c r="X235" s="782"/>
      <c r="Y235" s="782"/>
      <c r="Z235" s="782"/>
    </row>
    <row r="236" spans="1:26">
      <c r="A236" s="792" t="s">
        <v>317</v>
      </c>
      <c r="B236" s="793"/>
      <c r="C236" s="798"/>
      <c r="D236" s="797"/>
      <c r="E236" s="797"/>
      <c r="F236" s="797"/>
      <c r="G236" s="797"/>
      <c r="H236" s="797"/>
      <c r="I236" s="782"/>
      <c r="J236" s="782"/>
      <c r="K236" s="782"/>
      <c r="L236" s="782"/>
      <c r="M236" s="782"/>
      <c r="N236" s="782"/>
      <c r="O236" s="782"/>
      <c r="P236" s="782"/>
      <c r="Q236" s="782"/>
      <c r="R236" s="782"/>
      <c r="S236" s="782"/>
      <c r="T236" s="782"/>
      <c r="U236" s="782"/>
      <c r="V236" s="782"/>
      <c r="W236" s="782"/>
      <c r="X236" s="782"/>
      <c r="Y236" s="782"/>
      <c r="Z236" s="782"/>
    </row>
    <row r="237" spans="1:26">
      <c r="A237" s="792" t="s">
        <v>318</v>
      </c>
      <c r="B237" s="793"/>
      <c r="C237" s="798"/>
      <c r="D237" s="797"/>
      <c r="E237" s="797"/>
      <c r="F237" s="797"/>
      <c r="G237" s="797"/>
      <c r="H237" s="797"/>
      <c r="I237" s="782"/>
      <c r="J237" s="782"/>
      <c r="K237" s="782"/>
      <c r="L237" s="782"/>
      <c r="M237" s="782"/>
      <c r="N237" s="782"/>
      <c r="O237" s="782"/>
      <c r="P237" s="782"/>
      <c r="Q237" s="782"/>
      <c r="R237" s="782"/>
      <c r="S237" s="782"/>
      <c r="T237" s="782"/>
      <c r="U237" s="782"/>
      <c r="V237" s="782"/>
      <c r="W237" s="782"/>
      <c r="X237" s="782"/>
      <c r="Y237" s="782"/>
      <c r="Z237" s="782"/>
    </row>
    <row r="238" spans="1:26">
      <c r="A238" s="792" t="s">
        <v>319</v>
      </c>
      <c r="B238" s="793"/>
      <c r="C238" s="798"/>
      <c r="D238" s="797"/>
      <c r="E238" s="797"/>
      <c r="F238" s="797"/>
      <c r="G238" s="797"/>
      <c r="H238" s="797"/>
      <c r="I238" s="782"/>
      <c r="J238" s="782"/>
      <c r="K238" s="782"/>
      <c r="L238" s="782"/>
      <c r="M238" s="782"/>
      <c r="N238" s="782"/>
      <c r="O238" s="782"/>
      <c r="P238" s="782"/>
      <c r="Q238" s="782"/>
      <c r="R238" s="782"/>
      <c r="S238" s="782"/>
      <c r="T238" s="782"/>
      <c r="U238" s="782"/>
      <c r="V238" s="782"/>
      <c r="W238" s="782"/>
      <c r="X238" s="782"/>
      <c r="Y238" s="782"/>
      <c r="Z238" s="782"/>
    </row>
    <row r="239" spans="1:26">
      <c r="A239" s="792" t="s">
        <v>320</v>
      </c>
      <c r="B239" s="793"/>
      <c r="C239" s="798"/>
      <c r="D239" s="797"/>
      <c r="E239" s="797"/>
      <c r="F239" s="797"/>
      <c r="G239" s="797"/>
      <c r="H239" s="797"/>
      <c r="I239" s="782"/>
      <c r="J239" s="782"/>
      <c r="K239" s="782"/>
      <c r="L239" s="782"/>
      <c r="M239" s="782"/>
      <c r="N239" s="782"/>
      <c r="O239" s="782"/>
      <c r="P239" s="782"/>
      <c r="Q239" s="782"/>
      <c r="R239" s="782"/>
      <c r="S239" s="782"/>
      <c r="T239" s="782"/>
      <c r="U239" s="782"/>
      <c r="V239" s="782"/>
      <c r="W239" s="782"/>
      <c r="X239" s="782"/>
      <c r="Y239" s="782"/>
      <c r="Z239" s="782"/>
    </row>
    <row r="240" spans="1:26">
      <c r="A240" s="792" t="s">
        <v>1249</v>
      </c>
      <c r="B240" s="793"/>
      <c r="C240" s="798"/>
      <c r="D240" s="797"/>
      <c r="E240" s="797"/>
      <c r="F240" s="797"/>
      <c r="G240" s="797"/>
      <c r="H240" s="797"/>
      <c r="I240" s="782"/>
      <c r="J240" s="782"/>
      <c r="K240" s="782"/>
      <c r="L240" s="782"/>
      <c r="M240" s="782"/>
      <c r="N240" s="782"/>
      <c r="O240" s="782"/>
      <c r="P240" s="782"/>
      <c r="Q240" s="782"/>
      <c r="R240" s="782"/>
      <c r="S240" s="782"/>
      <c r="T240" s="782"/>
      <c r="U240" s="782"/>
      <c r="V240" s="782"/>
      <c r="W240" s="782"/>
      <c r="X240" s="782"/>
      <c r="Y240" s="782"/>
      <c r="Z240" s="782"/>
    </row>
    <row r="241" spans="1:26">
      <c r="A241" s="792" t="s">
        <v>321</v>
      </c>
      <c r="B241" s="793"/>
      <c r="C241" s="798"/>
      <c r="D241" s="797"/>
      <c r="E241" s="797"/>
      <c r="F241" s="797"/>
      <c r="G241" s="797"/>
      <c r="H241" s="797"/>
      <c r="I241" s="782"/>
      <c r="J241" s="782"/>
      <c r="K241" s="782"/>
      <c r="L241" s="782"/>
      <c r="M241" s="782"/>
      <c r="N241" s="782"/>
      <c r="O241" s="782"/>
      <c r="P241" s="782"/>
      <c r="Q241" s="782"/>
      <c r="R241" s="782"/>
      <c r="S241" s="782"/>
      <c r="T241" s="782"/>
      <c r="U241" s="782"/>
      <c r="V241" s="782"/>
      <c r="W241" s="782"/>
      <c r="X241" s="782"/>
      <c r="Y241" s="782"/>
      <c r="Z241" s="782"/>
    </row>
    <row r="242" spans="1:26">
      <c r="A242" s="792"/>
      <c r="B242" s="793" t="s">
        <v>322</v>
      </c>
      <c r="C242" s="798"/>
      <c r="D242" s="797"/>
      <c r="E242" s="797"/>
      <c r="F242" s="797"/>
      <c r="G242" s="797"/>
      <c r="H242" s="797"/>
      <c r="I242" s="782"/>
      <c r="J242" s="782"/>
      <c r="K242" s="782"/>
      <c r="L242" s="782"/>
      <c r="M242" s="782"/>
      <c r="N242" s="782"/>
      <c r="O242" s="782"/>
      <c r="P242" s="782"/>
      <c r="Q242" s="782"/>
      <c r="R242" s="782"/>
      <c r="S242" s="782"/>
      <c r="T242" s="782"/>
      <c r="U242" s="782"/>
      <c r="V242" s="782"/>
      <c r="W242" s="782"/>
      <c r="X242" s="782"/>
      <c r="Y242" s="782"/>
      <c r="Z242" s="782"/>
    </row>
    <row r="243" spans="1:26">
      <c r="A243" s="792" t="s">
        <v>323</v>
      </c>
      <c r="B243" s="793"/>
      <c r="C243" s="798"/>
      <c r="D243" s="797"/>
      <c r="E243" s="797"/>
      <c r="F243" s="797"/>
      <c r="G243" s="797"/>
      <c r="H243" s="797"/>
      <c r="I243" s="782"/>
      <c r="J243" s="782"/>
      <c r="K243" s="782"/>
      <c r="L243" s="782"/>
      <c r="M243" s="782"/>
      <c r="N243" s="782"/>
      <c r="O243" s="782"/>
      <c r="P243" s="782"/>
      <c r="Q243" s="782"/>
      <c r="R243" s="782"/>
      <c r="S243" s="782"/>
      <c r="T243" s="782"/>
      <c r="U243" s="782"/>
      <c r="V243" s="782"/>
      <c r="W243" s="782"/>
      <c r="X243" s="782"/>
      <c r="Y243" s="782"/>
      <c r="Z243" s="782"/>
    </row>
    <row r="244" spans="1:26">
      <c r="A244" s="792" t="s">
        <v>324</v>
      </c>
      <c r="B244" s="793"/>
      <c r="C244" s="798"/>
      <c r="D244" s="797"/>
      <c r="E244" s="797"/>
      <c r="F244" s="797"/>
      <c r="G244" s="797"/>
      <c r="H244" s="797"/>
      <c r="I244" s="782"/>
      <c r="J244" s="782"/>
      <c r="K244" s="782"/>
      <c r="L244" s="782"/>
      <c r="M244" s="782"/>
      <c r="N244" s="782"/>
      <c r="O244" s="782"/>
      <c r="P244" s="782"/>
      <c r="Q244" s="782"/>
      <c r="R244" s="782"/>
      <c r="S244" s="782"/>
      <c r="T244" s="782"/>
      <c r="U244" s="782"/>
      <c r="V244" s="782"/>
      <c r="W244" s="782"/>
      <c r="X244" s="782"/>
      <c r="Y244" s="782"/>
      <c r="Z244" s="782"/>
    </row>
    <row r="245" spans="1:26">
      <c r="A245" s="792" t="s">
        <v>325</v>
      </c>
      <c r="B245" s="793"/>
      <c r="C245" s="798"/>
      <c r="D245" s="797"/>
      <c r="E245" s="797"/>
      <c r="F245" s="797"/>
      <c r="G245" s="797"/>
      <c r="H245" s="797"/>
      <c r="I245" s="782"/>
      <c r="J245" s="782"/>
      <c r="K245" s="782"/>
      <c r="L245" s="782"/>
      <c r="M245" s="782"/>
      <c r="N245" s="782"/>
      <c r="O245" s="782"/>
      <c r="P245" s="782"/>
      <c r="Q245" s="782"/>
      <c r="R245" s="782"/>
      <c r="S245" s="782"/>
      <c r="T245" s="782"/>
      <c r="U245" s="782"/>
      <c r="V245" s="782"/>
      <c r="W245" s="782"/>
      <c r="X245" s="782"/>
      <c r="Y245" s="782"/>
      <c r="Z245" s="782"/>
    </row>
    <row r="246" spans="1:26">
      <c r="A246" s="792" t="s">
        <v>326</v>
      </c>
      <c r="B246" s="793"/>
      <c r="C246" s="798"/>
      <c r="D246" s="797"/>
      <c r="E246" s="797"/>
      <c r="F246" s="797"/>
      <c r="G246" s="797"/>
      <c r="H246" s="797"/>
      <c r="I246" s="782"/>
      <c r="J246" s="782"/>
      <c r="K246" s="782"/>
      <c r="L246" s="782"/>
      <c r="M246" s="782"/>
      <c r="N246" s="782"/>
      <c r="O246" s="782"/>
      <c r="P246" s="782"/>
      <c r="Q246" s="782"/>
      <c r="R246" s="782"/>
      <c r="S246" s="782"/>
      <c r="T246" s="782"/>
      <c r="U246" s="782"/>
      <c r="V246" s="782"/>
      <c r="W246" s="782"/>
      <c r="X246" s="782"/>
      <c r="Y246" s="782"/>
      <c r="Z246" s="782"/>
    </row>
    <row r="247" spans="1:26">
      <c r="A247" s="792"/>
      <c r="B247" s="793" t="s">
        <v>327</v>
      </c>
      <c r="C247" s="798"/>
      <c r="D247" s="797"/>
      <c r="E247" s="797"/>
      <c r="F247" s="797"/>
      <c r="G247" s="797"/>
      <c r="H247" s="797"/>
      <c r="I247" s="782"/>
      <c r="J247" s="782"/>
      <c r="K247" s="782"/>
      <c r="L247" s="782"/>
      <c r="M247" s="782"/>
      <c r="N247" s="782"/>
      <c r="O247" s="782"/>
      <c r="P247" s="782"/>
      <c r="Q247" s="782"/>
      <c r="R247" s="782"/>
      <c r="S247" s="782"/>
      <c r="T247" s="782"/>
      <c r="U247" s="782"/>
      <c r="V247" s="782"/>
      <c r="W247" s="782"/>
      <c r="X247" s="782"/>
      <c r="Y247" s="782"/>
      <c r="Z247" s="782"/>
    </row>
    <row r="248" spans="1:26">
      <c r="A248" s="792" t="s">
        <v>328</v>
      </c>
      <c r="B248" s="793"/>
      <c r="C248" s="798"/>
      <c r="D248" s="797"/>
      <c r="E248" s="797"/>
      <c r="F248" s="797"/>
      <c r="G248" s="797"/>
      <c r="H248" s="797"/>
      <c r="I248" s="782"/>
      <c r="J248" s="782"/>
      <c r="K248" s="782"/>
      <c r="L248" s="782"/>
      <c r="M248" s="782"/>
      <c r="N248" s="782"/>
      <c r="O248" s="782"/>
      <c r="P248" s="782"/>
      <c r="Q248" s="782"/>
      <c r="R248" s="782"/>
      <c r="S248" s="782"/>
      <c r="T248" s="782"/>
      <c r="U248" s="782"/>
      <c r="V248" s="782"/>
      <c r="W248" s="782"/>
      <c r="X248" s="782"/>
      <c r="Y248" s="782"/>
      <c r="Z248" s="782"/>
    </row>
    <row r="249" spans="1:26">
      <c r="A249" s="792" t="s">
        <v>329</v>
      </c>
      <c r="B249" s="793"/>
      <c r="C249" s="798"/>
      <c r="D249" s="797"/>
      <c r="E249" s="797"/>
      <c r="F249" s="797"/>
      <c r="G249" s="797"/>
      <c r="H249" s="797"/>
      <c r="I249" s="782"/>
      <c r="J249" s="782"/>
      <c r="K249" s="782"/>
      <c r="L249" s="782"/>
      <c r="M249" s="782"/>
      <c r="N249" s="782"/>
      <c r="O249" s="782"/>
      <c r="P249" s="782"/>
      <c r="Q249" s="782"/>
      <c r="R249" s="782"/>
      <c r="S249" s="782"/>
      <c r="T249" s="782"/>
      <c r="U249" s="782"/>
      <c r="V249" s="782"/>
      <c r="W249" s="782"/>
      <c r="X249" s="782"/>
      <c r="Y249" s="782"/>
      <c r="Z249" s="782"/>
    </row>
    <row r="250" spans="1:26">
      <c r="A250" s="792"/>
      <c r="B250" s="793" t="s">
        <v>330</v>
      </c>
      <c r="C250" s="798"/>
      <c r="D250" s="797"/>
      <c r="E250" s="797"/>
      <c r="F250" s="797"/>
      <c r="G250" s="797"/>
      <c r="H250" s="797"/>
      <c r="I250" s="782"/>
      <c r="J250" s="782"/>
      <c r="K250" s="782"/>
      <c r="L250" s="782"/>
      <c r="M250" s="782"/>
      <c r="N250" s="782"/>
      <c r="O250" s="782"/>
      <c r="P250" s="782"/>
      <c r="Q250" s="782"/>
      <c r="R250" s="782"/>
      <c r="S250" s="782"/>
      <c r="T250" s="782"/>
      <c r="U250" s="782"/>
      <c r="V250" s="782"/>
      <c r="W250" s="782"/>
      <c r="X250" s="782"/>
      <c r="Y250" s="782"/>
      <c r="Z250" s="782"/>
    </row>
    <row r="251" spans="1:26">
      <c r="A251" s="792" t="s">
        <v>331</v>
      </c>
      <c r="B251" s="793"/>
      <c r="C251" s="798"/>
      <c r="D251" s="797"/>
      <c r="E251" s="797"/>
      <c r="F251" s="797"/>
      <c r="G251" s="797"/>
      <c r="H251" s="797"/>
      <c r="I251" s="782"/>
      <c r="J251" s="782"/>
      <c r="K251" s="782"/>
      <c r="L251" s="782"/>
      <c r="M251" s="782"/>
      <c r="N251" s="782"/>
      <c r="O251" s="782"/>
      <c r="P251" s="782"/>
      <c r="Q251" s="782"/>
      <c r="R251" s="782"/>
      <c r="S251" s="782"/>
      <c r="T251" s="782"/>
      <c r="U251" s="782"/>
      <c r="V251" s="782"/>
      <c r="W251" s="782"/>
      <c r="X251" s="782"/>
      <c r="Y251" s="782"/>
      <c r="Z251" s="782"/>
    </row>
    <row r="252" spans="1:26">
      <c r="A252" s="792"/>
      <c r="B252" s="793" t="s">
        <v>332</v>
      </c>
      <c r="C252" s="798"/>
      <c r="D252" s="797"/>
      <c r="E252" s="797"/>
      <c r="F252" s="797"/>
      <c r="G252" s="797"/>
      <c r="H252" s="797"/>
      <c r="I252" s="782"/>
      <c r="J252" s="782"/>
      <c r="K252" s="782"/>
      <c r="L252" s="782"/>
      <c r="M252" s="782"/>
      <c r="N252" s="782"/>
      <c r="O252" s="782"/>
      <c r="P252" s="782"/>
      <c r="Q252" s="782"/>
      <c r="R252" s="782"/>
      <c r="S252" s="782"/>
      <c r="T252" s="782"/>
      <c r="U252" s="782"/>
      <c r="V252" s="782"/>
      <c r="W252" s="782"/>
      <c r="X252" s="782"/>
      <c r="Y252" s="782"/>
      <c r="Z252" s="782"/>
    </row>
    <row r="253" spans="1:26">
      <c r="A253" s="792" t="s">
        <v>333</v>
      </c>
      <c r="B253" s="793"/>
      <c r="C253" s="798"/>
      <c r="D253" s="797"/>
      <c r="E253" s="797"/>
      <c r="F253" s="797"/>
      <c r="G253" s="797"/>
      <c r="H253" s="797"/>
      <c r="I253" s="782"/>
      <c r="J253" s="782"/>
      <c r="K253" s="782"/>
      <c r="L253" s="782"/>
      <c r="M253" s="782"/>
      <c r="N253" s="782"/>
      <c r="O253" s="782"/>
      <c r="P253" s="782"/>
      <c r="Q253" s="782"/>
      <c r="R253" s="782"/>
      <c r="S253" s="782"/>
      <c r="T253" s="782"/>
      <c r="U253" s="782"/>
      <c r="V253" s="782"/>
      <c r="W253" s="782"/>
      <c r="X253" s="782"/>
      <c r="Y253" s="782"/>
      <c r="Z253" s="782"/>
    </row>
    <row r="254" spans="1:26">
      <c r="A254" s="792" t="s">
        <v>334</v>
      </c>
      <c r="B254" s="793"/>
      <c r="C254" s="798"/>
      <c r="D254" s="797"/>
      <c r="E254" s="797"/>
      <c r="F254" s="797"/>
      <c r="G254" s="797"/>
      <c r="H254" s="797"/>
      <c r="I254" s="782"/>
      <c r="J254" s="782"/>
      <c r="K254" s="782"/>
      <c r="L254" s="782"/>
      <c r="M254" s="782"/>
      <c r="N254" s="782"/>
      <c r="O254" s="782"/>
      <c r="P254" s="782"/>
      <c r="Q254" s="782"/>
      <c r="R254" s="782"/>
      <c r="S254" s="782"/>
      <c r="T254" s="782"/>
      <c r="U254" s="782"/>
      <c r="V254" s="782"/>
      <c r="W254" s="782"/>
      <c r="X254" s="782"/>
      <c r="Y254" s="782"/>
      <c r="Z254" s="782"/>
    </row>
    <row r="255" spans="1:26">
      <c r="A255" s="792"/>
      <c r="B255" s="793"/>
      <c r="C255" s="798"/>
      <c r="D255" s="797"/>
      <c r="E255" s="797"/>
      <c r="F255" s="797"/>
      <c r="G255" s="797"/>
      <c r="H255" s="797"/>
      <c r="I255" s="782"/>
      <c r="J255" s="782"/>
      <c r="K255" s="782"/>
      <c r="L255" s="782"/>
      <c r="M255" s="782"/>
      <c r="N255" s="782"/>
      <c r="O255" s="782"/>
      <c r="P255" s="782"/>
      <c r="Q255" s="782"/>
      <c r="R255" s="782"/>
      <c r="S255" s="782"/>
      <c r="T255" s="782"/>
      <c r="U255" s="782"/>
      <c r="V255" s="782"/>
      <c r="W255" s="782"/>
      <c r="X255" s="782"/>
      <c r="Y255" s="782"/>
      <c r="Z255" s="782"/>
    </row>
    <row r="256" spans="1:26">
      <c r="A256" s="792"/>
      <c r="B256" s="806" t="s">
        <v>196</v>
      </c>
      <c r="C256" s="798"/>
      <c r="D256" s="797"/>
      <c r="E256" s="797"/>
      <c r="F256" s="797"/>
      <c r="G256" s="797"/>
      <c r="H256" s="797"/>
      <c r="I256" s="782"/>
      <c r="J256" s="782"/>
      <c r="K256" s="782"/>
      <c r="L256" s="782"/>
      <c r="M256" s="782"/>
      <c r="N256" s="782"/>
      <c r="O256" s="782"/>
      <c r="P256" s="782"/>
      <c r="Q256" s="782"/>
      <c r="R256" s="782"/>
      <c r="S256" s="782"/>
      <c r="T256" s="782"/>
      <c r="U256" s="782"/>
      <c r="V256" s="782"/>
      <c r="W256" s="782"/>
      <c r="X256" s="782"/>
      <c r="Y256" s="782"/>
      <c r="Z256" s="782"/>
    </row>
    <row r="257" spans="1:26">
      <c r="A257" s="792"/>
      <c r="B257" s="793" t="s">
        <v>335</v>
      </c>
      <c r="C257" s="798"/>
      <c r="D257" s="797"/>
      <c r="E257" s="797"/>
      <c r="F257" s="797"/>
      <c r="G257" s="797"/>
      <c r="H257" s="797"/>
      <c r="I257" s="782"/>
      <c r="J257" s="782"/>
      <c r="K257" s="782"/>
      <c r="L257" s="782"/>
      <c r="M257" s="782"/>
      <c r="N257" s="782"/>
      <c r="O257" s="782"/>
      <c r="P257" s="782"/>
      <c r="Q257" s="782"/>
      <c r="R257" s="782"/>
      <c r="S257" s="782"/>
      <c r="T257" s="782"/>
      <c r="U257" s="782"/>
      <c r="V257" s="782"/>
      <c r="W257" s="782"/>
      <c r="X257" s="782"/>
      <c r="Y257" s="782"/>
      <c r="Z257" s="782"/>
    </row>
    <row r="258" spans="1:26">
      <c r="A258" s="792" t="s">
        <v>336</v>
      </c>
      <c r="B258" s="793"/>
      <c r="C258" s="798"/>
      <c r="D258" s="797"/>
      <c r="E258" s="797"/>
      <c r="F258" s="797"/>
      <c r="G258" s="797"/>
      <c r="H258" s="797"/>
      <c r="I258" s="782"/>
      <c r="J258" s="782"/>
      <c r="K258" s="782"/>
      <c r="L258" s="782"/>
      <c r="M258" s="782"/>
      <c r="N258" s="782"/>
      <c r="O258" s="782"/>
      <c r="P258" s="782"/>
      <c r="Q258" s="782"/>
      <c r="R258" s="782"/>
      <c r="S258" s="782"/>
      <c r="T258" s="782"/>
      <c r="U258" s="782"/>
      <c r="V258" s="782"/>
      <c r="W258" s="782"/>
      <c r="X258" s="782"/>
      <c r="Y258" s="782"/>
      <c r="Z258" s="782"/>
    </row>
    <row r="259" spans="1:26">
      <c r="A259" s="792"/>
      <c r="B259" s="793"/>
      <c r="C259" s="798"/>
      <c r="D259" s="797"/>
      <c r="E259" s="797"/>
      <c r="F259" s="797"/>
      <c r="G259" s="797"/>
      <c r="H259" s="797"/>
      <c r="I259" s="782"/>
      <c r="J259" s="782"/>
      <c r="K259" s="782"/>
      <c r="L259" s="782"/>
      <c r="M259" s="782"/>
      <c r="N259" s="782"/>
      <c r="O259" s="782"/>
      <c r="P259" s="782"/>
      <c r="Q259" s="782"/>
      <c r="R259" s="782"/>
      <c r="S259" s="782"/>
      <c r="T259" s="782"/>
      <c r="U259" s="782"/>
      <c r="V259" s="782"/>
      <c r="W259" s="782"/>
      <c r="X259" s="782"/>
      <c r="Y259" s="782"/>
      <c r="Z259" s="782"/>
    </row>
    <row r="260" spans="1:26" ht="15">
      <c r="A260" s="792"/>
      <c r="B260" s="814" t="s">
        <v>337</v>
      </c>
      <c r="C260" s="798"/>
      <c r="D260" s="797"/>
      <c r="E260" s="797"/>
      <c r="F260" s="797"/>
      <c r="G260" s="797"/>
      <c r="H260" s="797"/>
      <c r="I260" s="782"/>
      <c r="J260" s="782"/>
      <c r="K260" s="782"/>
      <c r="L260" s="782"/>
      <c r="M260" s="782"/>
      <c r="N260" s="782"/>
      <c r="O260" s="782"/>
      <c r="P260" s="782"/>
      <c r="Q260" s="782"/>
      <c r="R260" s="782"/>
      <c r="S260" s="782"/>
      <c r="T260" s="782"/>
      <c r="U260" s="782"/>
      <c r="V260" s="782"/>
      <c r="W260" s="782"/>
      <c r="X260" s="782"/>
      <c r="Y260" s="782"/>
      <c r="Z260" s="782"/>
    </row>
    <row r="261" spans="1:26">
      <c r="A261" s="792"/>
      <c r="B261" s="793"/>
      <c r="C261" s="798"/>
      <c r="D261" s="797"/>
      <c r="E261" s="797"/>
      <c r="F261" s="797"/>
      <c r="G261" s="797"/>
      <c r="H261" s="797"/>
      <c r="I261" s="782"/>
      <c r="J261" s="782"/>
      <c r="K261" s="782"/>
      <c r="L261" s="782"/>
      <c r="M261" s="782"/>
      <c r="N261" s="782"/>
      <c r="O261" s="782"/>
      <c r="P261" s="782"/>
      <c r="Q261" s="782"/>
      <c r="R261" s="782"/>
      <c r="S261" s="782"/>
      <c r="T261" s="782"/>
      <c r="U261" s="782"/>
      <c r="V261" s="782"/>
      <c r="W261" s="782"/>
      <c r="X261" s="782"/>
      <c r="Y261" s="782"/>
      <c r="Z261" s="782"/>
    </row>
    <row r="262" spans="1:26">
      <c r="A262" s="792"/>
      <c r="B262" s="806" t="s">
        <v>165</v>
      </c>
      <c r="C262" s="798"/>
      <c r="D262" s="797"/>
      <c r="E262" s="797"/>
      <c r="F262" s="797"/>
      <c r="G262" s="797"/>
      <c r="H262" s="797"/>
      <c r="I262" s="782"/>
      <c r="J262" s="782"/>
      <c r="K262" s="782"/>
      <c r="L262" s="782"/>
      <c r="M262" s="782"/>
      <c r="N262" s="782"/>
      <c r="O262" s="782"/>
      <c r="P262" s="782"/>
      <c r="Q262" s="782"/>
      <c r="R262" s="782"/>
      <c r="S262" s="782"/>
      <c r="T262" s="782"/>
      <c r="U262" s="782"/>
      <c r="V262" s="782"/>
      <c r="W262" s="782"/>
      <c r="X262" s="782"/>
      <c r="Y262" s="782"/>
      <c r="Z262" s="782"/>
    </row>
    <row r="263" spans="1:26">
      <c r="A263" s="792"/>
      <c r="B263" s="793" t="s">
        <v>338</v>
      </c>
      <c r="C263" s="798"/>
      <c r="D263" s="797"/>
      <c r="E263" s="797"/>
      <c r="F263" s="797"/>
      <c r="G263" s="797"/>
      <c r="H263" s="797"/>
      <c r="I263" s="782"/>
      <c r="J263" s="782"/>
      <c r="K263" s="782"/>
      <c r="L263" s="782"/>
      <c r="M263" s="782"/>
      <c r="N263" s="782"/>
      <c r="O263" s="782"/>
      <c r="P263" s="782"/>
      <c r="Q263" s="782"/>
      <c r="R263" s="782"/>
      <c r="S263" s="782"/>
      <c r="T263" s="782"/>
      <c r="U263" s="782"/>
      <c r="V263" s="782"/>
      <c r="W263" s="782"/>
      <c r="X263" s="782"/>
      <c r="Y263" s="782"/>
      <c r="Z263" s="782"/>
    </row>
    <row r="264" spans="1:26">
      <c r="A264" s="792"/>
      <c r="B264" s="793"/>
      <c r="C264" s="798"/>
      <c r="D264" s="797"/>
      <c r="E264" s="797"/>
      <c r="F264" s="797"/>
      <c r="G264" s="797"/>
      <c r="H264" s="797"/>
      <c r="I264" s="782"/>
      <c r="J264" s="782"/>
      <c r="K264" s="782"/>
      <c r="L264" s="782"/>
      <c r="M264" s="782"/>
      <c r="N264" s="782"/>
      <c r="O264" s="782"/>
      <c r="P264" s="782"/>
      <c r="Q264" s="782"/>
      <c r="R264" s="782"/>
      <c r="S264" s="782"/>
      <c r="T264" s="782"/>
      <c r="U264" s="782"/>
      <c r="V264" s="782"/>
      <c r="W264" s="782"/>
      <c r="X264" s="782"/>
      <c r="Y264" s="782"/>
      <c r="Z264" s="782"/>
    </row>
    <row r="265" spans="1:26">
      <c r="A265" s="792"/>
      <c r="B265" s="806" t="s">
        <v>314</v>
      </c>
      <c r="C265" s="798"/>
      <c r="D265" s="797"/>
      <c r="E265" s="797"/>
      <c r="F265" s="797"/>
      <c r="G265" s="797"/>
      <c r="H265" s="797"/>
      <c r="I265" s="782"/>
      <c r="J265" s="782"/>
      <c r="K265" s="782"/>
      <c r="L265" s="782"/>
      <c r="M265" s="782"/>
      <c r="N265" s="782"/>
      <c r="O265" s="782"/>
      <c r="P265" s="782"/>
      <c r="Q265" s="782"/>
      <c r="R265" s="782"/>
      <c r="S265" s="782"/>
      <c r="T265" s="782"/>
      <c r="U265" s="782"/>
      <c r="V265" s="782"/>
      <c r="W265" s="782"/>
      <c r="X265" s="782"/>
      <c r="Y265" s="782"/>
      <c r="Z265" s="782"/>
    </row>
    <row r="266" spans="1:26">
      <c r="A266" s="792"/>
      <c r="B266" s="793" t="s">
        <v>339</v>
      </c>
      <c r="C266" s="798"/>
      <c r="D266" s="797"/>
      <c r="E266" s="797"/>
      <c r="F266" s="797"/>
      <c r="G266" s="797"/>
      <c r="H266" s="797"/>
      <c r="I266" s="782"/>
      <c r="J266" s="782"/>
      <c r="K266" s="782"/>
      <c r="L266" s="782"/>
      <c r="M266" s="782"/>
      <c r="N266" s="782"/>
      <c r="O266" s="782"/>
      <c r="P266" s="782"/>
      <c r="Q266" s="782"/>
      <c r="R266" s="782"/>
      <c r="S266" s="782"/>
      <c r="T266" s="782"/>
      <c r="U266" s="782"/>
      <c r="V266" s="782"/>
      <c r="W266" s="782"/>
      <c r="X266" s="782"/>
      <c r="Y266" s="782"/>
      <c r="Z266" s="782"/>
    </row>
    <row r="267" spans="1:26">
      <c r="A267" s="792" t="s">
        <v>340</v>
      </c>
      <c r="B267" s="793"/>
      <c r="C267" s="798"/>
      <c r="D267" s="797"/>
      <c r="E267" s="797"/>
      <c r="F267" s="797"/>
      <c r="G267" s="797"/>
      <c r="H267" s="797"/>
      <c r="I267" s="782"/>
      <c r="J267" s="782"/>
      <c r="K267" s="782"/>
      <c r="L267" s="782"/>
      <c r="M267" s="782"/>
      <c r="N267" s="782"/>
      <c r="O267" s="782"/>
      <c r="P267" s="782"/>
      <c r="Q267" s="782"/>
      <c r="R267" s="782"/>
      <c r="S267" s="782"/>
      <c r="T267" s="782"/>
      <c r="U267" s="782"/>
      <c r="V267" s="782"/>
      <c r="W267" s="782"/>
      <c r="X267" s="782"/>
      <c r="Y267" s="782"/>
      <c r="Z267" s="782"/>
    </row>
    <row r="268" spans="1:26">
      <c r="A268" s="792"/>
      <c r="B268" s="793" t="s">
        <v>341</v>
      </c>
      <c r="C268" s="798"/>
      <c r="D268" s="797"/>
      <c r="E268" s="797"/>
      <c r="F268" s="797"/>
      <c r="G268" s="797"/>
      <c r="H268" s="797"/>
      <c r="I268" s="782"/>
      <c r="J268" s="782"/>
      <c r="K268" s="782"/>
      <c r="L268" s="782"/>
      <c r="M268" s="782"/>
      <c r="N268" s="782"/>
      <c r="O268" s="782"/>
      <c r="P268" s="782"/>
      <c r="Q268" s="782"/>
      <c r="R268" s="782"/>
      <c r="S268" s="782"/>
      <c r="T268" s="782"/>
      <c r="U268" s="782"/>
      <c r="V268" s="782"/>
      <c r="W268" s="782"/>
      <c r="X268" s="782"/>
      <c r="Y268" s="782"/>
      <c r="Z268" s="782"/>
    </row>
    <row r="269" spans="1:26">
      <c r="A269" s="792" t="s">
        <v>342</v>
      </c>
      <c r="B269" s="793"/>
      <c r="C269" s="798"/>
      <c r="D269" s="797"/>
      <c r="E269" s="797"/>
      <c r="F269" s="797"/>
      <c r="G269" s="797"/>
      <c r="H269" s="797"/>
      <c r="I269" s="782"/>
      <c r="J269" s="782"/>
      <c r="K269" s="782"/>
      <c r="L269" s="782"/>
      <c r="M269" s="782"/>
      <c r="N269" s="782"/>
      <c r="O269" s="782"/>
      <c r="P269" s="782"/>
      <c r="Q269" s="782"/>
      <c r="R269" s="782"/>
      <c r="S269" s="782"/>
      <c r="T269" s="782"/>
      <c r="U269" s="782"/>
      <c r="V269" s="782"/>
      <c r="W269" s="782"/>
      <c r="X269" s="782"/>
      <c r="Y269" s="782"/>
      <c r="Z269" s="782"/>
    </row>
    <row r="270" spans="1:26">
      <c r="A270" s="792"/>
      <c r="B270" s="793" t="s">
        <v>343</v>
      </c>
      <c r="C270" s="798"/>
      <c r="D270" s="797"/>
      <c r="E270" s="797"/>
      <c r="F270" s="797"/>
      <c r="G270" s="797"/>
      <c r="H270" s="797"/>
      <c r="I270" s="782"/>
      <c r="J270" s="782"/>
      <c r="K270" s="782"/>
      <c r="L270" s="782"/>
      <c r="M270" s="782"/>
      <c r="N270" s="782"/>
      <c r="O270" s="782"/>
      <c r="P270" s="782"/>
      <c r="Q270" s="782"/>
      <c r="R270" s="782"/>
      <c r="S270" s="782"/>
      <c r="T270" s="782"/>
      <c r="U270" s="782"/>
      <c r="V270" s="782"/>
      <c r="W270" s="782"/>
      <c r="X270" s="782"/>
      <c r="Y270" s="782"/>
      <c r="Z270" s="782"/>
    </row>
    <row r="271" spans="1:26">
      <c r="A271" s="792" t="s">
        <v>344</v>
      </c>
      <c r="B271" s="793"/>
      <c r="C271" s="798"/>
      <c r="D271" s="797"/>
      <c r="E271" s="797"/>
      <c r="F271" s="797"/>
      <c r="G271" s="797"/>
      <c r="H271" s="797"/>
      <c r="I271" s="782"/>
      <c r="J271" s="782"/>
      <c r="K271" s="782"/>
      <c r="L271" s="782"/>
      <c r="M271" s="782"/>
      <c r="N271" s="782"/>
      <c r="O271" s="782"/>
      <c r="P271" s="782"/>
      <c r="Q271" s="782"/>
      <c r="R271" s="782"/>
      <c r="S271" s="782"/>
      <c r="T271" s="782"/>
      <c r="U271" s="782"/>
      <c r="V271" s="782"/>
      <c r="W271" s="782"/>
      <c r="X271" s="782"/>
      <c r="Y271" s="782"/>
      <c r="Z271" s="782"/>
    </row>
    <row r="272" spans="1:26">
      <c r="A272" s="792"/>
      <c r="B272" s="823" t="s">
        <v>345</v>
      </c>
      <c r="C272" s="798"/>
      <c r="D272" s="797"/>
      <c r="E272" s="817"/>
      <c r="F272" s="793"/>
      <c r="G272" s="797"/>
      <c r="H272" s="797"/>
      <c r="I272" s="782"/>
      <c r="J272" s="782"/>
      <c r="K272" s="782"/>
      <c r="L272" s="782"/>
      <c r="M272" s="782"/>
      <c r="N272" s="782"/>
      <c r="O272" s="782"/>
      <c r="P272" s="782"/>
      <c r="Q272" s="782"/>
      <c r="R272" s="782"/>
      <c r="S272" s="782"/>
      <c r="T272" s="782"/>
      <c r="U272" s="782"/>
      <c r="V272" s="782"/>
      <c r="W272" s="782"/>
      <c r="X272" s="782"/>
      <c r="Y272" s="782"/>
      <c r="Z272" s="782"/>
    </row>
    <row r="273" spans="1:26">
      <c r="A273" s="793" t="s">
        <v>346</v>
      </c>
      <c r="B273" s="793"/>
      <c r="C273" s="793"/>
      <c r="D273" s="797"/>
      <c r="E273" s="817"/>
      <c r="F273" s="793"/>
      <c r="G273" s="797"/>
      <c r="H273" s="797"/>
      <c r="I273" s="782"/>
      <c r="J273" s="782"/>
      <c r="K273" s="782"/>
      <c r="L273" s="782"/>
      <c r="M273" s="782"/>
      <c r="N273" s="782"/>
      <c r="O273" s="782"/>
      <c r="P273" s="782"/>
      <c r="Q273" s="782"/>
      <c r="R273" s="782"/>
      <c r="S273" s="782"/>
      <c r="T273" s="782"/>
      <c r="U273" s="782"/>
      <c r="V273" s="782"/>
      <c r="W273" s="782"/>
      <c r="X273" s="782"/>
      <c r="Y273" s="782"/>
      <c r="Z273" s="782"/>
    </row>
    <row r="274" spans="1:26">
      <c r="A274" s="793" t="s">
        <v>347</v>
      </c>
      <c r="B274" s="793"/>
      <c r="C274" s="793"/>
      <c r="D274" s="797"/>
      <c r="E274" s="817"/>
      <c r="F274" s="793"/>
      <c r="G274" s="797"/>
      <c r="H274" s="797"/>
      <c r="I274" s="782"/>
      <c r="J274" s="782"/>
      <c r="K274" s="782"/>
      <c r="L274" s="782"/>
      <c r="M274" s="782"/>
      <c r="N274" s="782"/>
      <c r="O274" s="782"/>
      <c r="P274" s="782"/>
      <c r="Q274" s="782"/>
      <c r="R274" s="782"/>
      <c r="S274" s="782"/>
      <c r="T274" s="782"/>
      <c r="U274" s="782"/>
      <c r="V274" s="782"/>
      <c r="W274" s="782"/>
      <c r="X274" s="782"/>
      <c r="Y274" s="782"/>
      <c r="Z274" s="782"/>
    </row>
    <row r="275" spans="1:26">
      <c r="A275" s="793"/>
      <c r="B275" s="824" t="s">
        <v>348</v>
      </c>
      <c r="C275" s="793"/>
      <c r="D275" s="797"/>
      <c r="E275" s="817"/>
      <c r="F275" s="793"/>
      <c r="G275" s="797"/>
      <c r="H275" s="797"/>
      <c r="I275" s="782"/>
      <c r="J275" s="782"/>
      <c r="K275" s="782"/>
      <c r="L275" s="782"/>
      <c r="M275" s="782"/>
      <c r="N275" s="782"/>
      <c r="O275" s="782"/>
      <c r="P275" s="782"/>
      <c r="Q275" s="782"/>
      <c r="R275" s="782"/>
      <c r="S275" s="782"/>
      <c r="T275" s="782"/>
      <c r="U275" s="782"/>
      <c r="V275" s="782"/>
      <c r="W275" s="782"/>
      <c r="X275" s="782"/>
      <c r="Y275" s="782"/>
      <c r="Z275" s="782"/>
    </row>
    <row r="276" spans="1:26">
      <c r="A276" s="793"/>
      <c r="B276" s="824" t="s">
        <v>349</v>
      </c>
      <c r="C276" s="793"/>
      <c r="D276" s="797"/>
      <c r="E276" s="817"/>
      <c r="F276" s="793"/>
      <c r="G276" s="797"/>
      <c r="H276" s="797"/>
      <c r="I276" s="782"/>
      <c r="J276" s="782"/>
      <c r="K276" s="782"/>
      <c r="L276" s="782"/>
      <c r="M276" s="782"/>
      <c r="N276" s="782"/>
      <c r="O276" s="782"/>
      <c r="P276" s="782"/>
      <c r="Q276" s="782"/>
      <c r="R276" s="782"/>
      <c r="S276" s="782"/>
      <c r="T276" s="782"/>
      <c r="U276" s="782"/>
      <c r="V276" s="782"/>
      <c r="W276" s="782"/>
      <c r="X276" s="782"/>
      <c r="Y276" s="782"/>
      <c r="Z276" s="782"/>
    </row>
    <row r="277" spans="1:26">
      <c r="A277" s="793" t="s">
        <v>350</v>
      </c>
      <c r="B277" s="793"/>
      <c r="C277" s="793"/>
      <c r="D277" s="797"/>
      <c r="E277" s="817"/>
      <c r="F277" s="793"/>
      <c r="G277" s="797"/>
      <c r="H277" s="797"/>
      <c r="I277" s="782"/>
      <c r="J277" s="782"/>
      <c r="K277" s="782"/>
      <c r="L277" s="782"/>
      <c r="M277" s="782"/>
      <c r="N277" s="782"/>
      <c r="O277" s="782"/>
      <c r="P277" s="782"/>
      <c r="Q277" s="782"/>
      <c r="R277" s="782"/>
      <c r="S277" s="782"/>
      <c r="T277" s="782"/>
      <c r="U277" s="782"/>
      <c r="V277" s="782"/>
      <c r="W277" s="782"/>
      <c r="X277" s="782"/>
      <c r="Y277" s="782"/>
      <c r="Z277" s="782"/>
    </row>
    <row r="278" spans="1:26">
      <c r="A278" s="793" t="s">
        <v>351</v>
      </c>
      <c r="B278" s="793"/>
      <c r="C278" s="793"/>
      <c r="D278" s="797"/>
      <c r="E278" s="817"/>
      <c r="F278" s="793"/>
      <c r="G278" s="797"/>
      <c r="H278" s="797"/>
      <c r="I278" s="782"/>
      <c r="J278" s="782"/>
      <c r="K278" s="782"/>
      <c r="L278" s="782"/>
      <c r="M278" s="782"/>
      <c r="N278" s="782"/>
      <c r="O278" s="782"/>
      <c r="P278" s="782"/>
      <c r="Q278" s="782"/>
      <c r="R278" s="782"/>
      <c r="S278" s="782"/>
      <c r="T278" s="782"/>
      <c r="U278" s="782"/>
      <c r="V278" s="782"/>
      <c r="W278" s="782"/>
      <c r="X278" s="782"/>
      <c r="Y278" s="782"/>
      <c r="Z278" s="782"/>
    </row>
    <row r="279" spans="1:26" ht="13.5">
      <c r="A279" s="793" t="s">
        <v>352</v>
      </c>
      <c r="B279" s="793"/>
      <c r="C279" s="793"/>
      <c r="D279" s="797"/>
      <c r="E279" s="817"/>
      <c r="F279" s="793"/>
      <c r="G279" s="797"/>
      <c r="H279" s="797"/>
      <c r="I279" s="782"/>
      <c r="J279" s="782"/>
      <c r="K279" s="782"/>
      <c r="L279" s="782"/>
      <c r="M279" s="782"/>
      <c r="N279" s="782"/>
      <c r="O279" s="782"/>
      <c r="P279" s="782"/>
      <c r="Q279" s="782"/>
      <c r="R279" s="782"/>
      <c r="S279" s="782"/>
      <c r="T279" s="782"/>
      <c r="U279" s="782"/>
      <c r="V279" s="782"/>
      <c r="W279" s="782"/>
      <c r="X279" s="782"/>
      <c r="Y279" s="782"/>
      <c r="Z279" s="782"/>
    </row>
    <row r="280" spans="1:26">
      <c r="A280" s="793" t="s">
        <v>353</v>
      </c>
      <c r="B280" s="793"/>
      <c r="C280" s="793"/>
      <c r="D280" s="797"/>
      <c r="E280" s="817"/>
      <c r="F280" s="793"/>
      <c r="G280" s="797"/>
      <c r="H280" s="797"/>
      <c r="I280" s="782"/>
      <c r="J280" s="782"/>
      <c r="K280" s="782"/>
      <c r="L280" s="782"/>
      <c r="M280" s="782"/>
      <c r="N280" s="782"/>
      <c r="O280" s="782"/>
      <c r="P280" s="782"/>
      <c r="Q280" s="782"/>
      <c r="R280" s="782"/>
      <c r="S280" s="782"/>
      <c r="T280" s="782"/>
      <c r="U280" s="782"/>
      <c r="V280" s="782"/>
      <c r="W280" s="782"/>
      <c r="X280" s="782"/>
      <c r="Y280" s="782"/>
      <c r="Z280" s="782"/>
    </row>
    <row r="281" spans="1:26">
      <c r="A281" s="793"/>
      <c r="B281" s="824" t="s">
        <v>354</v>
      </c>
      <c r="C281" s="793"/>
      <c r="D281" s="797"/>
      <c r="E281" s="817"/>
      <c r="F281" s="793"/>
      <c r="G281" s="797"/>
      <c r="H281" s="797"/>
      <c r="I281" s="782"/>
      <c r="J281" s="782"/>
      <c r="K281" s="782"/>
      <c r="L281" s="782"/>
      <c r="M281" s="782"/>
      <c r="N281" s="782"/>
      <c r="O281" s="782"/>
      <c r="P281" s="782"/>
      <c r="Q281" s="782"/>
      <c r="R281" s="782"/>
      <c r="S281" s="782"/>
      <c r="T281" s="782"/>
      <c r="U281" s="782"/>
      <c r="V281" s="782"/>
      <c r="W281" s="782"/>
      <c r="X281" s="782"/>
      <c r="Y281" s="782"/>
      <c r="Z281" s="782"/>
    </row>
    <row r="282" spans="1:26">
      <c r="A282" s="793" t="s">
        <v>355</v>
      </c>
      <c r="B282" s="793"/>
      <c r="C282" s="793"/>
      <c r="D282" s="797"/>
      <c r="E282" s="817"/>
      <c r="F282" s="793"/>
      <c r="G282" s="797"/>
      <c r="H282" s="797"/>
      <c r="I282" s="782"/>
      <c r="J282" s="782"/>
      <c r="K282" s="782"/>
      <c r="L282" s="782"/>
      <c r="M282" s="782"/>
      <c r="N282" s="782"/>
      <c r="O282" s="782"/>
      <c r="P282" s="782"/>
      <c r="Q282" s="782"/>
      <c r="R282" s="782"/>
      <c r="S282" s="782"/>
      <c r="T282" s="782"/>
      <c r="U282" s="782"/>
      <c r="V282" s="782"/>
      <c r="W282" s="782"/>
      <c r="X282" s="782"/>
      <c r="Y282" s="782"/>
      <c r="Z282" s="782"/>
    </row>
    <row r="283" spans="1:26">
      <c r="A283" s="793" t="s">
        <v>356</v>
      </c>
      <c r="B283" s="793"/>
      <c r="C283" s="793"/>
      <c r="D283" s="797"/>
      <c r="E283" s="817"/>
      <c r="F283" s="793"/>
      <c r="G283" s="797"/>
      <c r="H283" s="797"/>
      <c r="I283" s="782"/>
      <c r="J283" s="782"/>
      <c r="K283" s="782"/>
      <c r="L283" s="782"/>
      <c r="M283" s="782"/>
      <c r="N283" s="782"/>
      <c r="O283" s="782"/>
      <c r="P283" s="782"/>
      <c r="Q283" s="782"/>
      <c r="R283" s="782"/>
      <c r="S283" s="782"/>
      <c r="T283" s="782"/>
      <c r="U283" s="782"/>
      <c r="V283" s="782"/>
      <c r="W283" s="782"/>
      <c r="X283" s="782"/>
      <c r="Y283" s="782"/>
      <c r="Z283" s="782"/>
    </row>
    <row r="284" spans="1:26">
      <c r="A284" s="793"/>
      <c r="B284" s="824" t="s">
        <v>357</v>
      </c>
      <c r="C284" s="793"/>
      <c r="D284" s="797"/>
      <c r="E284" s="817"/>
      <c r="F284" s="793"/>
      <c r="G284" s="797"/>
      <c r="H284" s="797"/>
      <c r="I284" s="782"/>
      <c r="J284" s="782"/>
      <c r="K284" s="782"/>
      <c r="L284" s="782"/>
      <c r="M284" s="782"/>
      <c r="N284" s="782"/>
      <c r="O284" s="782"/>
      <c r="P284" s="782"/>
      <c r="Q284" s="782"/>
      <c r="R284" s="782"/>
      <c r="S284" s="782"/>
      <c r="T284" s="782"/>
      <c r="U284" s="782"/>
      <c r="V284" s="782"/>
      <c r="W284" s="782"/>
      <c r="X284" s="782"/>
      <c r="Y284" s="782"/>
      <c r="Z284" s="782"/>
    </row>
    <row r="285" spans="1:26">
      <c r="A285" s="793" t="s">
        <v>358</v>
      </c>
      <c r="B285" s="793"/>
      <c r="C285" s="793"/>
      <c r="D285" s="797"/>
      <c r="E285" s="817"/>
      <c r="F285" s="793"/>
      <c r="G285" s="797"/>
      <c r="H285" s="797"/>
      <c r="I285" s="782"/>
      <c r="J285" s="782"/>
      <c r="K285" s="782"/>
      <c r="L285" s="782"/>
      <c r="M285" s="782"/>
      <c r="N285" s="782"/>
      <c r="O285" s="782"/>
      <c r="P285" s="782"/>
      <c r="Q285" s="782"/>
      <c r="R285" s="782"/>
      <c r="S285" s="782"/>
      <c r="T285" s="782"/>
      <c r="U285" s="782"/>
      <c r="V285" s="782"/>
      <c r="W285" s="782"/>
      <c r="X285" s="782"/>
      <c r="Y285" s="782"/>
      <c r="Z285" s="782"/>
    </row>
    <row r="286" spans="1:26">
      <c r="A286" s="793" t="s">
        <v>359</v>
      </c>
      <c r="B286" s="793"/>
      <c r="C286" s="793"/>
      <c r="D286" s="797"/>
      <c r="E286" s="817"/>
      <c r="F286" s="793"/>
      <c r="G286" s="797"/>
      <c r="H286" s="797"/>
      <c r="I286" s="782"/>
      <c r="J286" s="782"/>
      <c r="K286" s="782"/>
      <c r="L286" s="782"/>
      <c r="M286" s="782"/>
      <c r="N286" s="782"/>
      <c r="O286" s="782"/>
      <c r="P286" s="782"/>
      <c r="Q286" s="782"/>
      <c r="R286" s="782"/>
      <c r="S286" s="782"/>
      <c r="T286" s="782"/>
      <c r="U286" s="782"/>
      <c r="V286" s="782"/>
      <c r="W286" s="782"/>
      <c r="X286" s="782"/>
      <c r="Y286" s="782"/>
      <c r="Z286" s="782"/>
    </row>
    <row r="287" spans="1:26">
      <c r="A287" s="793" t="s">
        <v>360</v>
      </c>
      <c r="B287" s="793"/>
      <c r="C287" s="793"/>
      <c r="D287" s="797"/>
      <c r="E287" s="817"/>
      <c r="F287" s="793"/>
      <c r="G287" s="797"/>
      <c r="H287" s="797"/>
      <c r="I287" s="782"/>
      <c r="J287" s="782"/>
      <c r="K287" s="782"/>
      <c r="L287" s="782"/>
      <c r="M287" s="782"/>
      <c r="N287" s="782"/>
      <c r="O287" s="782"/>
      <c r="P287" s="782"/>
      <c r="Q287" s="782"/>
      <c r="R287" s="782"/>
      <c r="S287" s="782"/>
      <c r="T287" s="782"/>
      <c r="U287" s="782"/>
      <c r="V287" s="782"/>
      <c r="W287" s="782"/>
      <c r="X287" s="782"/>
      <c r="Y287" s="782"/>
      <c r="Z287" s="782"/>
    </row>
    <row r="288" spans="1:26">
      <c r="A288" s="793"/>
      <c r="B288" s="824" t="s">
        <v>361</v>
      </c>
      <c r="C288" s="793"/>
      <c r="D288" s="797"/>
      <c r="E288" s="817"/>
      <c r="F288" s="793"/>
      <c r="G288" s="797"/>
      <c r="H288" s="797"/>
      <c r="I288" s="782"/>
      <c r="J288" s="782"/>
      <c r="K288" s="782"/>
      <c r="L288" s="782"/>
      <c r="M288" s="782"/>
      <c r="N288" s="782"/>
      <c r="O288" s="782"/>
      <c r="P288" s="782"/>
      <c r="Q288" s="782"/>
      <c r="R288" s="782"/>
      <c r="S288" s="782"/>
      <c r="T288" s="782"/>
      <c r="U288" s="782"/>
      <c r="V288" s="782"/>
      <c r="W288" s="782"/>
      <c r="X288" s="782"/>
      <c r="Y288" s="782"/>
      <c r="Z288" s="782"/>
    </row>
    <row r="289" spans="1:26">
      <c r="A289" s="793" t="s">
        <v>362</v>
      </c>
      <c r="B289" s="793"/>
      <c r="C289" s="793"/>
      <c r="D289" s="797"/>
      <c r="E289" s="817"/>
      <c r="F289" s="793"/>
      <c r="G289" s="797"/>
      <c r="H289" s="797"/>
      <c r="I289" s="782"/>
      <c r="J289" s="782"/>
      <c r="K289" s="782"/>
      <c r="L289" s="782"/>
      <c r="M289" s="782"/>
      <c r="N289" s="782"/>
      <c r="O289" s="782"/>
      <c r="P289" s="782"/>
      <c r="Q289" s="782"/>
      <c r="R289" s="782"/>
      <c r="S289" s="782"/>
      <c r="T289" s="782"/>
      <c r="U289" s="782"/>
      <c r="V289" s="782"/>
      <c r="W289" s="782"/>
      <c r="X289" s="782"/>
      <c r="Y289" s="782"/>
      <c r="Z289" s="782"/>
    </row>
    <row r="290" spans="1:26">
      <c r="A290" s="793" t="s">
        <v>363</v>
      </c>
      <c r="B290" s="793"/>
      <c r="C290" s="793"/>
      <c r="D290" s="797"/>
      <c r="E290" s="817"/>
      <c r="F290" s="793"/>
      <c r="G290" s="797"/>
      <c r="H290" s="797"/>
      <c r="I290" s="782"/>
      <c r="J290" s="782"/>
      <c r="K290" s="782"/>
      <c r="L290" s="782"/>
      <c r="M290" s="782"/>
      <c r="N290" s="782"/>
      <c r="O290" s="782"/>
      <c r="P290" s="782"/>
      <c r="Q290" s="782"/>
      <c r="R290" s="782"/>
      <c r="S290" s="782"/>
      <c r="T290" s="782"/>
      <c r="U290" s="782"/>
      <c r="V290" s="782"/>
      <c r="W290" s="782"/>
      <c r="X290" s="782"/>
      <c r="Y290" s="782"/>
      <c r="Z290" s="782"/>
    </row>
    <row r="291" spans="1:26">
      <c r="A291" s="792"/>
      <c r="B291" s="824" t="s">
        <v>364</v>
      </c>
      <c r="C291" s="798"/>
      <c r="D291" s="797"/>
      <c r="E291" s="817"/>
      <c r="F291" s="793"/>
      <c r="G291" s="797"/>
      <c r="H291" s="797"/>
      <c r="I291" s="782"/>
      <c r="J291" s="782"/>
      <c r="K291" s="782"/>
      <c r="L291" s="782"/>
      <c r="M291" s="782"/>
      <c r="N291" s="782"/>
      <c r="O291" s="782"/>
      <c r="P291" s="782"/>
      <c r="Q291" s="782"/>
      <c r="R291" s="782"/>
      <c r="S291" s="782"/>
      <c r="T291" s="782"/>
      <c r="U291" s="782"/>
      <c r="V291" s="782"/>
      <c r="W291" s="782"/>
      <c r="X291" s="782"/>
      <c r="Y291" s="782"/>
      <c r="Z291" s="782"/>
    </row>
    <row r="292" spans="1:26">
      <c r="A292" s="792"/>
      <c r="B292" s="793"/>
      <c r="C292" s="798"/>
      <c r="D292" s="797"/>
      <c r="E292" s="797"/>
      <c r="F292" s="797"/>
      <c r="G292" s="797"/>
      <c r="H292" s="797"/>
      <c r="I292" s="782"/>
      <c r="J292" s="782"/>
      <c r="K292" s="782"/>
      <c r="L292" s="782"/>
      <c r="M292" s="782"/>
      <c r="N292" s="782"/>
      <c r="O292" s="782"/>
      <c r="P292" s="782"/>
      <c r="Q292" s="782"/>
      <c r="R292" s="782"/>
      <c r="S292" s="782"/>
      <c r="T292" s="782"/>
      <c r="U292" s="782"/>
      <c r="V292" s="782"/>
      <c r="W292" s="782"/>
      <c r="X292" s="782"/>
      <c r="Y292" s="782"/>
      <c r="Z292" s="782"/>
    </row>
    <row r="293" spans="1:26">
      <c r="A293" s="792"/>
      <c r="B293" s="806" t="s">
        <v>196</v>
      </c>
      <c r="C293" s="798"/>
      <c r="D293" s="797"/>
      <c r="E293" s="797"/>
      <c r="F293" s="797"/>
      <c r="G293" s="797"/>
      <c r="H293" s="797"/>
      <c r="I293" s="782"/>
      <c r="J293" s="782"/>
      <c r="K293" s="782"/>
      <c r="L293" s="782"/>
      <c r="M293" s="782"/>
      <c r="N293" s="782"/>
      <c r="O293" s="782"/>
      <c r="P293" s="782"/>
      <c r="Q293" s="782"/>
      <c r="R293" s="782"/>
      <c r="S293" s="782"/>
      <c r="T293" s="782"/>
      <c r="U293" s="782"/>
      <c r="V293" s="782"/>
      <c r="W293" s="782"/>
      <c r="X293" s="782"/>
      <c r="Y293" s="782"/>
      <c r="Z293" s="782"/>
    </row>
    <row r="294" spans="1:26">
      <c r="A294" s="792"/>
      <c r="B294" s="793" t="s">
        <v>365</v>
      </c>
      <c r="C294" s="798"/>
      <c r="D294" s="797"/>
      <c r="E294" s="797"/>
      <c r="F294" s="797"/>
      <c r="G294" s="797"/>
      <c r="H294" s="797"/>
      <c r="I294" s="782"/>
      <c r="J294" s="782"/>
      <c r="K294" s="782"/>
      <c r="L294" s="782"/>
      <c r="M294" s="782"/>
      <c r="N294" s="782"/>
      <c r="O294" s="782"/>
      <c r="P294" s="782"/>
      <c r="Q294" s="782"/>
      <c r="R294" s="782"/>
      <c r="S294" s="782"/>
      <c r="T294" s="782"/>
      <c r="U294" s="782"/>
      <c r="V294" s="782"/>
      <c r="W294" s="782"/>
      <c r="X294" s="782"/>
      <c r="Y294" s="782"/>
      <c r="Z294" s="782"/>
    </row>
    <row r="295" spans="1:26">
      <c r="A295" s="792"/>
      <c r="B295" s="793" t="s">
        <v>366</v>
      </c>
      <c r="C295" s="798"/>
      <c r="D295" s="797"/>
      <c r="E295" s="797"/>
      <c r="F295" s="797"/>
      <c r="G295" s="797"/>
      <c r="H295" s="797"/>
      <c r="I295" s="782"/>
      <c r="J295" s="782"/>
      <c r="K295" s="782"/>
      <c r="L295" s="782"/>
      <c r="M295" s="782"/>
      <c r="N295" s="782"/>
      <c r="O295" s="782"/>
      <c r="P295" s="782"/>
      <c r="Q295" s="782"/>
      <c r="R295" s="782"/>
      <c r="S295" s="782"/>
      <c r="T295" s="782"/>
      <c r="U295" s="782"/>
      <c r="V295" s="782"/>
      <c r="W295" s="782"/>
      <c r="X295" s="782"/>
      <c r="Y295" s="782"/>
      <c r="Z295" s="782"/>
    </row>
    <row r="296" spans="1:26">
      <c r="A296" s="792" t="s">
        <v>367</v>
      </c>
      <c r="B296" s="793"/>
      <c r="C296" s="798"/>
      <c r="D296" s="797"/>
      <c r="E296" s="797"/>
      <c r="F296" s="797"/>
      <c r="G296" s="797"/>
      <c r="H296" s="797"/>
      <c r="I296" s="782"/>
      <c r="J296" s="782"/>
      <c r="K296" s="782"/>
      <c r="L296" s="782"/>
      <c r="M296" s="782"/>
      <c r="N296" s="782"/>
      <c r="O296" s="782"/>
      <c r="P296" s="782"/>
      <c r="Q296" s="782"/>
      <c r="R296" s="782"/>
      <c r="S296" s="782"/>
      <c r="T296" s="782"/>
      <c r="U296" s="782"/>
      <c r="V296" s="782"/>
      <c r="W296" s="782"/>
      <c r="X296" s="782"/>
      <c r="Y296" s="782"/>
      <c r="Z296" s="782"/>
    </row>
    <row r="297" spans="1:26">
      <c r="A297" s="792"/>
      <c r="B297" s="793" t="s">
        <v>368</v>
      </c>
      <c r="C297" s="798"/>
      <c r="D297" s="797"/>
      <c r="E297" s="797"/>
      <c r="F297" s="797"/>
      <c r="G297" s="797"/>
      <c r="H297" s="797"/>
      <c r="I297" s="782"/>
      <c r="J297" s="782"/>
      <c r="K297" s="782"/>
      <c r="L297" s="782"/>
      <c r="M297" s="782"/>
      <c r="N297" s="782"/>
      <c r="O297" s="782"/>
      <c r="P297" s="782"/>
      <c r="Q297" s="782"/>
      <c r="R297" s="782"/>
      <c r="S297" s="782"/>
      <c r="T297" s="782"/>
      <c r="U297" s="782"/>
      <c r="V297" s="782"/>
      <c r="W297" s="782"/>
      <c r="X297" s="782"/>
      <c r="Y297" s="782"/>
      <c r="Z297" s="782"/>
    </row>
    <row r="298" spans="1:26">
      <c r="A298" s="792"/>
      <c r="B298" s="793" t="s">
        <v>369</v>
      </c>
      <c r="C298" s="798"/>
      <c r="D298" s="797"/>
      <c r="E298" s="797"/>
      <c r="F298" s="797"/>
      <c r="G298" s="797"/>
      <c r="H298" s="797"/>
      <c r="I298" s="782"/>
      <c r="J298" s="782"/>
      <c r="K298" s="782"/>
      <c r="L298" s="782"/>
      <c r="M298" s="782"/>
      <c r="N298" s="782"/>
      <c r="O298" s="782"/>
      <c r="P298" s="782"/>
      <c r="Q298" s="782"/>
      <c r="R298" s="782"/>
      <c r="S298" s="782"/>
      <c r="T298" s="782"/>
      <c r="U298" s="782"/>
      <c r="V298" s="782"/>
      <c r="W298" s="782"/>
      <c r="X298" s="782"/>
      <c r="Y298" s="782"/>
      <c r="Z298" s="782"/>
    </row>
    <row r="299" spans="1:26">
      <c r="A299" s="792"/>
      <c r="B299" s="793" t="s">
        <v>370</v>
      </c>
      <c r="C299" s="798"/>
      <c r="D299" s="797"/>
      <c r="E299" s="797"/>
      <c r="F299" s="797"/>
      <c r="G299" s="797"/>
      <c r="H299" s="797"/>
      <c r="I299" s="782"/>
      <c r="J299" s="782"/>
      <c r="K299" s="782"/>
      <c r="L299" s="782"/>
      <c r="M299" s="782"/>
      <c r="N299" s="782"/>
      <c r="O299" s="782"/>
      <c r="P299" s="782"/>
      <c r="Q299" s="782"/>
      <c r="R299" s="782"/>
      <c r="S299" s="782"/>
      <c r="T299" s="782"/>
      <c r="U299" s="782"/>
      <c r="V299" s="782"/>
      <c r="W299" s="782"/>
      <c r="X299" s="782"/>
      <c r="Y299" s="782"/>
      <c r="Z299" s="782"/>
    </row>
    <row r="300" spans="1:26" ht="13.5">
      <c r="A300" s="792" t="s">
        <v>371</v>
      </c>
      <c r="B300" s="793"/>
      <c r="C300" s="798"/>
      <c r="D300" s="797"/>
      <c r="E300" s="797"/>
      <c r="F300" s="797"/>
      <c r="G300" s="797"/>
      <c r="H300" s="797"/>
      <c r="I300" s="782"/>
      <c r="J300" s="782"/>
      <c r="K300" s="782"/>
      <c r="L300" s="782"/>
      <c r="M300" s="782"/>
      <c r="N300" s="782"/>
      <c r="O300" s="782"/>
      <c r="P300" s="782"/>
      <c r="Q300" s="782"/>
      <c r="R300" s="782"/>
      <c r="S300" s="782"/>
      <c r="T300" s="782"/>
      <c r="U300" s="782"/>
      <c r="V300" s="782"/>
      <c r="W300" s="782"/>
      <c r="X300" s="782"/>
      <c r="Y300" s="782"/>
      <c r="Z300" s="782"/>
    </row>
    <row r="301" spans="1:26">
      <c r="A301" s="792" t="s">
        <v>372</v>
      </c>
      <c r="B301" s="793"/>
      <c r="C301" s="798"/>
      <c r="D301" s="797"/>
      <c r="E301" s="797"/>
      <c r="F301" s="797"/>
      <c r="G301" s="797"/>
      <c r="H301" s="797"/>
      <c r="I301" s="782"/>
      <c r="J301" s="782"/>
      <c r="K301" s="782"/>
      <c r="L301" s="782"/>
      <c r="M301" s="782"/>
      <c r="N301" s="782"/>
      <c r="O301" s="782"/>
      <c r="P301" s="782"/>
      <c r="Q301" s="782"/>
      <c r="R301" s="782"/>
      <c r="S301" s="782"/>
      <c r="T301" s="782"/>
      <c r="U301" s="782"/>
      <c r="V301" s="782"/>
      <c r="W301" s="782"/>
      <c r="X301" s="782"/>
      <c r="Y301" s="782"/>
      <c r="Z301" s="782"/>
    </row>
    <row r="302" spans="1:26">
      <c r="A302" s="813"/>
      <c r="B302" s="813"/>
      <c r="C302" s="813"/>
      <c r="D302" s="813"/>
      <c r="E302" s="813"/>
      <c r="F302" s="813"/>
      <c r="G302" s="813"/>
      <c r="H302" s="813"/>
      <c r="I302" s="803"/>
      <c r="J302" s="803"/>
      <c r="K302" s="803"/>
      <c r="L302" s="803"/>
      <c r="M302" s="803"/>
      <c r="N302" s="803"/>
      <c r="O302" s="803"/>
      <c r="P302" s="803"/>
      <c r="Q302" s="803"/>
      <c r="R302" s="803"/>
      <c r="S302" s="803"/>
      <c r="T302" s="803"/>
      <c r="U302" s="803"/>
      <c r="V302" s="803"/>
      <c r="W302" s="803"/>
      <c r="X302" s="803"/>
      <c r="Y302" s="803"/>
      <c r="Z302" s="803"/>
    </row>
    <row r="303" spans="1:26" ht="18.75">
      <c r="A303" s="805" t="s">
        <v>373</v>
      </c>
      <c r="B303" s="793"/>
      <c r="C303" s="798"/>
      <c r="D303" s="797"/>
      <c r="E303" s="797"/>
      <c r="F303" s="797"/>
      <c r="G303" s="797"/>
      <c r="H303" s="797"/>
      <c r="I303" s="803"/>
      <c r="J303" s="803"/>
      <c r="K303" s="803"/>
      <c r="L303" s="803"/>
      <c r="M303" s="803"/>
      <c r="N303" s="803"/>
      <c r="O303" s="803"/>
      <c r="P303" s="803"/>
      <c r="Q303" s="803"/>
      <c r="R303" s="803"/>
      <c r="S303" s="803"/>
      <c r="T303" s="803"/>
      <c r="U303" s="803"/>
      <c r="V303" s="803"/>
      <c r="W303" s="803"/>
      <c r="X303" s="803"/>
      <c r="Y303" s="803"/>
      <c r="Z303" s="803"/>
    </row>
    <row r="304" spans="1:26">
      <c r="A304" s="792"/>
      <c r="B304" s="793"/>
      <c r="C304" s="798"/>
      <c r="D304" s="797"/>
      <c r="E304" s="797"/>
      <c r="F304" s="797"/>
      <c r="G304" s="797"/>
      <c r="H304" s="797"/>
      <c r="I304" s="803"/>
      <c r="J304" s="803"/>
      <c r="K304" s="803"/>
      <c r="L304" s="803"/>
      <c r="M304" s="803"/>
      <c r="N304" s="803"/>
      <c r="O304" s="803"/>
      <c r="P304" s="803"/>
      <c r="Q304" s="803"/>
      <c r="R304" s="803"/>
      <c r="S304" s="803"/>
      <c r="T304" s="803"/>
      <c r="U304" s="803"/>
      <c r="V304" s="803"/>
      <c r="W304" s="803"/>
      <c r="X304" s="803"/>
      <c r="Y304" s="803"/>
      <c r="Z304" s="803"/>
    </row>
    <row r="305" spans="1:26" ht="15">
      <c r="A305" s="792"/>
      <c r="B305" s="814" t="s">
        <v>374</v>
      </c>
      <c r="C305" s="798"/>
      <c r="D305" s="797"/>
      <c r="E305" s="797"/>
      <c r="F305" s="797"/>
      <c r="G305" s="797"/>
      <c r="H305" s="797"/>
      <c r="I305" s="782"/>
      <c r="J305" s="782"/>
      <c r="K305" s="782"/>
      <c r="L305" s="782"/>
      <c r="M305" s="782"/>
      <c r="N305" s="782"/>
      <c r="O305" s="782"/>
      <c r="P305" s="782"/>
      <c r="Q305" s="782"/>
      <c r="R305" s="782"/>
      <c r="S305" s="782"/>
      <c r="T305" s="782"/>
      <c r="U305" s="782"/>
      <c r="V305" s="782"/>
      <c r="W305" s="782"/>
      <c r="X305" s="782"/>
      <c r="Y305" s="782"/>
      <c r="Z305" s="782"/>
    </row>
    <row r="306" spans="1:26">
      <c r="A306" s="792"/>
      <c r="B306" s="793"/>
      <c r="C306" s="798"/>
      <c r="D306" s="797"/>
      <c r="E306" s="797"/>
      <c r="F306" s="797"/>
      <c r="G306" s="797"/>
      <c r="H306" s="797"/>
      <c r="I306" s="782"/>
      <c r="J306" s="782"/>
      <c r="K306" s="782"/>
      <c r="L306" s="782"/>
      <c r="M306" s="782"/>
      <c r="N306" s="782"/>
      <c r="O306" s="782"/>
      <c r="P306" s="782"/>
      <c r="Q306" s="782"/>
      <c r="R306" s="782"/>
      <c r="S306" s="782"/>
      <c r="T306" s="782"/>
      <c r="U306" s="782"/>
      <c r="V306" s="782"/>
      <c r="W306" s="782"/>
      <c r="X306" s="782"/>
      <c r="Y306" s="782"/>
      <c r="Z306" s="782"/>
    </row>
    <row r="307" spans="1:26">
      <c r="A307" s="792"/>
      <c r="B307" s="806" t="s">
        <v>165</v>
      </c>
      <c r="C307" s="798"/>
      <c r="D307" s="797"/>
      <c r="E307" s="797"/>
      <c r="F307" s="797"/>
      <c r="G307" s="797"/>
      <c r="H307" s="797"/>
      <c r="I307" s="782"/>
      <c r="J307" s="782"/>
      <c r="K307" s="782"/>
      <c r="L307" s="782"/>
      <c r="M307" s="782"/>
      <c r="N307" s="782"/>
      <c r="O307" s="782"/>
      <c r="P307" s="782"/>
      <c r="Q307" s="782"/>
      <c r="R307" s="782"/>
      <c r="S307" s="782"/>
      <c r="T307" s="782"/>
      <c r="U307" s="782"/>
      <c r="V307" s="782"/>
      <c r="W307" s="782"/>
      <c r="X307" s="782"/>
      <c r="Y307" s="782"/>
      <c r="Z307" s="782"/>
    </row>
    <row r="308" spans="1:26">
      <c r="A308" s="792"/>
      <c r="B308" s="793" t="s">
        <v>375</v>
      </c>
      <c r="C308" s="798"/>
      <c r="D308" s="797"/>
      <c r="E308" s="797"/>
      <c r="F308" s="797"/>
      <c r="G308" s="797"/>
      <c r="H308" s="797"/>
      <c r="I308" s="782"/>
      <c r="J308" s="782"/>
      <c r="K308" s="782"/>
      <c r="L308" s="782"/>
      <c r="M308" s="782"/>
      <c r="N308" s="782"/>
      <c r="O308" s="782"/>
      <c r="P308" s="782"/>
      <c r="Q308" s="782"/>
      <c r="R308" s="782"/>
      <c r="S308" s="782"/>
      <c r="T308" s="782"/>
      <c r="U308" s="782"/>
      <c r="V308" s="782"/>
      <c r="W308" s="782"/>
      <c r="X308" s="782"/>
      <c r="Y308" s="782"/>
      <c r="Z308" s="782"/>
    </row>
    <row r="309" spans="1:26">
      <c r="A309" s="792" t="s">
        <v>376</v>
      </c>
      <c r="B309" s="793"/>
      <c r="C309" s="798"/>
      <c r="D309" s="797"/>
      <c r="E309" s="797"/>
      <c r="F309" s="797"/>
      <c r="G309" s="797"/>
      <c r="H309" s="797"/>
      <c r="I309" s="782"/>
      <c r="J309" s="782"/>
      <c r="K309" s="782"/>
      <c r="L309" s="782"/>
      <c r="M309" s="782"/>
      <c r="N309" s="782"/>
      <c r="O309" s="782"/>
      <c r="P309" s="782"/>
      <c r="Q309" s="782"/>
      <c r="R309" s="782"/>
      <c r="S309" s="782"/>
      <c r="T309" s="782"/>
      <c r="U309" s="782"/>
      <c r="V309" s="782"/>
      <c r="W309" s="782"/>
      <c r="X309" s="782"/>
      <c r="Y309" s="782"/>
      <c r="Z309" s="782"/>
    </row>
    <row r="310" spans="1:26">
      <c r="A310" s="792"/>
      <c r="B310" s="807" t="s">
        <v>128</v>
      </c>
      <c r="C310" s="808" t="s">
        <v>377</v>
      </c>
      <c r="D310" s="797"/>
      <c r="E310" s="797"/>
      <c r="F310" s="797"/>
      <c r="G310" s="797"/>
      <c r="H310" s="797"/>
      <c r="I310" s="782"/>
      <c r="J310" s="782"/>
      <c r="K310" s="782"/>
      <c r="L310" s="782"/>
      <c r="M310" s="782"/>
      <c r="N310" s="782"/>
      <c r="O310" s="782"/>
      <c r="P310" s="782"/>
      <c r="Q310" s="782"/>
      <c r="R310" s="782"/>
      <c r="S310" s="782"/>
      <c r="T310" s="782"/>
      <c r="U310" s="782"/>
      <c r="V310" s="782"/>
      <c r="W310" s="782"/>
      <c r="X310" s="782"/>
      <c r="Y310" s="782"/>
      <c r="Z310" s="782"/>
    </row>
    <row r="311" spans="1:26">
      <c r="A311" s="792"/>
      <c r="B311" s="807" t="s">
        <v>128</v>
      </c>
      <c r="C311" s="808" t="s">
        <v>1243</v>
      </c>
      <c r="D311" s="797"/>
      <c r="E311" s="797"/>
      <c r="F311" s="797"/>
      <c r="G311" s="797"/>
      <c r="H311" s="797"/>
      <c r="I311" s="782"/>
      <c r="J311" s="782"/>
      <c r="K311" s="782"/>
      <c r="L311" s="782"/>
      <c r="M311" s="782"/>
      <c r="N311" s="782"/>
      <c r="O311" s="782"/>
      <c r="P311" s="782"/>
      <c r="Q311" s="782"/>
      <c r="R311" s="782"/>
      <c r="S311" s="782"/>
      <c r="T311" s="782"/>
      <c r="U311" s="782"/>
      <c r="V311" s="782"/>
      <c r="W311" s="782"/>
      <c r="X311" s="782"/>
      <c r="Y311" s="782"/>
      <c r="Z311" s="782"/>
    </row>
    <row r="312" spans="1:26">
      <c r="A312" s="792"/>
      <c r="B312" s="807" t="s">
        <v>128</v>
      </c>
      <c r="C312" s="809" t="s">
        <v>291</v>
      </c>
      <c r="D312" s="797"/>
      <c r="E312" s="797"/>
      <c r="F312" s="797"/>
      <c r="G312" s="797"/>
      <c r="H312" s="797"/>
      <c r="I312" s="782"/>
      <c r="J312" s="782"/>
      <c r="K312" s="782"/>
      <c r="L312" s="782"/>
      <c r="M312" s="782"/>
      <c r="N312" s="782"/>
      <c r="O312" s="782"/>
      <c r="P312" s="782"/>
      <c r="Q312" s="782"/>
      <c r="R312" s="782"/>
      <c r="S312" s="782"/>
      <c r="T312" s="782"/>
      <c r="U312" s="782"/>
      <c r="V312" s="782"/>
      <c r="W312" s="782"/>
      <c r="X312" s="782"/>
      <c r="Y312" s="782"/>
      <c r="Z312" s="782"/>
    </row>
    <row r="313" spans="1:26">
      <c r="A313" s="792"/>
      <c r="B313" s="807" t="s">
        <v>128</v>
      </c>
      <c r="C313" s="809" t="s">
        <v>169</v>
      </c>
      <c r="D313" s="804"/>
      <c r="E313" s="797"/>
      <c r="F313" s="797"/>
      <c r="G313" s="797"/>
      <c r="H313" s="797"/>
      <c r="I313" s="803"/>
      <c r="J313" s="803"/>
      <c r="K313" s="803"/>
      <c r="L313" s="803"/>
      <c r="M313" s="803"/>
      <c r="N313" s="803"/>
      <c r="O313" s="803"/>
      <c r="P313" s="803"/>
      <c r="Q313" s="803"/>
      <c r="R313" s="803"/>
      <c r="S313" s="803"/>
      <c r="T313" s="803"/>
      <c r="U313" s="803"/>
      <c r="V313" s="803"/>
      <c r="W313" s="803"/>
      <c r="X313" s="803"/>
      <c r="Y313" s="803"/>
      <c r="Z313" s="803"/>
    </row>
    <row r="314" spans="1:26">
      <c r="A314" s="792"/>
      <c r="B314" s="807"/>
      <c r="C314" s="808"/>
      <c r="D314" s="804"/>
      <c r="E314" s="797"/>
      <c r="F314" s="797"/>
      <c r="G314" s="797"/>
      <c r="H314" s="797"/>
      <c r="I314" s="803"/>
      <c r="J314" s="803"/>
      <c r="K314" s="803"/>
      <c r="L314" s="803"/>
      <c r="M314" s="803"/>
      <c r="N314" s="803"/>
      <c r="O314" s="803"/>
      <c r="P314" s="803"/>
      <c r="Q314" s="803"/>
      <c r="R314" s="803"/>
      <c r="S314" s="803"/>
      <c r="T314" s="803"/>
      <c r="U314" s="803"/>
      <c r="V314" s="803"/>
      <c r="W314" s="803"/>
      <c r="X314" s="803"/>
      <c r="Y314" s="803"/>
      <c r="Z314" s="803"/>
    </row>
    <row r="315" spans="1:26">
      <c r="A315" s="792"/>
      <c r="B315" s="793" t="s">
        <v>293</v>
      </c>
      <c r="C315" s="798"/>
      <c r="D315" s="797"/>
      <c r="E315" s="797"/>
      <c r="F315" s="797"/>
      <c r="G315" s="797"/>
      <c r="H315" s="797"/>
      <c r="I315" s="782"/>
      <c r="J315" s="782"/>
      <c r="K315" s="782"/>
      <c r="L315" s="782"/>
      <c r="M315" s="782"/>
      <c r="N315" s="782"/>
      <c r="O315" s="782"/>
      <c r="P315" s="782"/>
      <c r="Q315" s="782"/>
      <c r="R315" s="782"/>
      <c r="S315" s="782"/>
      <c r="T315" s="782"/>
      <c r="U315" s="782"/>
      <c r="V315" s="782"/>
      <c r="W315" s="782"/>
      <c r="X315" s="782"/>
      <c r="Y315" s="782"/>
      <c r="Z315" s="782"/>
    </row>
    <row r="316" spans="1:26">
      <c r="A316" s="793" t="s">
        <v>1245</v>
      </c>
      <c r="B316" s="793"/>
      <c r="C316" s="798"/>
      <c r="D316" s="797"/>
      <c r="E316" s="797"/>
      <c r="F316" s="797"/>
      <c r="G316" s="797"/>
      <c r="H316" s="797"/>
      <c r="I316" s="782"/>
      <c r="J316" s="782"/>
      <c r="K316" s="782"/>
      <c r="L316" s="782"/>
      <c r="M316" s="782"/>
      <c r="N316" s="782"/>
      <c r="O316" s="782"/>
      <c r="P316" s="782"/>
      <c r="Q316" s="782"/>
      <c r="R316" s="782"/>
      <c r="S316" s="782"/>
      <c r="T316" s="782"/>
      <c r="U316" s="782"/>
      <c r="V316" s="782"/>
      <c r="W316" s="782"/>
      <c r="X316" s="782"/>
      <c r="Y316" s="782"/>
      <c r="Z316" s="782"/>
    </row>
    <row r="317" spans="1:26">
      <c r="A317" s="793" t="s">
        <v>295</v>
      </c>
      <c r="B317" s="789"/>
      <c r="C317" s="798"/>
      <c r="D317" s="797"/>
      <c r="E317" s="797"/>
      <c r="F317" s="797"/>
      <c r="G317" s="797"/>
      <c r="H317" s="797"/>
      <c r="I317" s="782"/>
      <c r="J317" s="782"/>
      <c r="K317" s="782"/>
      <c r="L317" s="782"/>
      <c r="M317" s="782"/>
      <c r="N317" s="782"/>
      <c r="O317" s="782"/>
      <c r="P317" s="782"/>
      <c r="Q317" s="782"/>
      <c r="R317" s="782"/>
      <c r="S317" s="782"/>
      <c r="T317" s="782"/>
      <c r="U317" s="782"/>
      <c r="V317" s="782"/>
      <c r="W317" s="782"/>
      <c r="X317" s="782"/>
      <c r="Y317" s="782"/>
      <c r="Z317" s="782"/>
    </row>
    <row r="318" spans="1:26">
      <c r="A318" s="792"/>
      <c r="B318" s="793" t="s">
        <v>379</v>
      </c>
      <c r="C318" s="798"/>
      <c r="D318" s="797"/>
      <c r="E318" s="797"/>
      <c r="F318" s="797"/>
      <c r="G318" s="797"/>
      <c r="H318" s="797"/>
      <c r="I318" s="812"/>
      <c r="J318" s="812"/>
      <c r="K318" s="812"/>
      <c r="L318" s="812"/>
      <c r="M318" s="812"/>
      <c r="N318" s="812"/>
      <c r="O318" s="812"/>
      <c r="P318" s="812"/>
      <c r="Q318" s="812"/>
      <c r="R318" s="812"/>
      <c r="S318" s="812"/>
      <c r="T318" s="812"/>
      <c r="U318" s="812"/>
      <c r="V318" s="812"/>
      <c r="W318" s="812"/>
      <c r="X318" s="812"/>
      <c r="Y318" s="812"/>
      <c r="Z318" s="812"/>
    </row>
    <row r="319" spans="1:26" ht="13.5">
      <c r="A319" s="792"/>
      <c r="B319" s="807" t="s">
        <v>128</v>
      </c>
      <c r="C319" s="793" t="s">
        <v>380</v>
      </c>
      <c r="D319" s="797"/>
      <c r="E319" s="797"/>
      <c r="F319" s="797"/>
      <c r="G319" s="797"/>
      <c r="H319" s="797"/>
      <c r="I319" s="812"/>
      <c r="J319" s="812"/>
      <c r="K319" s="812"/>
      <c r="L319" s="812"/>
      <c r="M319" s="812"/>
      <c r="N319" s="812"/>
      <c r="O319" s="812"/>
      <c r="P319" s="812"/>
      <c r="Q319" s="812"/>
      <c r="R319" s="812"/>
      <c r="S319" s="812"/>
      <c r="T319" s="812"/>
      <c r="U319" s="812"/>
      <c r="V319" s="812"/>
      <c r="W319" s="812"/>
      <c r="X319" s="812"/>
      <c r="Y319" s="812"/>
      <c r="Z319" s="812"/>
    </row>
    <row r="320" spans="1:26" ht="13.5">
      <c r="A320" s="792"/>
      <c r="B320" s="807" t="s">
        <v>128</v>
      </c>
      <c r="C320" s="793" t="s">
        <v>381</v>
      </c>
      <c r="D320" s="797"/>
      <c r="E320" s="797"/>
      <c r="F320" s="797"/>
      <c r="G320" s="797"/>
      <c r="H320" s="797"/>
      <c r="I320" s="812"/>
      <c r="J320" s="812"/>
      <c r="K320" s="812"/>
      <c r="L320" s="812"/>
      <c r="M320" s="812"/>
      <c r="N320" s="812"/>
      <c r="O320" s="812"/>
      <c r="P320" s="812"/>
      <c r="Q320" s="812"/>
      <c r="R320" s="812"/>
      <c r="S320" s="812"/>
      <c r="T320" s="812"/>
      <c r="U320" s="812"/>
      <c r="V320" s="812"/>
      <c r="W320" s="812"/>
      <c r="X320" s="812"/>
      <c r="Y320" s="812"/>
      <c r="Z320" s="812"/>
    </row>
    <row r="321" spans="1:26" ht="13.5">
      <c r="A321" s="792"/>
      <c r="B321" s="807" t="s">
        <v>128</v>
      </c>
      <c r="C321" s="793" t="s">
        <v>382</v>
      </c>
      <c r="D321" s="797"/>
      <c r="E321" s="797"/>
      <c r="F321" s="797"/>
      <c r="G321" s="797"/>
      <c r="H321" s="797"/>
      <c r="I321" s="812"/>
      <c r="J321" s="812"/>
      <c r="K321" s="812"/>
      <c r="L321" s="812"/>
      <c r="M321" s="812"/>
      <c r="N321" s="812"/>
      <c r="O321" s="812"/>
      <c r="P321" s="812"/>
      <c r="Q321" s="812"/>
      <c r="R321" s="812"/>
      <c r="S321" s="812"/>
      <c r="T321" s="812"/>
      <c r="U321" s="812"/>
      <c r="V321" s="812"/>
      <c r="W321" s="812"/>
      <c r="X321" s="812"/>
      <c r="Y321" s="812"/>
      <c r="Z321" s="812"/>
    </row>
    <row r="322" spans="1:26">
      <c r="A322" s="792"/>
      <c r="B322" s="793" t="s">
        <v>383</v>
      </c>
      <c r="C322" s="798"/>
      <c r="D322" s="797"/>
      <c r="E322" s="797"/>
      <c r="F322" s="797"/>
      <c r="G322" s="797"/>
      <c r="H322" s="797"/>
      <c r="I322" s="782"/>
      <c r="J322" s="782"/>
      <c r="K322" s="782"/>
      <c r="L322" s="782"/>
      <c r="M322" s="782"/>
      <c r="N322" s="782"/>
      <c r="O322" s="782"/>
      <c r="P322" s="782"/>
      <c r="Q322" s="782"/>
      <c r="R322" s="782"/>
      <c r="S322" s="782"/>
      <c r="T322" s="782"/>
      <c r="U322" s="782"/>
      <c r="V322" s="782"/>
      <c r="W322" s="782"/>
      <c r="X322" s="782"/>
      <c r="Y322" s="782"/>
      <c r="Z322" s="782"/>
    </row>
    <row r="323" spans="1:26">
      <c r="A323" s="792" t="s">
        <v>384</v>
      </c>
      <c r="B323" s="793"/>
      <c r="C323" s="798"/>
      <c r="D323" s="797"/>
      <c r="E323" s="797"/>
      <c r="F323" s="797"/>
      <c r="G323" s="797"/>
      <c r="H323" s="797"/>
      <c r="I323" s="782"/>
      <c r="J323" s="782"/>
      <c r="K323" s="782"/>
      <c r="L323" s="782"/>
      <c r="M323" s="782"/>
      <c r="N323" s="782"/>
      <c r="O323" s="782"/>
      <c r="P323" s="782"/>
      <c r="Q323" s="782"/>
      <c r="R323" s="782"/>
      <c r="S323" s="782"/>
      <c r="T323" s="782"/>
      <c r="U323" s="782"/>
      <c r="V323" s="782"/>
      <c r="W323" s="782"/>
      <c r="X323" s="782"/>
      <c r="Y323" s="782"/>
      <c r="Z323" s="782"/>
    </row>
    <row r="324" spans="1:26">
      <c r="A324" s="792"/>
      <c r="B324" s="793"/>
      <c r="C324" s="798"/>
      <c r="D324" s="797"/>
      <c r="E324" s="797"/>
      <c r="F324" s="797"/>
      <c r="G324" s="797"/>
      <c r="H324" s="797"/>
      <c r="I324" s="782"/>
      <c r="J324" s="782"/>
      <c r="K324" s="782"/>
      <c r="L324" s="782"/>
      <c r="M324" s="782"/>
      <c r="N324" s="782"/>
      <c r="O324" s="782"/>
      <c r="P324" s="782"/>
      <c r="Q324" s="782"/>
      <c r="R324" s="782"/>
      <c r="S324" s="782"/>
      <c r="T324" s="782"/>
      <c r="U324" s="782"/>
      <c r="V324" s="782"/>
      <c r="W324" s="782"/>
      <c r="X324" s="782"/>
      <c r="Y324" s="782"/>
      <c r="Z324" s="782"/>
    </row>
    <row r="325" spans="1:26">
      <c r="A325" s="792"/>
      <c r="B325" s="806" t="s">
        <v>385</v>
      </c>
      <c r="C325" s="798"/>
      <c r="D325" s="797"/>
      <c r="E325" s="797"/>
      <c r="F325" s="797"/>
      <c r="G325" s="797"/>
      <c r="H325" s="797"/>
      <c r="I325" s="782"/>
      <c r="J325" s="782"/>
      <c r="K325" s="782"/>
      <c r="L325" s="782"/>
      <c r="M325" s="782"/>
      <c r="N325" s="782"/>
      <c r="O325" s="782"/>
      <c r="P325" s="782"/>
      <c r="Q325" s="782"/>
      <c r="R325" s="782"/>
      <c r="S325" s="782"/>
      <c r="T325" s="782"/>
      <c r="U325" s="782"/>
      <c r="V325" s="782"/>
      <c r="W325" s="782"/>
      <c r="X325" s="782"/>
      <c r="Y325" s="782"/>
      <c r="Z325" s="782"/>
    </row>
    <row r="326" spans="1:26">
      <c r="A326" s="792"/>
      <c r="B326" s="825" t="s">
        <v>1279</v>
      </c>
      <c r="C326" s="798"/>
      <c r="D326" s="797"/>
      <c r="E326" s="797"/>
      <c r="F326" s="797"/>
      <c r="G326" s="797"/>
      <c r="H326" s="797"/>
      <c r="I326" s="782"/>
      <c r="J326" s="782"/>
      <c r="K326" s="782"/>
      <c r="L326" s="782"/>
      <c r="M326" s="782"/>
      <c r="N326" s="782"/>
      <c r="O326" s="782"/>
      <c r="P326" s="782"/>
      <c r="Q326" s="782"/>
      <c r="R326" s="782"/>
      <c r="S326" s="782"/>
      <c r="T326" s="782"/>
      <c r="U326" s="782"/>
      <c r="V326" s="782"/>
      <c r="W326" s="782"/>
      <c r="X326" s="782"/>
      <c r="Y326" s="782"/>
      <c r="Z326" s="782"/>
    </row>
    <row r="327" spans="1:26">
      <c r="A327" s="792" t="s">
        <v>1281</v>
      </c>
      <c r="B327" s="793"/>
      <c r="C327" s="798"/>
      <c r="D327" s="797"/>
      <c r="E327" s="797"/>
      <c r="F327" s="797"/>
      <c r="G327" s="797"/>
      <c r="H327" s="797"/>
      <c r="I327" s="782"/>
      <c r="J327" s="782"/>
      <c r="K327" s="782"/>
      <c r="L327" s="782"/>
      <c r="M327" s="782"/>
      <c r="N327" s="782"/>
      <c r="O327" s="782"/>
      <c r="P327" s="782"/>
      <c r="Q327" s="782"/>
      <c r="R327" s="782"/>
      <c r="S327" s="782"/>
      <c r="T327" s="782"/>
      <c r="U327" s="782"/>
      <c r="V327" s="782"/>
      <c r="W327" s="782"/>
      <c r="X327" s="782"/>
      <c r="Y327" s="782"/>
      <c r="Z327" s="782"/>
    </row>
    <row r="328" spans="1:26">
      <c r="A328" s="792" t="s">
        <v>1280</v>
      </c>
      <c r="B328" s="793"/>
      <c r="C328" s="798"/>
      <c r="D328" s="797"/>
      <c r="E328" s="797"/>
      <c r="F328" s="797"/>
      <c r="G328" s="797"/>
      <c r="H328" s="797"/>
      <c r="I328" s="782"/>
      <c r="J328" s="782"/>
      <c r="K328" s="782"/>
      <c r="L328" s="782"/>
      <c r="M328" s="782"/>
      <c r="N328" s="782"/>
      <c r="O328" s="782"/>
      <c r="P328" s="782"/>
      <c r="Q328" s="782"/>
      <c r="R328" s="782"/>
      <c r="S328" s="782"/>
      <c r="T328" s="782"/>
      <c r="U328" s="782"/>
      <c r="V328" s="782"/>
      <c r="W328" s="782"/>
      <c r="X328" s="782"/>
      <c r="Y328" s="782"/>
      <c r="Z328" s="782"/>
    </row>
    <row r="329" spans="1:26">
      <c r="A329" s="792" t="s">
        <v>1283</v>
      </c>
      <c r="B329" s="793"/>
      <c r="C329" s="798"/>
      <c r="D329" s="797"/>
      <c r="E329" s="797"/>
      <c r="F329" s="797"/>
      <c r="G329" s="797"/>
      <c r="H329" s="797"/>
      <c r="I329" s="782"/>
      <c r="J329" s="782"/>
      <c r="K329" s="782"/>
      <c r="L329" s="782"/>
      <c r="M329" s="782"/>
      <c r="N329" s="782"/>
      <c r="O329" s="782"/>
      <c r="P329" s="782"/>
      <c r="Q329" s="782"/>
      <c r="R329" s="782"/>
      <c r="S329" s="782"/>
      <c r="T329" s="782"/>
      <c r="U329" s="782"/>
      <c r="V329" s="782"/>
      <c r="W329" s="782"/>
      <c r="X329" s="782"/>
      <c r="Y329" s="782"/>
      <c r="Z329" s="782"/>
    </row>
    <row r="330" spans="1:26">
      <c r="A330" s="792" t="s">
        <v>1282</v>
      </c>
      <c r="B330" s="793"/>
      <c r="C330" s="798"/>
      <c r="D330" s="797"/>
      <c r="E330" s="797"/>
      <c r="F330" s="797"/>
      <c r="G330" s="797"/>
      <c r="H330" s="797"/>
      <c r="I330" s="782"/>
      <c r="J330" s="782"/>
      <c r="K330" s="782"/>
      <c r="L330" s="782"/>
      <c r="M330" s="782"/>
      <c r="N330" s="782"/>
      <c r="O330" s="782"/>
      <c r="P330" s="782"/>
      <c r="Q330" s="782"/>
      <c r="R330" s="782"/>
      <c r="S330" s="782"/>
      <c r="T330" s="782"/>
      <c r="U330" s="782"/>
      <c r="V330" s="782"/>
      <c r="W330" s="782"/>
      <c r="X330" s="782"/>
      <c r="Y330" s="782"/>
      <c r="Z330" s="782"/>
    </row>
    <row r="331" spans="1:26">
      <c r="A331" s="813"/>
      <c r="B331" s="813"/>
      <c r="C331" s="813"/>
      <c r="D331" s="813"/>
      <c r="E331" s="813"/>
      <c r="F331" s="813"/>
      <c r="G331" s="813"/>
      <c r="H331" s="813"/>
      <c r="I331" s="803"/>
      <c r="J331" s="803"/>
      <c r="K331" s="803"/>
      <c r="L331" s="803"/>
      <c r="M331" s="803"/>
      <c r="N331" s="803"/>
      <c r="O331" s="803"/>
      <c r="P331" s="803"/>
      <c r="Q331" s="803"/>
      <c r="R331" s="803"/>
      <c r="S331" s="803"/>
      <c r="T331" s="803"/>
      <c r="U331" s="803"/>
      <c r="V331" s="803"/>
      <c r="W331" s="803"/>
      <c r="X331" s="803"/>
      <c r="Y331" s="803"/>
      <c r="Z331" s="803"/>
    </row>
    <row r="332" spans="1:26">
      <c r="A332" s="792"/>
      <c r="B332" s="793" t="s">
        <v>386</v>
      </c>
      <c r="C332" s="798"/>
      <c r="D332" s="797"/>
      <c r="E332" s="797"/>
      <c r="F332" s="797"/>
      <c r="G332" s="797"/>
      <c r="H332" s="797"/>
      <c r="I332" s="782"/>
      <c r="J332" s="782"/>
      <c r="K332" s="782"/>
      <c r="L332" s="782"/>
      <c r="M332" s="782"/>
      <c r="N332" s="782"/>
      <c r="O332" s="782"/>
      <c r="P332" s="782"/>
      <c r="Q332" s="782"/>
      <c r="R332" s="782"/>
      <c r="S332" s="782"/>
      <c r="T332" s="782"/>
      <c r="U332" s="782"/>
      <c r="V332" s="782"/>
      <c r="W332" s="782"/>
      <c r="X332" s="782"/>
      <c r="Y332" s="782"/>
      <c r="Z332" s="782"/>
    </row>
    <row r="333" spans="1:26">
      <c r="A333" s="792" t="s">
        <v>387</v>
      </c>
      <c r="B333" s="793"/>
      <c r="C333" s="798"/>
      <c r="D333" s="797"/>
      <c r="E333" s="797"/>
      <c r="F333" s="797"/>
      <c r="G333" s="797"/>
      <c r="H333" s="797"/>
      <c r="I333" s="782"/>
      <c r="J333" s="782"/>
      <c r="K333" s="782"/>
      <c r="L333" s="782"/>
      <c r="M333" s="782"/>
      <c r="N333" s="782"/>
      <c r="O333" s="782"/>
      <c r="P333" s="782"/>
      <c r="Q333" s="782"/>
      <c r="R333" s="782"/>
      <c r="S333" s="782"/>
      <c r="T333" s="782"/>
      <c r="U333" s="782"/>
      <c r="V333" s="782"/>
      <c r="W333" s="782"/>
      <c r="X333" s="782"/>
      <c r="Y333" s="782"/>
      <c r="Z333" s="782"/>
    </row>
    <row r="334" spans="1:26">
      <c r="A334" s="792"/>
      <c r="B334" s="793"/>
      <c r="C334" s="798"/>
      <c r="D334" s="797"/>
      <c r="E334" s="797"/>
      <c r="F334" s="797"/>
      <c r="G334" s="797"/>
      <c r="H334" s="797"/>
      <c r="I334" s="782"/>
      <c r="J334" s="782"/>
      <c r="K334" s="782"/>
      <c r="L334" s="782"/>
      <c r="M334" s="782"/>
      <c r="N334" s="782"/>
      <c r="O334" s="782"/>
      <c r="P334" s="782"/>
      <c r="Q334" s="782"/>
      <c r="R334" s="782"/>
      <c r="S334" s="782"/>
      <c r="T334" s="782"/>
      <c r="U334" s="782"/>
      <c r="V334" s="782"/>
      <c r="W334" s="782"/>
      <c r="X334" s="782"/>
      <c r="Y334" s="782"/>
      <c r="Z334" s="782"/>
    </row>
    <row r="335" spans="1:26">
      <c r="A335" s="792"/>
      <c r="B335" s="806" t="s">
        <v>388</v>
      </c>
      <c r="C335" s="798"/>
      <c r="D335" s="797"/>
      <c r="E335" s="797"/>
      <c r="F335" s="797"/>
      <c r="G335" s="797"/>
      <c r="H335" s="797"/>
      <c r="I335" s="782"/>
      <c r="J335" s="782"/>
      <c r="K335" s="782"/>
      <c r="L335" s="782"/>
      <c r="M335" s="782"/>
      <c r="N335" s="782"/>
      <c r="O335" s="782"/>
      <c r="P335" s="782"/>
      <c r="Q335" s="782"/>
      <c r="R335" s="782"/>
      <c r="S335" s="782"/>
      <c r="T335" s="782"/>
      <c r="U335" s="782"/>
      <c r="V335" s="782"/>
      <c r="W335" s="782"/>
      <c r="X335" s="782"/>
      <c r="Y335" s="782"/>
      <c r="Z335" s="782"/>
    </row>
    <row r="336" spans="1:26">
      <c r="A336" s="792"/>
      <c r="B336" s="793" t="s">
        <v>389</v>
      </c>
      <c r="C336" s="798"/>
      <c r="D336" s="797"/>
      <c r="E336" s="797"/>
      <c r="F336" s="797"/>
      <c r="G336" s="797"/>
      <c r="H336" s="797"/>
      <c r="I336" s="782"/>
      <c r="J336" s="782"/>
      <c r="K336" s="782"/>
      <c r="L336" s="782"/>
      <c r="M336" s="782"/>
      <c r="N336" s="782"/>
      <c r="O336" s="782"/>
      <c r="P336" s="782"/>
      <c r="Q336" s="782"/>
      <c r="R336" s="782"/>
      <c r="S336" s="782"/>
      <c r="T336" s="782"/>
      <c r="U336" s="782"/>
      <c r="V336" s="782"/>
      <c r="W336" s="782"/>
      <c r="X336" s="782"/>
      <c r="Y336" s="782"/>
      <c r="Z336" s="782"/>
    </row>
    <row r="337" spans="1:26" ht="13.5">
      <c r="A337" s="792" t="s">
        <v>390</v>
      </c>
      <c r="B337" s="793"/>
      <c r="C337" s="798"/>
      <c r="D337" s="797"/>
      <c r="E337" s="797"/>
      <c r="F337" s="797"/>
      <c r="G337" s="797"/>
      <c r="H337" s="797"/>
      <c r="I337" s="782"/>
      <c r="J337" s="782"/>
      <c r="K337" s="782"/>
      <c r="L337" s="782"/>
      <c r="M337" s="782"/>
      <c r="N337" s="782"/>
      <c r="O337" s="782"/>
      <c r="P337" s="782"/>
      <c r="Q337" s="782"/>
      <c r="R337" s="782"/>
      <c r="S337" s="782"/>
      <c r="T337" s="782"/>
      <c r="U337" s="782"/>
      <c r="V337" s="782"/>
      <c r="W337" s="782"/>
      <c r="X337" s="782"/>
      <c r="Y337" s="782"/>
      <c r="Z337" s="782"/>
    </row>
    <row r="338" spans="1:26">
      <c r="A338" s="792" t="s">
        <v>391</v>
      </c>
      <c r="B338" s="793"/>
      <c r="C338" s="798"/>
      <c r="D338" s="797"/>
      <c r="E338" s="797"/>
      <c r="F338" s="797"/>
      <c r="G338" s="797"/>
      <c r="H338" s="797"/>
      <c r="I338" s="782"/>
      <c r="J338" s="782"/>
      <c r="K338" s="782"/>
      <c r="L338" s="782"/>
      <c r="M338" s="782"/>
      <c r="N338" s="782"/>
      <c r="O338" s="782"/>
      <c r="P338" s="782"/>
      <c r="Q338" s="782"/>
      <c r="R338" s="782"/>
      <c r="S338" s="782"/>
      <c r="T338" s="782"/>
      <c r="U338" s="782"/>
      <c r="V338" s="782"/>
      <c r="W338" s="782"/>
      <c r="X338" s="782"/>
      <c r="Y338" s="782"/>
      <c r="Z338" s="782"/>
    </row>
    <row r="339" spans="1:26">
      <c r="A339" s="792" t="s">
        <v>392</v>
      </c>
      <c r="B339" s="793"/>
      <c r="C339" s="798"/>
      <c r="D339" s="797"/>
      <c r="E339" s="797"/>
      <c r="F339" s="797"/>
      <c r="G339" s="797"/>
      <c r="H339" s="797"/>
      <c r="I339" s="782"/>
      <c r="J339" s="782"/>
      <c r="K339" s="782"/>
      <c r="L339" s="782"/>
      <c r="M339" s="782"/>
      <c r="N339" s="782"/>
      <c r="O339" s="782"/>
      <c r="P339" s="782"/>
      <c r="Q339" s="782"/>
      <c r="R339" s="782"/>
      <c r="S339" s="782"/>
      <c r="T339" s="782"/>
      <c r="U339" s="782"/>
      <c r="V339" s="782"/>
      <c r="W339" s="782"/>
      <c r="X339" s="782"/>
      <c r="Y339" s="782"/>
      <c r="Z339" s="782"/>
    </row>
    <row r="340" spans="1:26">
      <c r="A340" s="792"/>
      <c r="B340" s="793" t="s">
        <v>393</v>
      </c>
      <c r="C340" s="798"/>
      <c r="D340" s="797"/>
      <c r="E340" s="797"/>
      <c r="F340" s="797"/>
      <c r="G340" s="797"/>
      <c r="H340" s="797"/>
      <c r="I340" s="782"/>
      <c r="J340" s="782"/>
      <c r="K340" s="782"/>
      <c r="L340" s="782"/>
      <c r="M340" s="782"/>
      <c r="N340" s="782"/>
      <c r="O340" s="782"/>
      <c r="P340" s="782"/>
      <c r="Q340" s="782"/>
      <c r="R340" s="782"/>
      <c r="S340" s="782"/>
      <c r="T340" s="782"/>
      <c r="U340" s="782"/>
      <c r="V340" s="782"/>
      <c r="W340" s="782"/>
      <c r="X340" s="782"/>
      <c r="Y340" s="782"/>
      <c r="Z340" s="782"/>
    </row>
    <row r="341" spans="1:26">
      <c r="A341" s="792" t="s">
        <v>394</v>
      </c>
      <c r="B341" s="793"/>
      <c r="C341" s="798"/>
      <c r="D341" s="797"/>
      <c r="E341" s="797"/>
      <c r="F341" s="797"/>
      <c r="G341" s="797"/>
      <c r="H341" s="797"/>
      <c r="I341" s="782"/>
      <c r="J341" s="782"/>
      <c r="K341" s="782"/>
      <c r="L341" s="782"/>
      <c r="M341" s="782"/>
      <c r="N341" s="782"/>
      <c r="O341" s="782"/>
      <c r="P341" s="782"/>
      <c r="Q341" s="782"/>
      <c r="R341" s="782"/>
      <c r="S341" s="782"/>
      <c r="T341" s="782"/>
      <c r="U341" s="782"/>
      <c r="V341" s="782"/>
      <c r="W341" s="782"/>
      <c r="X341" s="782"/>
      <c r="Y341" s="782"/>
      <c r="Z341" s="782"/>
    </row>
    <row r="342" spans="1:26">
      <c r="A342" s="792"/>
      <c r="B342" s="793" t="s">
        <v>395</v>
      </c>
      <c r="C342" s="798"/>
      <c r="D342" s="797"/>
      <c r="E342" s="797"/>
      <c r="F342" s="797"/>
      <c r="G342" s="797"/>
      <c r="H342" s="797"/>
      <c r="I342" s="782"/>
      <c r="J342" s="782"/>
      <c r="K342" s="782"/>
      <c r="L342" s="782"/>
      <c r="M342" s="782"/>
      <c r="N342" s="782"/>
      <c r="O342" s="782"/>
      <c r="P342" s="782"/>
      <c r="Q342" s="782"/>
      <c r="R342" s="782"/>
      <c r="S342" s="782"/>
      <c r="T342" s="782"/>
      <c r="U342" s="782"/>
      <c r="V342" s="782"/>
      <c r="W342" s="782"/>
      <c r="X342" s="782"/>
      <c r="Y342" s="782"/>
      <c r="Z342" s="782"/>
    </row>
    <row r="343" spans="1:26">
      <c r="A343" s="792" t="s">
        <v>396</v>
      </c>
      <c r="B343" s="793"/>
      <c r="C343" s="798"/>
      <c r="D343" s="797"/>
      <c r="E343" s="797"/>
      <c r="F343" s="797"/>
      <c r="G343" s="797"/>
      <c r="H343" s="797"/>
      <c r="I343" s="782"/>
      <c r="J343" s="782"/>
      <c r="K343" s="782"/>
      <c r="L343" s="782"/>
      <c r="M343" s="782"/>
      <c r="N343" s="782"/>
      <c r="O343" s="782"/>
      <c r="P343" s="782"/>
      <c r="Q343" s="782"/>
      <c r="R343" s="782"/>
      <c r="S343" s="782"/>
      <c r="T343" s="782"/>
      <c r="U343" s="782"/>
      <c r="V343" s="782"/>
      <c r="W343" s="782"/>
      <c r="X343" s="782"/>
      <c r="Y343" s="782"/>
      <c r="Z343" s="782"/>
    </row>
    <row r="344" spans="1:26">
      <c r="A344" s="792"/>
      <c r="B344" s="793"/>
      <c r="C344" s="798"/>
      <c r="D344" s="797"/>
      <c r="E344" s="797"/>
      <c r="F344" s="797"/>
      <c r="G344" s="797"/>
      <c r="H344" s="797"/>
      <c r="I344" s="782"/>
      <c r="J344" s="782"/>
      <c r="K344" s="782"/>
      <c r="L344" s="782"/>
      <c r="M344" s="782"/>
      <c r="N344" s="782"/>
      <c r="O344" s="782"/>
      <c r="P344" s="782"/>
      <c r="Q344" s="782"/>
      <c r="R344" s="782"/>
      <c r="S344" s="782"/>
      <c r="T344" s="782"/>
      <c r="U344" s="782"/>
      <c r="V344" s="782"/>
      <c r="W344" s="782"/>
      <c r="X344" s="782"/>
      <c r="Y344" s="782"/>
      <c r="Z344" s="782"/>
    </row>
    <row r="345" spans="1:26">
      <c r="A345" s="792"/>
      <c r="B345" s="806" t="s">
        <v>397</v>
      </c>
      <c r="C345" s="798"/>
      <c r="D345" s="797"/>
      <c r="E345" s="797"/>
      <c r="F345" s="797"/>
      <c r="G345" s="797"/>
      <c r="H345" s="797"/>
      <c r="I345" s="782"/>
      <c r="J345" s="782"/>
      <c r="K345" s="782"/>
      <c r="L345" s="782"/>
      <c r="M345" s="782"/>
      <c r="N345" s="782"/>
      <c r="O345" s="782"/>
      <c r="P345" s="782"/>
      <c r="Q345" s="782"/>
      <c r="R345" s="782"/>
      <c r="S345" s="782"/>
      <c r="T345" s="782"/>
      <c r="U345" s="782"/>
      <c r="V345" s="782"/>
      <c r="W345" s="782"/>
      <c r="X345" s="782"/>
      <c r="Y345" s="782"/>
      <c r="Z345" s="782"/>
    </row>
    <row r="346" spans="1:26">
      <c r="A346" s="792"/>
      <c r="B346" s="793" t="s">
        <v>398</v>
      </c>
      <c r="C346" s="798"/>
      <c r="D346" s="797"/>
      <c r="E346" s="797"/>
      <c r="F346" s="797"/>
      <c r="G346" s="797"/>
      <c r="H346" s="797"/>
      <c r="I346" s="782"/>
      <c r="J346" s="782"/>
      <c r="K346" s="782"/>
      <c r="L346" s="782"/>
      <c r="M346" s="782"/>
      <c r="N346" s="782"/>
      <c r="O346" s="782"/>
      <c r="P346" s="782"/>
      <c r="Q346" s="782"/>
      <c r="R346" s="782"/>
      <c r="S346" s="782"/>
      <c r="T346" s="782"/>
      <c r="U346" s="782"/>
      <c r="V346" s="782"/>
      <c r="W346" s="782"/>
      <c r="X346" s="782"/>
      <c r="Y346" s="782"/>
      <c r="Z346" s="782"/>
    </row>
    <row r="347" spans="1:26">
      <c r="A347" s="792" t="s">
        <v>399</v>
      </c>
      <c r="B347" s="793"/>
      <c r="C347" s="798"/>
      <c r="D347" s="797"/>
      <c r="E347" s="797"/>
      <c r="F347" s="797"/>
      <c r="G347" s="797"/>
      <c r="H347" s="797"/>
      <c r="I347" s="782"/>
      <c r="J347" s="782"/>
      <c r="K347" s="782"/>
      <c r="L347" s="782"/>
      <c r="M347" s="782"/>
      <c r="N347" s="782"/>
      <c r="O347" s="782"/>
      <c r="P347" s="782"/>
      <c r="Q347" s="782"/>
      <c r="R347" s="782"/>
      <c r="S347" s="782"/>
      <c r="T347" s="782"/>
      <c r="U347" s="782"/>
      <c r="V347" s="782"/>
      <c r="W347" s="782"/>
      <c r="X347" s="782"/>
      <c r="Y347" s="782"/>
      <c r="Z347" s="782"/>
    </row>
    <row r="348" spans="1:26">
      <c r="A348" s="792"/>
      <c r="B348" s="793" t="s">
        <v>400</v>
      </c>
      <c r="C348" s="798"/>
      <c r="D348" s="797"/>
      <c r="E348" s="797"/>
      <c r="F348" s="797"/>
      <c r="G348" s="797"/>
      <c r="H348" s="797"/>
      <c r="I348" s="782"/>
      <c r="J348" s="782"/>
      <c r="K348" s="782"/>
      <c r="L348" s="782"/>
      <c r="M348" s="782"/>
      <c r="N348" s="782"/>
      <c r="O348" s="782"/>
      <c r="P348" s="782"/>
      <c r="Q348" s="782"/>
      <c r="R348" s="782"/>
      <c r="S348" s="782"/>
      <c r="T348" s="782"/>
      <c r="U348" s="782"/>
      <c r="V348" s="782"/>
      <c r="W348" s="782"/>
      <c r="X348" s="782"/>
      <c r="Y348" s="782"/>
      <c r="Z348" s="782"/>
    </row>
    <row r="349" spans="1:26">
      <c r="A349" s="792"/>
      <c r="B349" s="793" t="s">
        <v>401</v>
      </c>
      <c r="C349" s="798"/>
      <c r="D349" s="797"/>
      <c r="E349" s="797"/>
      <c r="F349" s="797"/>
      <c r="G349" s="797"/>
      <c r="H349" s="797"/>
      <c r="I349" s="782"/>
      <c r="J349" s="782"/>
      <c r="K349" s="782"/>
      <c r="L349" s="782"/>
      <c r="M349" s="782"/>
      <c r="N349" s="782"/>
      <c r="O349" s="782"/>
      <c r="P349" s="782"/>
      <c r="Q349" s="782"/>
      <c r="R349" s="782"/>
      <c r="S349" s="782"/>
      <c r="T349" s="782"/>
      <c r="U349" s="782"/>
      <c r="V349" s="782"/>
      <c r="W349" s="782"/>
      <c r="X349" s="782"/>
      <c r="Y349" s="782"/>
      <c r="Z349" s="782"/>
    </row>
    <row r="350" spans="1:26">
      <c r="A350" s="792" t="s">
        <v>402</v>
      </c>
      <c r="B350" s="793"/>
      <c r="C350" s="798"/>
      <c r="D350" s="797"/>
      <c r="E350" s="797"/>
      <c r="F350" s="797"/>
      <c r="G350" s="797"/>
      <c r="H350" s="797"/>
      <c r="I350" s="782"/>
      <c r="J350" s="782"/>
      <c r="K350" s="782"/>
      <c r="L350" s="782"/>
      <c r="M350" s="782"/>
      <c r="N350" s="782"/>
      <c r="O350" s="782"/>
      <c r="P350" s="782"/>
      <c r="Q350" s="782"/>
      <c r="R350" s="782"/>
      <c r="S350" s="782"/>
      <c r="T350" s="782"/>
      <c r="U350" s="782"/>
      <c r="V350" s="782"/>
      <c r="W350" s="782"/>
      <c r="X350" s="782"/>
      <c r="Y350" s="782"/>
      <c r="Z350" s="782"/>
    </row>
    <row r="351" spans="1:26">
      <c r="A351" s="792"/>
      <c r="B351" s="793" t="s">
        <v>403</v>
      </c>
      <c r="C351" s="798"/>
      <c r="D351" s="797"/>
      <c r="E351" s="797"/>
      <c r="F351" s="797"/>
      <c r="G351" s="797"/>
      <c r="H351" s="797"/>
      <c r="I351" s="782"/>
      <c r="J351" s="782"/>
      <c r="K351" s="782"/>
      <c r="L351" s="782"/>
      <c r="M351" s="782"/>
      <c r="N351" s="782"/>
      <c r="O351" s="782"/>
      <c r="P351" s="782"/>
      <c r="Q351" s="782"/>
      <c r="R351" s="782"/>
      <c r="S351" s="782"/>
      <c r="T351" s="782"/>
      <c r="U351" s="782"/>
      <c r="V351" s="782"/>
      <c r="W351" s="782"/>
      <c r="X351" s="782"/>
      <c r="Y351" s="782"/>
      <c r="Z351" s="782"/>
    </row>
    <row r="352" spans="1:26" ht="34.9" customHeight="1">
      <c r="A352" s="792"/>
      <c r="B352" s="819" t="s">
        <v>404</v>
      </c>
      <c r="C352" s="826"/>
      <c r="D352" s="826"/>
      <c r="E352" s="826"/>
      <c r="F352" s="826"/>
      <c r="G352" s="826"/>
      <c r="H352" s="826"/>
      <c r="I352" s="782"/>
      <c r="J352" s="782"/>
      <c r="K352" s="782"/>
      <c r="L352" s="782"/>
      <c r="M352" s="782"/>
      <c r="N352" s="782"/>
      <c r="O352" s="782"/>
      <c r="P352" s="782"/>
      <c r="Q352" s="782"/>
      <c r="R352" s="782"/>
      <c r="S352" s="782"/>
      <c r="T352" s="782"/>
      <c r="U352" s="782"/>
      <c r="V352" s="782"/>
      <c r="W352" s="782"/>
      <c r="X352" s="782"/>
      <c r="Y352" s="782"/>
      <c r="Z352" s="782"/>
    </row>
    <row r="353" spans="1:26">
      <c r="A353" s="792"/>
      <c r="B353" s="793" t="s">
        <v>405</v>
      </c>
      <c r="C353" s="798"/>
      <c r="D353" s="797"/>
      <c r="E353" s="797"/>
      <c r="F353" s="797"/>
      <c r="G353" s="797"/>
      <c r="H353" s="797"/>
      <c r="I353" s="782"/>
      <c r="J353" s="782"/>
      <c r="K353" s="782"/>
      <c r="L353" s="782"/>
      <c r="M353" s="782"/>
      <c r="N353" s="782"/>
      <c r="O353" s="782"/>
      <c r="P353" s="782"/>
      <c r="Q353" s="782"/>
      <c r="R353" s="782"/>
      <c r="S353" s="782"/>
      <c r="T353" s="782"/>
      <c r="U353" s="782"/>
      <c r="V353" s="782"/>
      <c r="W353" s="782"/>
      <c r="X353" s="782"/>
      <c r="Y353" s="782"/>
      <c r="Z353" s="782"/>
    </row>
    <row r="354" spans="1:26">
      <c r="A354" s="792"/>
      <c r="B354" s="793" t="s">
        <v>406</v>
      </c>
      <c r="C354" s="798"/>
      <c r="D354" s="797"/>
      <c r="E354" s="797"/>
      <c r="F354" s="797"/>
      <c r="G354" s="797"/>
      <c r="H354" s="797"/>
      <c r="I354" s="782"/>
      <c r="J354" s="782"/>
      <c r="K354" s="782"/>
      <c r="L354" s="782"/>
      <c r="M354" s="782"/>
      <c r="N354" s="782"/>
      <c r="O354" s="782"/>
      <c r="P354" s="782"/>
      <c r="Q354" s="782"/>
      <c r="R354" s="782"/>
      <c r="S354" s="782"/>
      <c r="T354" s="782"/>
      <c r="U354" s="782"/>
      <c r="V354" s="782"/>
      <c r="W354" s="782"/>
      <c r="X354" s="782"/>
      <c r="Y354" s="782"/>
      <c r="Z354" s="782"/>
    </row>
    <row r="355" spans="1:26" ht="30" customHeight="1">
      <c r="A355" s="827" t="s">
        <v>407</v>
      </c>
      <c r="B355" s="826"/>
      <c r="C355" s="826"/>
      <c r="D355" s="826"/>
      <c r="E355" s="826"/>
      <c r="F355" s="826"/>
      <c r="G355" s="826"/>
      <c r="H355" s="826"/>
      <c r="I355" s="782"/>
      <c r="J355" s="782"/>
      <c r="K355" s="782"/>
      <c r="L355" s="782"/>
      <c r="M355" s="782"/>
      <c r="N355" s="782"/>
      <c r="O355" s="782"/>
      <c r="P355" s="782"/>
      <c r="Q355" s="782"/>
      <c r="R355" s="782"/>
      <c r="S355" s="782"/>
      <c r="T355" s="782"/>
      <c r="U355" s="782"/>
      <c r="V355" s="782"/>
      <c r="W355" s="782"/>
      <c r="X355" s="782"/>
      <c r="Y355" s="782"/>
      <c r="Z355" s="782"/>
    </row>
    <row r="356" spans="1:26">
      <c r="A356" s="792"/>
      <c r="B356" s="793" t="s">
        <v>408</v>
      </c>
      <c r="C356" s="798"/>
      <c r="D356" s="797"/>
      <c r="E356" s="797"/>
      <c r="F356" s="797"/>
      <c r="G356" s="797"/>
      <c r="H356" s="797"/>
      <c r="I356" s="782"/>
      <c r="J356" s="782"/>
      <c r="K356" s="782"/>
      <c r="L356" s="782"/>
      <c r="M356" s="782"/>
      <c r="N356" s="782"/>
      <c r="O356" s="782"/>
      <c r="P356" s="782"/>
      <c r="Q356" s="782"/>
      <c r="R356" s="782"/>
      <c r="S356" s="782"/>
      <c r="T356" s="782"/>
      <c r="U356" s="782"/>
      <c r="V356" s="782"/>
      <c r="W356" s="782"/>
      <c r="X356" s="782"/>
      <c r="Y356" s="782"/>
      <c r="Z356" s="782"/>
    </row>
    <row r="357" spans="1:26" ht="24">
      <c r="A357" s="792"/>
      <c r="B357" s="793"/>
      <c r="C357" s="798"/>
      <c r="D357" s="797" t="s">
        <v>409</v>
      </c>
      <c r="E357" s="817" t="s">
        <v>273</v>
      </c>
      <c r="F357" s="793" t="s">
        <v>410</v>
      </c>
      <c r="G357" s="797"/>
      <c r="H357" s="797"/>
      <c r="I357" s="782"/>
      <c r="J357" s="782"/>
      <c r="K357" s="782"/>
      <c r="L357" s="782"/>
      <c r="M357" s="782"/>
      <c r="N357" s="782"/>
      <c r="O357" s="782"/>
      <c r="P357" s="782"/>
      <c r="Q357" s="782"/>
      <c r="R357" s="782"/>
      <c r="S357" s="782"/>
      <c r="T357" s="782"/>
      <c r="U357" s="782"/>
      <c r="V357" s="782"/>
      <c r="W357" s="782"/>
      <c r="X357" s="782"/>
      <c r="Y357" s="782"/>
      <c r="Z357" s="782"/>
    </row>
    <row r="358" spans="1:26">
      <c r="A358" s="792"/>
      <c r="B358" s="793"/>
      <c r="C358" s="798"/>
      <c r="D358" s="797"/>
      <c r="E358" s="797"/>
      <c r="F358" s="797"/>
      <c r="G358" s="797"/>
      <c r="H358" s="797"/>
      <c r="I358" s="782"/>
      <c r="J358" s="782"/>
      <c r="K358" s="782"/>
      <c r="L358" s="782"/>
      <c r="M358" s="782"/>
      <c r="N358" s="782"/>
      <c r="O358" s="782"/>
      <c r="P358" s="782"/>
      <c r="Q358" s="782"/>
      <c r="R358" s="782"/>
      <c r="S358" s="782"/>
      <c r="T358" s="782"/>
      <c r="U358" s="782"/>
      <c r="V358" s="782"/>
      <c r="W358" s="782"/>
      <c r="X358" s="782"/>
      <c r="Y358" s="782"/>
      <c r="Z358" s="782"/>
    </row>
    <row r="359" spans="1:26">
      <c r="A359" s="792"/>
      <c r="B359" s="806" t="s">
        <v>411</v>
      </c>
      <c r="C359" s="798"/>
      <c r="D359" s="797"/>
      <c r="E359" s="797"/>
      <c r="F359" s="797"/>
      <c r="G359" s="797"/>
      <c r="H359" s="797"/>
      <c r="I359" s="782"/>
      <c r="J359" s="782"/>
      <c r="K359" s="782"/>
      <c r="L359" s="782"/>
      <c r="M359" s="782"/>
      <c r="N359" s="782"/>
      <c r="O359" s="782"/>
      <c r="P359" s="782"/>
      <c r="Q359" s="782"/>
      <c r="R359" s="782"/>
      <c r="S359" s="782"/>
      <c r="T359" s="782"/>
      <c r="U359" s="782"/>
      <c r="V359" s="782"/>
      <c r="W359" s="782"/>
      <c r="X359" s="782"/>
      <c r="Y359" s="782"/>
      <c r="Z359" s="782"/>
    </row>
    <row r="360" spans="1:26">
      <c r="A360" s="792"/>
      <c r="B360" s="793" t="s">
        <v>412</v>
      </c>
      <c r="C360" s="798"/>
      <c r="D360" s="797"/>
      <c r="E360" s="797"/>
      <c r="F360" s="797"/>
      <c r="G360" s="797"/>
      <c r="H360" s="797"/>
      <c r="I360" s="782"/>
      <c r="J360" s="782"/>
      <c r="K360" s="782"/>
      <c r="L360" s="782"/>
      <c r="M360" s="782"/>
      <c r="N360" s="782"/>
      <c r="O360" s="782"/>
      <c r="P360" s="782"/>
      <c r="Q360" s="782"/>
      <c r="R360" s="782"/>
      <c r="S360" s="782"/>
      <c r="T360" s="782"/>
      <c r="U360" s="782"/>
      <c r="V360" s="782"/>
      <c r="W360" s="782"/>
      <c r="X360" s="782"/>
      <c r="Y360" s="782"/>
      <c r="Z360" s="782"/>
    </row>
    <row r="361" spans="1:26">
      <c r="A361" s="792" t="s">
        <v>413</v>
      </c>
      <c r="B361" s="793"/>
      <c r="C361" s="798"/>
      <c r="D361" s="797"/>
      <c r="E361" s="797"/>
      <c r="F361" s="797"/>
      <c r="G361" s="797"/>
      <c r="H361" s="797"/>
      <c r="I361" s="782"/>
      <c r="J361" s="782"/>
      <c r="K361" s="782"/>
      <c r="L361" s="782"/>
      <c r="M361" s="782"/>
      <c r="N361" s="782"/>
      <c r="O361" s="782"/>
      <c r="P361" s="782"/>
      <c r="Q361" s="782"/>
      <c r="R361" s="782"/>
      <c r="S361" s="782"/>
      <c r="T361" s="782"/>
      <c r="U361" s="782"/>
      <c r="V361" s="782"/>
      <c r="W361" s="782"/>
      <c r="X361" s="782"/>
      <c r="Y361" s="782"/>
      <c r="Z361" s="782"/>
    </row>
    <row r="362" spans="1:26">
      <c r="A362" s="792"/>
      <c r="B362" s="793" t="s">
        <v>414</v>
      </c>
      <c r="C362" s="798"/>
      <c r="D362" s="797"/>
      <c r="E362" s="797"/>
      <c r="F362" s="797"/>
      <c r="G362" s="797"/>
      <c r="H362" s="797"/>
      <c r="I362" s="782"/>
      <c r="J362" s="782"/>
      <c r="K362" s="782"/>
      <c r="L362" s="782"/>
      <c r="M362" s="782"/>
      <c r="N362" s="782"/>
      <c r="O362" s="782"/>
      <c r="P362" s="782"/>
      <c r="Q362" s="782"/>
      <c r="R362" s="782"/>
      <c r="S362" s="782"/>
      <c r="T362" s="782"/>
      <c r="U362" s="782"/>
      <c r="V362" s="782"/>
      <c r="W362" s="782"/>
      <c r="X362" s="782"/>
      <c r="Y362" s="782"/>
      <c r="Z362" s="782"/>
    </row>
    <row r="363" spans="1:26">
      <c r="A363" s="792" t="s">
        <v>415</v>
      </c>
      <c r="B363" s="793"/>
      <c r="C363" s="798"/>
      <c r="D363" s="797"/>
      <c r="E363" s="797"/>
      <c r="F363" s="797"/>
      <c r="G363" s="797"/>
      <c r="H363" s="797"/>
      <c r="I363" s="782"/>
      <c r="J363" s="782"/>
      <c r="K363" s="782"/>
      <c r="L363" s="782"/>
      <c r="M363" s="782"/>
      <c r="N363" s="782"/>
      <c r="O363" s="782"/>
      <c r="P363" s="782"/>
      <c r="Q363" s="782"/>
      <c r="R363" s="782"/>
      <c r="S363" s="782"/>
      <c r="T363" s="782"/>
      <c r="U363" s="782"/>
      <c r="V363" s="782"/>
      <c r="W363" s="782"/>
      <c r="X363" s="782"/>
      <c r="Y363" s="782"/>
      <c r="Z363" s="782"/>
    </row>
    <row r="364" spans="1:26">
      <c r="A364" s="792"/>
      <c r="B364" s="793" t="s">
        <v>416</v>
      </c>
      <c r="C364" s="798"/>
      <c r="D364" s="797"/>
      <c r="E364" s="797"/>
      <c r="F364" s="797"/>
      <c r="G364" s="797"/>
      <c r="H364" s="797"/>
      <c r="I364" s="782"/>
      <c r="J364" s="782"/>
      <c r="K364" s="782"/>
      <c r="L364" s="782"/>
      <c r="M364" s="782"/>
      <c r="N364" s="782"/>
      <c r="O364" s="782"/>
      <c r="P364" s="782"/>
      <c r="Q364" s="782"/>
      <c r="R364" s="782"/>
      <c r="S364" s="782"/>
      <c r="T364" s="782"/>
      <c r="U364" s="782"/>
      <c r="V364" s="782"/>
      <c r="W364" s="782"/>
      <c r="X364" s="782"/>
      <c r="Y364" s="782"/>
      <c r="Z364" s="782"/>
    </row>
    <row r="365" spans="1:26">
      <c r="A365" s="792"/>
      <c r="B365" s="793"/>
      <c r="C365" s="798" t="s">
        <v>75</v>
      </c>
      <c r="D365" s="818" t="s">
        <v>417</v>
      </c>
      <c r="E365" s="797"/>
      <c r="F365" s="797"/>
      <c r="G365" s="797"/>
      <c r="H365" s="797"/>
      <c r="I365" s="782"/>
      <c r="J365" s="782"/>
      <c r="K365" s="782"/>
      <c r="L365" s="782"/>
      <c r="M365" s="782"/>
      <c r="N365" s="782"/>
      <c r="O365" s="782"/>
      <c r="P365" s="782"/>
      <c r="Q365" s="782"/>
      <c r="R365" s="782"/>
      <c r="S365" s="782"/>
      <c r="T365" s="782"/>
      <c r="U365" s="782"/>
      <c r="V365" s="782"/>
      <c r="W365" s="782"/>
      <c r="X365" s="782"/>
      <c r="Y365" s="782"/>
      <c r="Z365" s="782"/>
    </row>
    <row r="366" spans="1:26">
      <c r="A366" s="792"/>
      <c r="B366" s="793"/>
      <c r="C366" s="798" t="s">
        <v>77</v>
      </c>
      <c r="D366" s="818" t="s">
        <v>418</v>
      </c>
      <c r="E366" s="797"/>
      <c r="F366" s="797"/>
      <c r="G366" s="797"/>
      <c r="H366" s="797"/>
      <c r="I366" s="782"/>
      <c r="J366" s="782"/>
      <c r="K366" s="782"/>
      <c r="L366" s="782"/>
      <c r="M366" s="782"/>
      <c r="N366" s="782"/>
      <c r="O366" s="782"/>
      <c r="P366" s="782"/>
      <c r="Q366" s="782"/>
      <c r="R366" s="782"/>
      <c r="S366" s="782"/>
      <c r="T366" s="782"/>
      <c r="U366" s="782"/>
      <c r="V366" s="782"/>
      <c r="W366" s="782"/>
      <c r="X366" s="782"/>
      <c r="Y366" s="782"/>
      <c r="Z366" s="782"/>
    </row>
    <row r="367" spans="1:26">
      <c r="A367" s="792"/>
      <c r="B367" s="793"/>
      <c r="C367" s="798" t="s">
        <v>79</v>
      </c>
      <c r="D367" s="818" t="s">
        <v>419</v>
      </c>
      <c r="E367" s="797"/>
      <c r="F367" s="797"/>
      <c r="G367" s="797"/>
      <c r="H367" s="797"/>
      <c r="I367" s="782"/>
      <c r="J367" s="782"/>
      <c r="K367" s="782"/>
      <c r="L367" s="782"/>
      <c r="M367" s="782"/>
      <c r="N367" s="782"/>
      <c r="O367" s="782"/>
      <c r="P367" s="782"/>
      <c r="Q367" s="782"/>
      <c r="R367" s="782"/>
      <c r="S367" s="782"/>
      <c r="T367" s="782"/>
      <c r="U367" s="782"/>
      <c r="V367" s="782"/>
      <c r="W367" s="782"/>
      <c r="X367" s="782"/>
      <c r="Y367" s="782"/>
      <c r="Z367" s="782"/>
    </row>
    <row r="368" spans="1:26">
      <c r="A368" s="792"/>
      <c r="B368" s="793" t="s">
        <v>420</v>
      </c>
      <c r="C368" s="798"/>
      <c r="D368" s="797"/>
      <c r="E368" s="797"/>
      <c r="F368" s="797"/>
      <c r="G368" s="797"/>
      <c r="H368" s="797"/>
      <c r="I368" s="782"/>
      <c r="J368" s="782"/>
      <c r="K368" s="782"/>
      <c r="L368" s="782"/>
      <c r="M368" s="782"/>
      <c r="N368" s="782"/>
      <c r="O368" s="782"/>
      <c r="P368" s="782"/>
      <c r="Q368" s="782"/>
      <c r="R368" s="782"/>
      <c r="S368" s="782"/>
      <c r="T368" s="782"/>
      <c r="U368" s="782"/>
      <c r="V368" s="782"/>
      <c r="W368" s="782"/>
      <c r="X368" s="782"/>
      <c r="Y368" s="782"/>
      <c r="Z368" s="782"/>
    </row>
    <row r="369" spans="1:26">
      <c r="A369" s="792"/>
      <c r="B369" s="793" t="s">
        <v>421</v>
      </c>
      <c r="C369" s="798"/>
      <c r="D369" s="797"/>
      <c r="E369" s="797"/>
      <c r="F369" s="797"/>
      <c r="G369" s="797"/>
      <c r="H369" s="797"/>
      <c r="I369" s="782"/>
      <c r="J369" s="782"/>
      <c r="K369" s="782"/>
      <c r="L369" s="782"/>
      <c r="M369" s="782"/>
      <c r="N369" s="782"/>
      <c r="O369" s="782"/>
      <c r="P369" s="782"/>
      <c r="Q369" s="782"/>
      <c r="R369" s="782"/>
      <c r="S369" s="782"/>
      <c r="T369" s="782"/>
      <c r="U369" s="782"/>
      <c r="V369" s="782"/>
      <c r="W369" s="782"/>
      <c r="X369" s="782"/>
      <c r="Y369" s="782"/>
      <c r="Z369" s="782"/>
    </row>
    <row r="370" spans="1:26">
      <c r="A370" s="792" t="s">
        <v>422</v>
      </c>
      <c r="B370" s="793"/>
      <c r="C370" s="798"/>
      <c r="D370" s="797"/>
      <c r="E370" s="797"/>
      <c r="F370" s="797"/>
      <c r="G370" s="797"/>
      <c r="H370" s="797"/>
      <c r="I370" s="782"/>
      <c r="J370" s="782"/>
      <c r="K370" s="782"/>
      <c r="L370" s="782"/>
      <c r="M370" s="782"/>
      <c r="N370" s="782"/>
      <c r="O370" s="782"/>
      <c r="P370" s="782"/>
      <c r="Q370" s="782"/>
      <c r="R370" s="782"/>
      <c r="S370" s="782"/>
      <c r="T370" s="782"/>
      <c r="U370" s="782"/>
      <c r="V370" s="782"/>
      <c r="W370" s="782"/>
      <c r="X370" s="782"/>
      <c r="Y370" s="782"/>
      <c r="Z370" s="782"/>
    </row>
    <row r="371" spans="1:26" ht="27" customHeight="1">
      <c r="A371" s="827" t="s">
        <v>1292</v>
      </c>
      <c r="B371" s="826"/>
      <c r="C371" s="826"/>
      <c r="D371" s="826"/>
      <c r="E371" s="826"/>
      <c r="F371" s="826"/>
      <c r="G371" s="826"/>
      <c r="H371" s="826"/>
      <c r="I371" s="782"/>
      <c r="J371" s="782"/>
      <c r="K371" s="782"/>
      <c r="L371" s="782"/>
      <c r="M371" s="782"/>
      <c r="N371" s="782"/>
      <c r="O371" s="782"/>
      <c r="P371" s="782"/>
      <c r="Q371" s="782"/>
      <c r="R371" s="782"/>
      <c r="S371" s="782"/>
      <c r="T371" s="782"/>
      <c r="U371" s="782"/>
      <c r="V371" s="782"/>
      <c r="W371" s="782"/>
      <c r="X371" s="782"/>
      <c r="Y371" s="782"/>
      <c r="Z371" s="782"/>
    </row>
    <row r="372" spans="1:26">
      <c r="A372" s="792"/>
      <c r="B372" s="793" t="s">
        <v>423</v>
      </c>
      <c r="C372" s="798"/>
      <c r="D372" s="797"/>
      <c r="E372" s="797"/>
      <c r="F372" s="797"/>
      <c r="G372" s="797"/>
      <c r="H372" s="797"/>
      <c r="I372" s="782"/>
      <c r="J372" s="782"/>
      <c r="K372" s="782"/>
      <c r="L372" s="782"/>
      <c r="M372" s="782"/>
      <c r="N372" s="782"/>
      <c r="O372" s="782"/>
      <c r="P372" s="782"/>
      <c r="Q372" s="782"/>
      <c r="R372" s="782"/>
      <c r="S372" s="782"/>
      <c r="T372" s="782"/>
      <c r="U372" s="782"/>
      <c r="V372" s="782"/>
      <c r="W372" s="782"/>
      <c r="X372" s="782"/>
      <c r="Y372" s="782"/>
      <c r="Z372" s="782"/>
    </row>
    <row r="373" spans="1:26">
      <c r="A373" s="792" t="s">
        <v>424</v>
      </c>
      <c r="B373" s="793"/>
      <c r="C373" s="798"/>
      <c r="D373" s="797"/>
      <c r="E373" s="797"/>
      <c r="F373" s="797"/>
      <c r="G373" s="797"/>
      <c r="H373" s="797"/>
      <c r="I373" s="782"/>
      <c r="J373" s="782"/>
      <c r="K373" s="782"/>
      <c r="L373" s="782"/>
      <c r="M373" s="782"/>
      <c r="N373" s="782"/>
      <c r="O373" s="782"/>
      <c r="P373" s="782"/>
      <c r="Q373" s="782"/>
      <c r="R373" s="782"/>
      <c r="S373" s="782"/>
      <c r="T373" s="782"/>
      <c r="U373" s="782"/>
      <c r="V373" s="782"/>
      <c r="W373" s="782"/>
      <c r="X373" s="782"/>
      <c r="Y373" s="782"/>
      <c r="Z373" s="782"/>
    </row>
    <row r="374" spans="1:26">
      <c r="A374" s="792"/>
      <c r="B374" s="793" t="s">
        <v>425</v>
      </c>
      <c r="C374" s="798"/>
      <c r="D374" s="797"/>
      <c r="E374" s="797"/>
      <c r="F374" s="797"/>
      <c r="G374" s="797"/>
      <c r="H374" s="797"/>
      <c r="I374" s="782"/>
      <c r="J374" s="782"/>
      <c r="K374" s="782"/>
      <c r="L374" s="782"/>
      <c r="M374" s="782"/>
      <c r="N374" s="782"/>
      <c r="O374" s="782"/>
      <c r="P374" s="782"/>
      <c r="Q374" s="782"/>
      <c r="R374" s="782"/>
      <c r="S374" s="782"/>
      <c r="T374" s="782"/>
      <c r="U374" s="782"/>
      <c r="V374" s="782"/>
      <c r="W374" s="782"/>
      <c r="X374" s="782"/>
      <c r="Y374" s="782"/>
      <c r="Z374" s="782"/>
    </row>
    <row r="375" spans="1:26">
      <c r="A375" s="792" t="s">
        <v>415</v>
      </c>
      <c r="B375" s="793"/>
      <c r="C375" s="798"/>
      <c r="D375" s="797"/>
      <c r="E375" s="797"/>
      <c r="F375" s="797"/>
      <c r="G375" s="797"/>
      <c r="H375" s="797"/>
      <c r="I375" s="782"/>
      <c r="J375" s="782"/>
      <c r="K375" s="782"/>
      <c r="L375" s="782"/>
      <c r="M375" s="782"/>
      <c r="N375" s="782"/>
      <c r="O375" s="782"/>
      <c r="P375" s="782"/>
      <c r="Q375" s="782"/>
      <c r="R375" s="782"/>
      <c r="S375" s="782"/>
      <c r="T375" s="782"/>
      <c r="U375" s="782"/>
      <c r="V375" s="782"/>
      <c r="W375" s="782"/>
      <c r="X375" s="782"/>
      <c r="Y375" s="782"/>
      <c r="Z375" s="782"/>
    </row>
    <row r="376" spans="1:26">
      <c r="A376" s="792"/>
      <c r="B376" s="793" t="s">
        <v>426</v>
      </c>
      <c r="C376" s="798"/>
      <c r="D376" s="797"/>
      <c r="E376" s="797"/>
      <c r="F376" s="797"/>
      <c r="G376" s="797"/>
      <c r="H376" s="797"/>
      <c r="I376" s="782"/>
      <c r="J376" s="782"/>
      <c r="K376" s="782"/>
      <c r="L376" s="782"/>
      <c r="M376" s="782"/>
      <c r="N376" s="782"/>
      <c r="O376" s="782"/>
      <c r="P376" s="782"/>
      <c r="Q376" s="782"/>
      <c r="R376" s="782"/>
      <c r="S376" s="782"/>
      <c r="T376" s="782"/>
      <c r="U376" s="782"/>
      <c r="V376" s="782"/>
      <c r="W376" s="782"/>
      <c r="X376" s="782"/>
      <c r="Y376" s="782"/>
      <c r="Z376" s="782"/>
    </row>
    <row r="377" spans="1:26">
      <c r="A377" s="792" t="s">
        <v>427</v>
      </c>
      <c r="B377" s="793"/>
      <c r="C377" s="798"/>
      <c r="D377" s="797"/>
      <c r="E377" s="797"/>
      <c r="F377" s="797"/>
      <c r="G377" s="797"/>
      <c r="H377" s="797"/>
      <c r="I377" s="782"/>
      <c r="J377" s="782"/>
      <c r="K377" s="782"/>
      <c r="L377" s="782"/>
      <c r="M377" s="782"/>
      <c r="N377" s="782"/>
      <c r="O377" s="782"/>
      <c r="P377" s="782"/>
      <c r="Q377" s="782"/>
      <c r="R377" s="782"/>
      <c r="S377" s="782"/>
      <c r="T377" s="782"/>
      <c r="U377" s="782"/>
      <c r="V377" s="782"/>
      <c r="W377" s="782"/>
      <c r="X377" s="782"/>
      <c r="Y377" s="782"/>
      <c r="Z377" s="782"/>
    </row>
    <row r="378" spans="1:26">
      <c r="A378" s="792" t="s">
        <v>428</v>
      </c>
      <c r="B378" s="793"/>
      <c r="C378" s="798"/>
      <c r="D378" s="797"/>
      <c r="E378" s="797"/>
      <c r="F378" s="797"/>
      <c r="G378" s="797"/>
      <c r="H378" s="797"/>
      <c r="I378" s="782"/>
      <c r="J378" s="782"/>
      <c r="K378" s="782"/>
      <c r="L378" s="782"/>
      <c r="M378" s="782"/>
      <c r="N378" s="782"/>
      <c r="O378" s="782"/>
      <c r="P378" s="782"/>
      <c r="Q378" s="782"/>
      <c r="R378" s="782"/>
      <c r="S378" s="782"/>
      <c r="T378" s="782"/>
      <c r="U378" s="782"/>
      <c r="V378" s="782"/>
      <c r="W378" s="782"/>
      <c r="X378" s="782"/>
      <c r="Y378" s="782"/>
      <c r="Z378" s="782"/>
    </row>
    <row r="379" spans="1:26">
      <c r="A379" s="792" t="s">
        <v>1293</v>
      </c>
      <c r="B379" s="793"/>
      <c r="C379" s="798"/>
      <c r="D379" s="797"/>
      <c r="E379" s="797"/>
      <c r="F379" s="797"/>
      <c r="G379" s="797"/>
      <c r="H379" s="797"/>
      <c r="I379" s="782"/>
      <c r="J379" s="782"/>
      <c r="K379" s="782"/>
      <c r="L379" s="782"/>
      <c r="M379" s="782"/>
      <c r="N379" s="782"/>
      <c r="O379" s="782"/>
      <c r="P379" s="782"/>
      <c r="Q379" s="782"/>
      <c r="R379" s="782"/>
      <c r="S379" s="782"/>
      <c r="T379" s="782"/>
      <c r="U379" s="782"/>
      <c r="V379" s="782"/>
      <c r="W379" s="782"/>
      <c r="X379" s="782"/>
      <c r="Y379" s="782"/>
      <c r="Z379" s="782"/>
    </row>
    <row r="380" spans="1:26">
      <c r="A380" s="792"/>
      <c r="B380" s="793" t="s">
        <v>429</v>
      </c>
      <c r="C380" s="798"/>
      <c r="D380" s="797"/>
      <c r="E380" s="797"/>
      <c r="F380" s="797"/>
      <c r="G380" s="797"/>
      <c r="H380" s="797"/>
      <c r="I380" s="782"/>
      <c r="J380" s="782"/>
      <c r="K380" s="782"/>
      <c r="L380" s="782"/>
      <c r="M380" s="782"/>
      <c r="N380" s="782"/>
      <c r="O380" s="782"/>
      <c r="P380" s="782"/>
      <c r="Q380" s="782"/>
      <c r="R380" s="782"/>
      <c r="S380" s="782"/>
      <c r="T380" s="782"/>
      <c r="U380" s="782"/>
      <c r="V380" s="782"/>
      <c r="W380" s="782"/>
      <c r="X380" s="782"/>
      <c r="Y380" s="782"/>
      <c r="Z380" s="782"/>
    </row>
    <row r="381" spans="1:26" ht="13.5">
      <c r="A381" s="792"/>
      <c r="B381" s="798" t="s">
        <v>271</v>
      </c>
      <c r="C381" s="793" t="s">
        <v>430</v>
      </c>
      <c r="D381" s="797"/>
      <c r="E381" s="797"/>
      <c r="F381" s="797"/>
      <c r="G381" s="797"/>
      <c r="H381" s="797"/>
      <c r="I381" s="782"/>
      <c r="J381" s="782"/>
      <c r="K381" s="782"/>
      <c r="L381" s="782"/>
      <c r="M381" s="782"/>
      <c r="N381" s="782"/>
      <c r="O381" s="782"/>
      <c r="P381" s="782"/>
      <c r="Q381" s="782"/>
      <c r="R381" s="782"/>
      <c r="S381" s="782"/>
      <c r="T381" s="782"/>
      <c r="U381" s="782"/>
      <c r="V381" s="782"/>
      <c r="W381" s="782"/>
      <c r="X381" s="782"/>
      <c r="Y381" s="782"/>
      <c r="Z381" s="782"/>
    </row>
    <row r="382" spans="1:26">
      <c r="A382" s="792"/>
      <c r="B382" s="793"/>
      <c r="C382" s="793" t="s">
        <v>431</v>
      </c>
      <c r="D382" s="797"/>
      <c r="E382" s="797"/>
      <c r="F382" s="797"/>
      <c r="G382" s="797"/>
      <c r="H382" s="797"/>
      <c r="I382" s="782"/>
      <c r="J382" s="782"/>
      <c r="K382" s="782"/>
      <c r="L382" s="782"/>
      <c r="M382" s="782"/>
      <c r="N382" s="782"/>
      <c r="O382" s="782"/>
      <c r="P382" s="782"/>
      <c r="Q382" s="782"/>
      <c r="R382" s="782"/>
      <c r="S382" s="782"/>
      <c r="T382" s="782"/>
      <c r="U382" s="782"/>
      <c r="V382" s="782"/>
      <c r="W382" s="782"/>
      <c r="X382" s="782"/>
      <c r="Y382" s="782"/>
      <c r="Z382" s="782"/>
    </row>
    <row r="383" spans="1:26">
      <c r="A383" s="792"/>
      <c r="B383" s="798" t="s">
        <v>271</v>
      </c>
      <c r="C383" s="793" t="s">
        <v>432</v>
      </c>
      <c r="D383" s="797"/>
      <c r="E383" s="797"/>
      <c r="F383" s="797"/>
      <c r="G383" s="797"/>
      <c r="H383" s="797"/>
      <c r="I383" s="782"/>
      <c r="J383" s="782"/>
      <c r="K383" s="782"/>
      <c r="L383" s="782"/>
      <c r="M383" s="782"/>
      <c r="N383" s="782"/>
      <c r="O383" s="782"/>
      <c r="P383" s="782"/>
      <c r="Q383" s="782"/>
      <c r="R383" s="782"/>
      <c r="S383" s="782"/>
      <c r="T383" s="782"/>
      <c r="U383" s="782"/>
      <c r="V383" s="782"/>
      <c r="W383" s="782"/>
      <c r="X383" s="782"/>
      <c r="Y383" s="782"/>
      <c r="Z383" s="782"/>
    </row>
    <row r="384" spans="1:26" ht="30.6" customHeight="1">
      <c r="A384" s="792"/>
      <c r="B384" s="793"/>
      <c r="C384" s="819" t="s">
        <v>1244</v>
      </c>
      <c r="D384" s="811"/>
      <c r="E384" s="811"/>
      <c r="F384" s="811"/>
      <c r="G384" s="811"/>
      <c r="H384" s="811"/>
      <c r="I384" s="782"/>
      <c r="J384" s="782"/>
      <c r="K384" s="782"/>
      <c r="L384" s="782"/>
      <c r="M384" s="782"/>
      <c r="N384" s="782"/>
      <c r="O384" s="782"/>
      <c r="P384" s="782"/>
      <c r="Q384" s="782"/>
      <c r="R384" s="782"/>
      <c r="S384" s="782"/>
      <c r="T384" s="782"/>
      <c r="U384" s="782"/>
      <c r="V384" s="782"/>
      <c r="W384" s="782"/>
      <c r="X384" s="782"/>
      <c r="Y384" s="782"/>
      <c r="Z384" s="782"/>
    </row>
    <row r="385" spans="1:26">
      <c r="A385" s="792"/>
      <c r="B385" s="798" t="s">
        <v>271</v>
      </c>
      <c r="C385" s="793" t="s">
        <v>433</v>
      </c>
      <c r="D385" s="797"/>
      <c r="E385" s="797"/>
      <c r="F385" s="797"/>
      <c r="G385" s="797"/>
      <c r="H385" s="797"/>
      <c r="I385" s="782"/>
      <c r="J385" s="782"/>
      <c r="K385" s="782"/>
      <c r="L385" s="782"/>
      <c r="M385" s="782"/>
      <c r="N385" s="782"/>
      <c r="O385" s="782"/>
      <c r="P385" s="782"/>
      <c r="Q385" s="782"/>
      <c r="R385" s="782"/>
      <c r="S385" s="782"/>
      <c r="T385" s="782"/>
      <c r="U385" s="782"/>
      <c r="V385" s="782"/>
      <c r="W385" s="782"/>
      <c r="X385" s="782"/>
      <c r="Y385" s="782"/>
      <c r="Z385" s="782"/>
    </row>
    <row r="386" spans="1:26">
      <c r="A386" s="792"/>
      <c r="B386" s="793"/>
      <c r="C386" s="793" t="s">
        <v>434</v>
      </c>
      <c r="D386" s="797"/>
      <c r="E386" s="797"/>
      <c r="F386" s="797"/>
      <c r="G386" s="797"/>
      <c r="H386" s="797"/>
      <c r="I386" s="782"/>
      <c r="J386" s="782"/>
      <c r="K386" s="782"/>
      <c r="L386" s="782"/>
      <c r="M386" s="782"/>
      <c r="N386" s="782"/>
      <c r="O386" s="782"/>
      <c r="P386" s="782"/>
      <c r="Q386" s="782"/>
      <c r="R386" s="782"/>
      <c r="S386" s="782"/>
      <c r="T386" s="782"/>
      <c r="U386" s="782"/>
      <c r="V386" s="782"/>
      <c r="W386" s="782"/>
      <c r="X386" s="782"/>
      <c r="Y386" s="782"/>
      <c r="Z386" s="782"/>
    </row>
    <row r="387" spans="1:26">
      <c r="A387" s="792"/>
      <c r="B387" s="793" t="s">
        <v>435</v>
      </c>
      <c r="C387" s="793"/>
      <c r="D387" s="797"/>
      <c r="E387" s="797"/>
      <c r="F387" s="797"/>
      <c r="G387" s="797"/>
      <c r="H387" s="797"/>
      <c r="I387" s="782"/>
      <c r="J387" s="782"/>
      <c r="K387" s="782"/>
      <c r="L387" s="782"/>
      <c r="M387" s="782"/>
      <c r="N387" s="782"/>
      <c r="O387" s="782"/>
      <c r="P387" s="782"/>
      <c r="Q387" s="782"/>
      <c r="R387" s="782"/>
      <c r="S387" s="782"/>
      <c r="T387" s="782"/>
      <c r="U387" s="782"/>
      <c r="V387" s="782"/>
      <c r="W387" s="782"/>
      <c r="X387" s="782"/>
      <c r="Y387" s="782"/>
      <c r="Z387" s="782"/>
    </row>
    <row r="388" spans="1:26">
      <c r="A388" s="792" t="s">
        <v>436</v>
      </c>
      <c r="B388" s="793"/>
      <c r="C388" s="793"/>
      <c r="D388" s="797"/>
      <c r="E388" s="797"/>
      <c r="F388" s="797"/>
      <c r="G388" s="797"/>
      <c r="H388" s="797"/>
      <c r="I388" s="782"/>
      <c r="J388" s="782"/>
      <c r="K388" s="782"/>
      <c r="L388" s="782"/>
      <c r="M388" s="782"/>
      <c r="N388" s="782"/>
      <c r="O388" s="782"/>
      <c r="P388" s="782"/>
      <c r="Q388" s="782"/>
      <c r="R388" s="782"/>
      <c r="S388" s="782"/>
      <c r="T388" s="782"/>
      <c r="U388" s="782"/>
      <c r="V388" s="782"/>
      <c r="W388" s="782"/>
      <c r="X388" s="782"/>
      <c r="Y388" s="782"/>
      <c r="Z388" s="782"/>
    </row>
    <row r="389" spans="1:26">
      <c r="A389" s="792" t="s">
        <v>437</v>
      </c>
      <c r="B389" s="793"/>
      <c r="C389" s="798"/>
      <c r="D389" s="797"/>
      <c r="E389" s="797"/>
      <c r="F389" s="797"/>
      <c r="G389" s="797"/>
      <c r="H389" s="797"/>
      <c r="I389" s="782"/>
      <c r="J389" s="782"/>
      <c r="K389" s="782"/>
      <c r="L389" s="782"/>
      <c r="M389" s="782"/>
      <c r="N389" s="782"/>
      <c r="O389" s="782"/>
      <c r="P389" s="782"/>
      <c r="Q389" s="782"/>
      <c r="R389" s="782"/>
      <c r="S389" s="782"/>
      <c r="T389" s="782"/>
      <c r="U389" s="782"/>
      <c r="V389" s="782"/>
      <c r="W389" s="782"/>
      <c r="X389" s="782"/>
      <c r="Y389" s="782"/>
      <c r="Z389" s="782"/>
    </row>
    <row r="390" spans="1:26">
      <c r="A390" s="792" t="s">
        <v>438</v>
      </c>
      <c r="B390" s="793"/>
      <c r="C390" s="798"/>
      <c r="D390" s="797"/>
      <c r="E390" s="797"/>
      <c r="F390" s="797"/>
      <c r="G390" s="797"/>
      <c r="H390" s="797"/>
      <c r="I390" s="782"/>
      <c r="J390" s="782"/>
      <c r="K390" s="782"/>
      <c r="L390" s="782"/>
      <c r="M390" s="782"/>
      <c r="N390" s="782"/>
      <c r="O390" s="782"/>
      <c r="P390" s="782"/>
      <c r="Q390" s="782"/>
      <c r="R390" s="782"/>
      <c r="S390" s="782"/>
      <c r="T390" s="782"/>
      <c r="U390" s="782"/>
      <c r="V390" s="782"/>
      <c r="W390" s="782"/>
      <c r="X390" s="782"/>
      <c r="Y390" s="782"/>
      <c r="Z390" s="782"/>
    </row>
    <row r="391" spans="1:26">
      <c r="A391" s="792" t="s">
        <v>439</v>
      </c>
      <c r="B391" s="793"/>
      <c r="C391" s="798"/>
      <c r="D391" s="797"/>
      <c r="E391" s="797"/>
      <c r="F391" s="797"/>
      <c r="G391" s="797"/>
      <c r="H391" s="797"/>
      <c r="I391" s="782"/>
      <c r="J391" s="782"/>
      <c r="K391" s="782"/>
      <c r="L391" s="782"/>
      <c r="M391" s="782"/>
      <c r="N391" s="782"/>
      <c r="O391" s="782"/>
      <c r="P391" s="782"/>
      <c r="Q391" s="782"/>
      <c r="R391" s="782"/>
      <c r="S391" s="782"/>
      <c r="T391" s="782"/>
      <c r="U391" s="782"/>
      <c r="V391" s="782"/>
      <c r="W391" s="782"/>
      <c r="X391" s="782"/>
      <c r="Y391" s="782"/>
      <c r="Z391" s="782"/>
    </row>
    <row r="392" spans="1:26">
      <c r="A392" s="792"/>
      <c r="B392" s="793" t="s">
        <v>440</v>
      </c>
      <c r="C392" s="798"/>
      <c r="D392" s="797"/>
      <c r="E392" s="797"/>
      <c r="F392" s="797"/>
      <c r="G392" s="797"/>
      <c r="H392" s="797"/>
      <c r="I392" s="782"/>
      <c r="J392" s="782"/>
      <c r="K392" s="782"/>
      <c r="L392" s="782"/>
      <c r="M392" s="782"/>
      <c r="N392" s="782"/>
      <c r="O392" s="782"/>
      <c r="P392" s="782"/>
      <c r="Q392" s="782"/>
      <c r="R392" s="782"/>
      <c r="S392" s="782"/>
      <c r="T392" s="782"/>
      <c r="U392" s="782"/>
      <c r="V392" s="782"/>
      <c r="W392" s="782"/>
      <c r="X392" s="782"/>
      <c r="Y392" s="782"/>
      <c r="Z392" s="782"/>
    </row>
    <row r="393" spans="1:26">
      <c r="A393" s="792" t="s">
        <v>441</v>
      </c>
      <c r="B393" s="793"/>
      <c r="C393" s="798"/>
      <c r="D393" s="797"/>
      <c r="E393" s="797"/>
      <c r="F393" s="797"/>
      <c r="G393" s="797"/>
      <c r="H393" s="797"/>
      <c r="I393" s="782"/>
      <c r="J393" s="782"/>
      <c r="K393" s="782"/>
      <c r="L393" s="782"/>
      <c r="M393" s="782"/>
      <c r="N393" s="782"/>
      <c r="O393" s="782"/>
      <c r="P393" s="782"/>
      <c r="Q393" s="782"/>
      <c r="R393" s="782"/>
      <c r="S393" s="782"/>
      <c r="T393" s="782"/>
      <c r="U393" s="782"/>
      <c r="V393" s="782"/>
      <c r="W393" s="782"/>
      <c r="X393" s="782"/>
      <c r="Y393" s="782"/>
      <c r="Z393" s="782"/>
    </row>
    <row r="394" spans="1:26">
      <c r="A394" s="792"/>
      <c r="B394" s="793" t="s">
        <v>442</v>
      </c>
      <c r="C394" s="798"/>
      <c r="D394" s="797"/>
      <c r="E394" s="797"/>
      <c r="F394" s="797"/>
      <c r="G394" s="797"/>
      <c r="H394" s="797"/>
      <c r="I394" s="782"/>
      <c r="J394" s="782"/>
      <c r="K394" s="782"/>
      <c r="L394" s="782"/>
      <c r="M394" s="782"/>
      <c r="N394" s="782"/>
      <c r="O394" s="782"/>
      <c r="P394" s="782"/>
      <c r="Q394" s="782"/>
      <c r="R394" s="782"/>
      <c r="S394" s="782"/>
      <c r="T394" s="782"/>
      <c r="U394" s="782"/>
      <c r="V394" s="782"/>
      <c r="W394" s="782"/>
      <c r="X394" s="782"/>
      <c r="Y394" s="782"/>
      <c r="Z394" s="782"/>
    </row>
    <row r="395" spans="1:26">
      <c r="A395" s="792"/>
      <c r="B395" s="793" t="s">
        <v>443</v>
      </c>
      <c r="C395" s="798"/>
      <c r="D395" s="797"/>
      <c r="E395" s="797"/>
      <c r="F395" s="797"/>
      <c r="G395" s="797"/>
      <c r="H395" s="797"/>
      <c r="I395" s="782"/>
      <c r="J395" s="782"/>
      <c r="K395" s="782"/>
      <c r="L395" s="782"/>
      <c r="M395" s="782"/>
      <c r="N395" s="782"/>
      <c r="O395" s="782"/>
      <c r="P395" s="782"/>
      <c r="Q395" s="782"/>
      <c r="R395" s="782"/>
      <c r="S395" s="782"/>
      <c r="T395" s="782"/>
      <c r="U395" s="782"/>
      <c r="V395" s="782"/>
      <c r="W395" s="782"/>
      <c r="X395" s="782"/>
      <c r="Y395" s="782"/>
      <c r="Z395" s="782"/>
    </row>
    <row r="396" spans="1:26">
      <c r="A396" s="792" t="s">
        <v>444</v>
      </c>
      <c r="B396" s="793"/>
      <c r="C396" s="798"/>
      <c r="D396" s="797"/>
      <c r="E396" s="797"/>
      <c r="F396" s="797"/>
      <c r="G396" s="797"/>
      <c r="H396" s="797"/>
      <c r="I396" s="782"/>
      <c r="J396" s="782"/>
      <c r="K396" s="782"/>
      <c r="L396" s="782"/>
      <c r="M396" s="782"/>
      <c r="N396" s="782"/>
      <c r="O396" s="782"/>
      <c r="P396" s="782"/>
      <c r="Q396" s="782"/>
      <c r="R396" s="782"/>
      <c r="S396" s="782"/>
      <c r="T396" s="782"/>
      <c r="U396" s="782"/>
      <c r="V396" s="782"/>
      <c r="W396" s="782"/>
      <c r="X396" s="782"/>
      <c r="Y396" s="782"/>
      <c r="Z396" s="782"/>
    </row>
    <row r="397" spans="1:26">
      <c r="A397" s="792"/>
      <c r="B397" s="793" t="s">
        <v>445</v>
      </c>
      <c r="C397" s="798"/>
      <c r="D397" s="797"/>
      <c r="E397" s="797"/>
      <c r="F397" s="797"/>
      <c r="G397" s="797"/>
      <c r="H397" s="797"/>
      <c r="I397" s="782"/>
      <c r="J397" s="782"/>
      <c r="K397" s="782"/>
      <c r="L397" s="782"/>
      <c r="M397" s="782"/>
      <c r="N397" s="782"/>
      <c r="O397" s="782"/>
      <c r="P397" s="782"/>
      <c r="Q397" s="782"/>
      <c r="R397" s="782"/>
      <c r="S397" s="782"/>
      <c r="T397" s="782"/>
      <c r="U397" s="782"/>
      <c r="V397" s="782"/>
      <c r="W397" s="782"/>
      <c r="X397" s="782"/>
      <c r="Y397" s="782"/>
      <c r="Z397" s="782"/>
    </row>
    <row r="398" spans="1:26">
      <c r="A398" s="792" t="s">
        <v>446</v>
      </c>
      <c r="B398" s="793"/>
      <c r="C398" s="798"/>
      <c r="D398" s="797"/>
      <c r="E398" s="797"/>
      <c r="F398" s="792"/>
      <c r="G398" s="793"/>
      <c r="H398" s="797"/>
      <c r="I398" s="782"/>
      <c r="J398" s="782"/>
      <c r="K398" s="782"/>
      <c r="L398" s="782"/>
      <c r="M398" s="782"/>
      <c r="N398" s="782"/>
      <c r="O398" s="782"/>
      <c r="P398" s="782"/>
      <c r="Q398" s="782"/>
      <c r="R398" s="782"/>
      <c r="S398" s="782"/>
      <c r="T398" s="782"/>
      <c r="U398" s="782"/>
      <c r="V398" s="782"/>
      <c r="W398" s="782"/>
      <c r="X398" s="782"/>
      <c r="Y398" s="782"/>
      <c r="Z398" s="782"/>
    </row>
    <row r="399" spans="1:26">
      <c r="A399" s="792" t="s">
        <v>447</v>
      </c>
      <c r="B399" s="793"/>
      <c r="C399" s="798"/>
      <c r="D399" s="797"/>
      <c r="E399" s="797"/>
      <c r="F399" s="792"/>
      <c r="G399" s="793"/>
      <c r="H399" s="797"/>
      <c r="I399" s="782"/>
      <c r="J399" s="782"/>
      <c r="K399" s="782"/>
      <c r="L399" s="782"/>
      <c r="M399" s="782"/>
      <c r="N399" s="782"/>
      <c r="O399" s="782"/>
      <c r="P399" s="782"/>
      <c r="Q399" s="782"/>
      <c r="R399" s="782"/>
      <c r="S399" s="782"/>
      <c r="T399" s="782"/>
      <c r="U399" s="782"/>
      <c r="V399" s="782"/>
      <c r="W399" s="782"/>
      <c r="X399" s="782"/>
      <c r="Y399" s="782"/>
      <c r="Z399" s="782"/>
    </row>
    <row r="400" spans="1:26">
      <c r="A400" s="792" t="s">
        <v>448</v>
      </c>
      <c r="B400" s="793"/>
      <c r="C400" s="798"/>
      <c r="D400" s="797"/>
      <c r="E400" s="797"/>
      <c r="F400" s="792"/>
      <c r="G400" s="793"/>
      <c r="H400" s="797"/>
      <c r="I400" s="782"/>
      <c r="J400" s="782"/>
      <c r="K400" s="782"/>
      <c r="L400" s="782"/>
      <c r="M400" s="782"/>
      <c r="N400" s="782"/>
      <c r="O400" s="782"/>
      <c r="P400" s="782"/>
      <c r="Q400" s="782"/>
      <c r="R400" s="782"/>
      <c r="S400" s="782"/>
      <c r="T400" s="782"/>
      <c r="U400" s="782"/>
      <c r="V400" s="782"/>
      <c r="W400" s="782"/>
      <c r="X400" s="782"/>
      <c r="Y400" s="782"/>
      <c r="Z400" s="782"/>
    </row>
    <row r="401" spans="1:26">
      <c r="A401" s="792"/>
      <c r="B401" s="793" t="s">
        <v>449</v>
      </c>
      <c r="C401" s="798"/>
      <c r="D401" s="797"/>
      <c r="E401" s="797"/>
      <c r="F401" s="792"/>
      <c r="G401" s="793"/>
      <c r="H401" s="797"/>
      <c r="I401" s="782"/>
      <c r="J401" s="782"/>
      <c r="K401" s="782"/>
      <c r="L401" s="782"/>
      <c r="M401" s="782"/>
      <c r="N401" s="782"/>
      <c r="O401" s="782"/>
      <c r="P401" s="782"/>
      <c r="Q401" s="782"/>
      <c r="R401" s="782"/>
      <c r="S401" s="782"/>
      <c r="T401" s="782"/>
      <c r="U401" s="782"/>
      <c r="V401" s="782"/>
      <c r="W401" s="782"/>
      <c r="X401" s="782"/>
      <c r="Y401" s="782"/>
      <c r="Z401" s="782"/>
    </row>
    <row r="402" spans="1:26">
      <c r="A402" s="792" t="s">
        <v>450</v>
      </c>
      <c r="B402" s="793"/>
      <c r="C402" s="798"/>
      <c r="D402" s="797"/>
      <c r="E402" s="797"/>
      <c r="F402" s="792"/>
      <c r="G402" s="793"/>
      <c r="H402" s="797"/>
      <c r="I402" s="782"/>
      <c r="J402" s="782"/>
      <c r="K402" s="782"/>
      <c r="L402" s="782"/>
      <c r="M402" s="782"/>
      <c r="N402" s="782"/>
      <c r="O402" s="782"/>
      <c r="P402" s="782"/>
      <c r="Q402" s="782"/>
      <c r="R402" s="782"/>
      <c r="S402" s="782"/>
      <c r="T402" s="782"/>
      <c r="U402" s="782"/>
      <c r="V402" s="782"/>
      <c r="W402" s="782"/>
      <c r="X402" s="782"/>
      <c r="Y402" s="782"/>
      <c r="Z402" s="782"/>
    </row>
    <row r="403" spans="1:26">
      <c r="A403" s="792" t="s">
        <v>451</v>
      </c>
      <c r="B403" s="793"/>
      <c r="C403" s="798"/>
      <c r="D403" s="797"/>
      <c r="E403" s="797"/>
      <c r="F403" s="792"/>
      <c r="G403" s="793"/>
      <c r="H403" s="797"/>
      <c r="I403" s="782"/>
      <c r="J403" s="782"/>
      <c r="K403" s="782"/>
      <c r="L403" s="782"/>
      <c r="M403" s="782"/>
      <c r="N403" s="782"/>
      <c r="O403" s="782"/>
      <c r="P403" s="782"/>
      <c r="Q403" s="782"/>
      <c r="R403" s="782"/>
      <c r="S403" s="782"/>
      <c r="T403" s="782"/>
      <c r="U403" s="782"/>
      <c r="V403" s="782"/>
      <c r="W403" s="782"/>
      <c r="X403" s="782"/>
      <c r="Y403" s="782"/>
      <c r="Z403" s="782"/>
    </row>
    <row r="404" spans="1:26">
      <c r="A404" s="792"/>
      <c r="B404" s="825" t="s">
        <v>452</v>
      </c>
      <c r="C404" s="798"/>
      <c r="D404" s="797"/>
      <c r="E404" s="797"/>
      <c r="F404" s="792"/>
      <c r="G404" s="793"/>
      <c r="H404" s="797"/>
      <c r="I404" s="782"/>
      <c r="J404" s="782"/>
      <c r="K404" s="782"/>
      <c r="L404" s="782"/>
      <c r="M404" s="782"/>
      <c r="N404" s="782"/>
      <c r="O404" s="782"/>
      <c r="P404" s="782"/>
      <c r="Q404" s="782"/>
      <c r="R404" s="782"/>
      <c r="S404" s="782"/>
      <c r="T404" s="782"/>
      <c r="U404" s="782"/>
      <c r="V404" s="782"/>
      <c r="W404" s="782"/>
      <c r="X404" s="782"/>
      <c r="Y404" s="782"/>
      <c r="Z404" s="782"/>
    </row>
    <row r="405" spans="1:26">
      <c r="A405" s="792"/>
      <c r="B405" s="807" t="s">
        <v>128</v>
      </c>
      <c r="C405" s="824" t="s">
        <v>453</v>
      </c>
      <c r="D405" s="797"/>
      <c r="E405" s="797"/>
      <c r="F405" s="792"/>
      <c r="G405" s="793"/>
      <c r="H405" s="797"/>
      <c r="I405" s="782"/>
      <c r="J405" s="782"/>
      <c r="K405" s="782"/>
      <c r="L405" s="782"/>
      <c r="M405" s="782"/>
      <c r="N405" s="782"/>
      <c r="O405" s="782"/>
      <c r="P405" s="782"/>
      <c r="Q405" s="782"/>
      <c r="R405" s="782"/>
      <c r="S405" s="782"/>
      <c r="T405" s="782"/>
      <c r="U405" s="782"/>
      <c r="V405" s="782"/>
      <c r="W405" s="782"/>
      <c r="X405" s="782"/>
      <c r="Y405" s="782"/>
      <c r="Z405" s="782"/>
    </row>
    <row r="406" spans="1:26">
      <c r="A406" s="792"/>
      <c r="B406" s="793"/>
      <c r="C406" s="793" t="s">
        <v>454</v>
      </c>
      <c r="D406" s="797"/>
      <c r="E406" s="797"/>
      <c r="F406" s="792"/>
      <c r="G406" s="793"/>
      <c r="H406" s="797"/>
      <c r="I406" s="782"/>
      <c r="J406" s="782"/>
      <c r="K406" s="782"/>
      <c r="L406" s="782"/>
      <c r="M406" s="782"/>
      <c r="N406" s="782"/>
      <c r="O406" s="782"/>
      <c r="P406" s="782"/>
      <c r="Q406" s="782"/>
      <c r="R406" s="782"/>
      <c r="S406" s="782"/>
      <c r="T406" s="782"/>
      <c r="U406" s="782"/>
      <c r="V406" s="782"/>
      <c r="W406" s="782"/>
      <c r="X406" s="782"/>
      <c r="Y406" s="782"/>
      <c r="Z406" s="782"/>
    </row>
    <row r="407" spans="1:26">
      <c r="A407" s="792"/>
      <c r="B407" s="807" t="s">
        <v>128</v>
      </c>
      <c r="C407" s="824" t="s">
        <v>455</v>
      </c>
      <c r="D407" s="797"/>
      <c r="E407" s="797"/>
      <c r="F407" s="792"/>
      <c r="G407" s="793"/>
      <c r="H407" s="797"/>
      <c r="I407" s="782"/>
      <c r="J407" s="782"/>
      <c r="K407" s="782"/>
      <c r="L407" s="782"/>
      <c r="M407" s="782"/>
      <c r="N407" s="782"/>
      <c r="O407" s="782"/>
      <c r="P407" s="782"/>
      <c r="Q407" s="782"/>
      <c r="R407" s="782"/>
      <c r="S407" s="782"/>
      <c r="T407" s="782"/>
      <c r="U407" s="782"/>
      <c r="V407" s="782"/>
      <c r="W407" s="782"/>
      <c r="X407" s="782"/>
      <c r="Y407" s="782"/>
      <c r="Z407" s="782"/>
    </row>
    <row r="408" spans="1:26">
      <c r="A408" s="792"/>
      <c r="B408" s="793"/>
      <c r="C408" s="793" t="s">
        <v>456</v>
      </c>
      <c r="D408" s="797"/>
      <c r="E408" s="797"/>
      <c r="F408" s="792"/>
      <c r="G408" s="793"/>
      <c r="H408" s="797"/>
      <c r="I408" s="782"/>
      <c r="J408" s="782"/>
      <c r="K408" s="782"/>
      <c r="L408" s="782"/>
      <c r="M408" s="782"/>
      <c r="N408" s="782"/>
      <c r="O408" s="782"/>
      <c r="P408" s="782"/>
      <c r="Q408" s="782"/>
      <c r="R408" s="782"/>
      <c r="S408" s="782"/>
      <c r="T408" s="782"/>
      <c r="U408" s="782"/>
      <c r="V408" s="782"/>
      <c r="W408" s="782"/>
      <c r="X408" s="782"/>
      <c r="Y408" s="782"/>
      <c r="Z408" s="782"/>
    </row>
    <row r="409" spans="1:26">
      <c r="A409" s="792"/>
      <c r="B409" s="807" t="s">
        <v>128</v>
      </c>
      <c r="C409" s="824" t="s">
        <v>457</v>
      </c>
      <c r="D409" s="797"/>
      <c r="E409" s="797"/>
      <c r="F409" s="792"/>
      <c r="G409" s="793"/>
      <c r="H409" s="797"/>
      <c r="I409" s="782"/>
      <c r="J409" s="782"/>
      <c r="K409" s="782"/>
      <c r="L409" s="782"/>
      <c r="M409" s="782"/>
      <c r="N409" s="782"/>
      <c r="O409" s="782"/>
      <c r="P409" s="782"/>
      <c r="Q409" s="782"/>
      <c r="R409" s="782"/>
      <c r="S409" s="782"/>
      <c r="T409" s="782"/>
      <c r="U409" s="782"/>
      <c r="V409" s="782"/>
      <c r="W409" s="782"/>
      <c r="X409" s="782"/>
      <c r="Y409" s="782"/>
      <c r="Z409" s="782"/>
    </row>
    <row r="410" spans="1:26">
      <c r="A410" s="792"/>
      <c r="B410" s="793"/>
      <c r="C410" s="824" t="s">
        <v>458</v>
      </c>
      <c r="D410" s="797"/>
      <c r="E410" s="797"/>
      <c r="F410" s="792"/>
      <c r="G410" s="793"/>
      <c r="H410" s="797"/>
      <c r="I410" s="782"/>
      <c r="J410" s="782"/>
      <c r="K410" s="782"/>
      <c r="L410" s="782"/>
      <c r="M410" s="782"/>
      <c r="N410" s="782"/>
      <c r="O410" s="782"/>
      <c r="P410" s="782"/>
      <c r="Q410" s="782"/>
      <c r="R410" s="782"/>
      <c r="S410" s="782"/>
      <c r="T410" s="782"/>
      <c r="U410" s="782"/>
      <c r="V410" s="782"/>
      <c r="W410" s="782"/>
      <c r="X410" s="782"/>
      <c r="Y410" s="782"/>
      <c r="Z410" s="782"/>
    </row>
    <row r="411" spans="1:26">
      <c r="A411" s="792"/>
      <c r="B411" s="807" t="s">
        <v>128</v>
      </c>
      <c r="C411" s="824" t="s">
        <v>459</v>
      </c>
      <c r="D411" s="797"/>
      <c r="E411" s="797"/>
      <c r="F411" s="792"/>
      <c r="G411" s="793"/>
      <c r="H411" s="797"/>
      <c r="I411" s="782"/>
      <c r="J411" s="782"/>
      <c r="K411" s="782"/>
      <c r="L411" s="782"/>
      <c r="M411" s="782"/>
      <c r="N411" s="782"/>
      <c r="O411" s="782"/>
      <c r="P411" s="782"/>
      <c r="Q411" s="782"/>
      <c r="R411" s="782"/>
      <c r="S411" s="782"/>
      <c r="T411" s="782"/>
      <c r="U411" s="782"/>
      <c r="V411" s="782"/>
      <c r="W411" s="782"/>
      <c r="X411" s="782"/>
      <c r="Y411" s="782"/>
      <c r="Z411" s="782"/>
    </row>
    <row r="412" spans="1:26">
      <c r="A412" s="792"/>
      <c r="B412" s="807" t="s">
        <v>128</v>
      </c>
      <c r="C412" s="824" t="s">
        <v>460</v>
      </c>
      <c r="D412" s="797"/>
      <c r="E412" s="797"/>
      <c r="F412" s="792"/>
      <c r="G412" s="793"/>
      <c r="H412" s="797"/>
      <c r="I412" s="782"/>
      <c r="J412" s="782"/>
      <c r="K412" s="782"/>
      <c r="L412" s="782"/>
      <c r="M412" s="782"/>
      <c r="N412" s="782"/>
      <c r="O412" s="782"/>
      <c r="P412" s="782"/>
      <c r="Q412" s="782"/>
      <c r="R412" s="782"/>
      <c r="S412" s="782"/>
      <c r="T412" s="782"/>
      <c r="U412" s="782"/>
      <c r="V412" s="782"/>
      <c r="W412" s="782"/>
      <c r="X412" s="782"/>
      <c r="Y412" s="782"/>
      <c r="Z412" s="782"/>
    </row>
    <row r="413" spans="1:26">
      <c r="A413" s="792"/>
      <c r="B413" s="793"/>
      <c r="C413" s="793" t="s">
        <v>461</v>
      </c>
      <c r="D413" s="797"/>
      <c r="E413" s="797"/>
      <c r="F413" s="792"/>
      <c r="G413" s="793"/>
      <c r="H413" s="797"/>
      <c r="I413" s="782"/>
      <c r="J413" s="782"/>
      <c r="K413" s="782"/>
      <c r="L413" s="782"/>
      <c r="M413" s="782"/>
      <c r="N413" s="782"/>
      <c r="O413" s="782"/>
      <c r="P413" s="782"/>
      <c r="Q413" s="782"/>
      <c r="R413" s="782"/>
      <c r="S413" s="782"/>
      <c r="T413" s="782"/>
      <c r="U413" s="782"/>
      <c r="V413" s="782"/>
      <c r="W413" s="782"/>
      <c r="X413" s="782"/>
      <c r="Y413" s="782"/>
      <c r="Z413" s="782"/>
    </row>
    <row r="414" spans="1:26">
      <c r="A414" s="792"/>
      <c r="B414" s="793"/>
      <c r="C414" s="793" t="s">
        <v>462</v>
      </c>
      <c r="D414" s="797"/>
      <c r="E414" s="797"/>
      <c r="F414" s="792"/>
      <c r="G414" s="825"/>
      <c r="H414" s="797"/>
      <c r="I414" s="782"/>
      <c r="J414" s="782"/>
      <c r="K414" s="782"/>
      <c r="L414" s="782"/>
      <c r="M414" s="782"/>
      <c r="N414" s="782"/>
      <c r="O414" s="782"/>
      <c r="P414" s="782"/>
      <c r="Q414" s="782"/>
      <c r="R414" s="782"/>
      <c r="S414" s="782"/>
      <c r="T414" s="782"/>
      <c r="U414" s="782"/>
      <c r="V414" s="782"/>
      <c r="W414" s="782"/>
      <c r="X414" s="782"/>
      <c r="Y414" s="782"/>
      <c r="Z414" s="782"/>
    </row>
    <row r="415" spans="1:26">
      <c r="A415" s="792"/>
      <c r="B415" s="825" t="s">
        <v>463</v>
      </c>
      <c r="C415" s="793"/>
      <c r="D415" s="797"/>
      <c r="E415" s="797"/>
      <c r="F415" s="792"/>
      <c r="G415" s="793"/>
      <c r="H415" s="797"/>
      <c r="I415" s="782"/>
      <c r="J415" s="782"/>
      <c r="K415" s="782"/>
      <c r="L415" s="782"/>
      <c r="M415" s="782"/>
      <c r="N415" s="782"/>
      <c r="O415" s="782"/>
      <c r="P415" s="782"/>
      <c r="Q415" s="782"/>
      <c r="R415" s="782"/>
      <c r="S415" s="782"/>
      <c r="T415" s="782"/>
      <c r="U415" s="782"/>
      <c r="V415" s="782"/>
      <c r="W415" s="782"/>
      <c r="X415" s="782"/>
      <c r="Y415" s="782"/>
      <c r="Z415" s="782"/>
    </row>
    <row r="416" spans="1:26">
      <c r="A416" s="792" t="s">
        <v>464</v>
      </c>
      <c r="B416" s="793"/>
      <c r="C416" s="793"/>
      <c r="D416" s="797"/>
      <c r="E416" s="797"/>
      <c r="F416" s="797"/>
      <c r="G416" s="797"/>
      <c r="H416" s="797"/>
      <c r="I416" s="782"/>
      <c r="J416" s="782"/>
      <c r="K416" s="782"/>
      <c r="L416" s="782"/>
      <c r="M416" s="782"/>
      <c r="N416" s="782"/>
      <c r="O416" s="782"/>
      <c r="P416" s="782"/>
      <c r="Q416" s="782"/>
      <c r="R416" s="782"/>
      <c r="S416" s="782"/>
      <c r="T416" s="782"/>
      <c r="U416" s="782"/>
      <c r="V416" s="782"/>
      <c r="W416" s="782"/>
      <c r="X416" s="782"/>
      <c r="Y416" s="782"/>
      <c r="Z416" s="782"/>
    </row>
    <row r="417" spans="1:26">
      <c r="A417" s="792" t="s">
        <v>465</v>
      </c>
      <c r="B417" s="793"/>
      <c r="C417" s="793"/>
      <c r="D417" s="797"/>
      <c r="E417" s="797"/>
      <c r="F417" s="797"/>
      <c r="G417" s="797"/>
      <c r="H417" s="797"/>
      <c r="I417" s="782"/>
      <c r="J417" s="782"/>
      <c r="K417" s="782"/>
      <c r="L417" s="782"/>
      <c r="M417" s="782"/>
      <c r="N417" s="782"/>
      <c r="O417" s="782"/>
      <c r="P417" s="782"/>
      <c r="Q417" s="782"/>
      <c r="R417" s="782"/>
      <c r="S417" s="782"/>
      <c r="T417" s="782"/>
      <c r="U417" s="782"/>
      <c r="V417" s="782"/>
      <c r="W417" s="782"/>
      <c r="X417" s="782"/>
      <c r="Y417" s="782"/>
      <c r="Z417" s="782"/>
    </row>
    <row r="418" spans="1:26">
      <c r="A418" s="792" t="s">
        <v>466</v>
      </c>
      <c r="B418" s="793"/>
      <c r="C418" s="793"/>
      <c r="D418" s="797"/>
      <c r="E418" s="797"/>
      <c r="F418" s="797"/>
      <c r="G418" s="797"/>
      <c r="H418" s="797"/>
      <c r="I418" s="782"/>
      <c r="J418" s="782"/>
      <c r="K418" s="782"/>
      <c r="L418" s="782"/>
      <c r="M418" s="782"/>
      <c r="N418" s="782"/>
      <c r="O418" s="782"/>
      <c r="P418" s="782"/>
      <c r="Q418" s="782"/>
      <c r="R418" s="782"/>
      <c r="S418" s="782"/>
      <c r="T418" s="782"/>
      <c r="U418" s="782"/>
      <c r="V418" s="782"/>
      <c r="W418" s="782"/>
      <c r="X418" s="782"/>
      <c r="Y418" s="782"/>
      <c r="Z418" s="782"/>
    </row>
    <row r="419" spans="1:26">
      <c r="A419" s="792"/>
      <c r="B419" s="793"/>
      <c r="C419" s="798"/>
      <c r="D419" s="797"/>
      <c r="E419" s="797"/>
      <c r="F419" s="797"/>
      <c r="G419" s="797"/>
      <c r="H419" s="797"/>
      <c r="I419" s="782"/>
      <c r="J419" s="782"/>
      <c r="K419" s="782"/>
      <c r="L419" s="782"/>
      <c r="M419" s="782"/>
      <c r="N419" s="782"/>
      <c r="O419" s="782"/>
      <c r="P419" s="782"/>
      <c r="Q419" s="782"/>
      <c r="R419" s="782"/>
      <c r="S419" s="782"/>
      <c r="T419" s="782"/>
      <c r="U419" s="782"/>
      <c r="V419" s="782"/>
      <c r="W419" s="782"/>
      <c r="X419" s="782"/>
      <c r="Y419" s="782"/>
      <c r="Z419" s="782"/>
    </row>
    <row r="420" spans="1:26">
      <c r="A420" s="792"/>
      <c r="B420" s="806" t="s">
        <v>467</v>
      </c>
      <c r="C420" s="798"/>
      <c r="D420" s="797"/>
      <c r="E420" s="797"/>
      <c r="F420" s="797"/>
      <c r="G420" s="797"/>
      <c r="H420" s="797"/>
      <c r="I420" s="782"/>
      <c r="J420" s="782"/>
      <c r="K420" s="782"/>
      <c r="L420" s="782"/>
      <c r="M420" s="782"/>
      <c r="N420" s="782"/>
      <c r="O420" s="782"/>
      <c r="P420" s="782"/>
      <c r="Q420" s="782"/>
      <c r="R420" s="782"/>
      <c r="S420" s="782"/>
      <c r="T420" s="782"/>
      <c r="U420" s="782"/>
      <c r="V420" s="782"/>
      <c r="W420" s="782"/>
      <c r="X420" s="782"/>
      <c r="Y420" s="782"/>
      <c r="Z420" s="782"/>
    </row>
    <row r="421" spans="1:26">
      <c r="A421" s="792"/>
      <c r="B421" s="793" t="s">
        <v>468</v>
      </c>
      <c r="C421" s="798"/>
      <c r="D421" s="797"/>
      <c r="E421" s="797"/>
      <c r="F421" s="797"/>
      <c r="G421" s="797"/>
      <c r="H421" s="797"/>
      <c r="I421" s="782"/>
      <c r="J421" s="782"/>
      <c r="K421" s="782"/>
      <c r="L421" s="782"/>
      <c r="M421" s="782"/>
      <c r="N421" s="782"/>
      <c r="O421" s="782"/>
      <c r="P421" s="782"/>
      <c r="Q421" s="782"/>
      <c r="R421" s="782"/>
      <c r="S421" s="782"/>
      <c r="T421" s="782"/>
      <c r="U421" s="782"/>
      <c r="V421" s="782"/>
      <c r="W421" s="782"/>
      <c r="X421" s="782"/>
      <c r="Y421" s="782"/>
      <c r="Z421" s="782"/>
    </row>
    <row r="422" spans="1:26">
      <c r="A422" s="792"/>
      <c r="B422" s="798" t="s">
        <v>271</v>
      </c>
      <c r="C422" s="793" t="s">
        <v>469</v>
      </c>
      <c r="D422" s="797"/>
      <c r="E422" s="797"/>
      <c r="F422" s="797"/>
      <c r="G422" s="797"/>
      <c r="H422" s="797"/>
      <c r="I422" s="782"/>
      <c r="J422" s="782"/>
      <c r="K422" s="782"/>
      <c r="L422" s="782"/>
      <c r="M422" s="782"/>
      <c r="N422" s="782"/>
      <c r="O422" s="782"/>
      <c r="P422" s="782"/>
      <c r="Q422" s="782"/>
      <c r="R422" s="782"/>
      <c r="S422" s="782"/>
      <c r="T422" s="782"/>
      <c r="U422" s="782"/>
      <c r="V422" s="782"/>
      <c r="W422" s="782"/>
      <c r="X422" s="782"/>
      <c r="Y422" s="782"/>
      <c r="Z422" s="782"/>
    </row>
    <row r="423" spans="1:26">
      <c r="A423" s="792"/>
      <c r="B423" s="798" t="s">
        <v>271</v>
      </c>
      <c r="C423" s="793" t="s">
        <v>470</v>
      </c>
      <c r="D423" s="797"/>
      <c r="E423" s="797"/>
      <c r="F423" s="797"/>
      <c r="G423" s="797"/>
      <c r="H423" s="797"/>
      <c r="I423" s="782"/>
      <c r="J423" s="782"/>
      <c r="K423" s="782"/>
      <c r="L423" s="782"/>
      <c r="M423" s="782"/>
      <c r="N423" s="782"/>
      <c r="O423" s="782"/>
      <c r="P423" s="782"/>
      <c r="Q423" s="782"/>
      <c r="R423" s="782"/>
      <c r="S423" s="782"/>
      <c r="T423" s="782"/>
      <c r="U423" s="782"/>
      <c r="V423" s="782"/>
      <c r="W423" s="782"/>
      <c r="X423" s="782"/>
      <c r="Y423" s="782"/>
      <c r="Z423" s="782"/>
    </row>
    <row r="424" spans="1:26">
      <c r="A424" s="792"/>
      <c r="B424" s="793"/>
      <c r="C424" s="793" t="s">
        <v>471</v>
      </c>
      <c r="D424" s="797"/>
      <c r="E424" s="797"/>
      <c r="F424" s="797"/>
      <c r="G424" s="797"/>
      <c r="H424" s="797"/>
      <c r="I424" s="782"/>
      <c r="J424" s="782"/>
      <c r="K424" s="782"/>
      <c r="L424" s="782"/>
      <c r="M424" s="782"/>
      <c r="N424" s="782"/>
      <c r="O424" s="782"/>
      <c r="P424" s="782"/>
      <c r="Q424" s="782"/>
      <c r="R424" s="782"/>
      <c r="S424" s="782"/>
      <c r="T424" s="782"/>
      <c r="U424" s="782"/>
      <c r="V424" s="782"/>
      <c r="W424" s="782"/>
      <c r="X424" s="782"/>
      <c r="Y424" s="782"/>
      <c r="Z424" s="782"/>
    </row>
    <row r="425" spans="1:26">
      <c r="A425" s="792"/>
      <c r="B425" s="798" t="s">
        <v>271</v>
      </c>
      <c r="C425" s="793" t="s">
        <v>472</v>
      </c>
      <c r="D425" s="797"/>
      <c r="E425" s="797"/>
      <c r="F425" s="797"/>
      <c r="G425" s="797"/>
      <c r="H425" s="797"/>
      <c r="I425" s="782"/>
      <c r="J425" s="782"/>
      <c r="K425" s="782"/>
      <c r="L425" s="782"/>
      <c r="M425" s="782"/>
      <c r="N425" s="782"/>
      <c r="O425" s="782"/>
      <c r="P425" s="782"/>
      <c r="Q425" s="782"/>
      <c r="R425" s="782"/>
      <c r="S425" s="782"/>
      <c r="T425" s="782"/>
      <c r="U425" s="782"/>
      <c r="V425" s="782"/>
      <c r="W425" s="782"/>
      <c r="X425" s="782"/>
      <c r="Y425" s="782"/>
      <c r="Z425" s="782"/>
    </row>
    <row r="426" spans="1:26">
      <c r="A426" s="792"/>
      <c r="B426" s="793"/>
      <c r="C426" s="793" t="s">
        <v>473</v>
      </c>
      <c r="D426" s="797"/>
      <c r="E426" s="797"/>
      <c r="F426" s="797"/>
      <c r="G426" s="797"/>
      <c r="H426" s="797"/>
      <c r="I426" s="782"/>
      <c r="J426" s="782"/>
      <c r="K426" s="782"/>
      <c r="L426" s="782"/>
      <c r="M426" s="782"/>
      <c r="N426" s="782"/>
      <c r="O426" s="782"/>
      <c r="P426" s="782"/>
      <c r="Q426" s="782"/>
      <c r="R426" s="782"/>
      <c r="S426" s="782"/>
      <c r="T426" s="782"/>
      <c r="U426" s="782"/>
      <c r="V426" s="782"/>
      <c r="W426" s="782"/>
      <c r="X426" s="782"/>
      <c r="Y426" s="782"/>
      <c r="Z426" s="782"/>
    </row>
    <row r="427" spans="1:26">
      <c r="A427" s="792"/>
      <c r="B427" s="798" t="s">
        <v>271</v>
      </c>
      <c r="C427" s="793" t="s">
        <v>474</v>
      </c>
      <c r="D427" s="797"/>
      <c r="E427" s="797"/>
      <c r="F427" s="797"/>
      <c r="G427" s="797"/>
      <c r="H427" s="797"/>
      <c r="I427" s="782"/>
      <c r="J427" s="782"/>
      <c r="K427" s="782"/>
      <c r="L427" s="782"/>
      <c r="M427" s="782"/>
      <c r="N427" s="782"/>
      <c r="O427" s="782"/>
      <c r="P427" s="782"/>
      <c r="Q427" s="782"/>
      <c r="R427" s="782"/>
      <c r="S427" s="782"/>
      <c r="T427" s="782"/>
      <c r="U427" s="782"/>
      <c r="V427" s="782"/>
      <c r="W427" s="782"/>
      <c r="X427" s="782"/>
      <c r="Y427" s="782"/>
      <c r="Z427" s="782"/>
    </row>
    <row r="428" spans="1:26">
      <c r="A428" s="792"/>
      <c r="B428" s="793"/>
      <c r="C428" s="793" t="s">
        <v>475</v>
      </c>
      <c r="D428" s="797"/>
      <c r="E428" s="797"/>
      <c r="F428" s="797"/>
      <c r="G428" s="797"/>
      <c r="H428" s="797"/>
      <c r="I428" s="782"/>
      <c r="J428" s="782"/>
      <c r="K428" s="782"/>
      <c r="L428" s="782"/>
      <c r="M428" s="782"/>
      <c r="N428" s="782"/>
      <c r="O428" s="782"/>
      <c r="P428" s="782"/>
      <c r="Q428" s="782"/>
      <c r="R428" s="782"/>
      <c r="S428" s="782"/>
      <c r="T428" s="782"/>
      <c r="U428" s="782"/>
      <c r="V428" s="782"/>
      <c r="W428" s="782"/>
      <c r="X428" s="782"/>
      <c r="Y428" s="782"/>
      <c r="Z428" s="782"/>
    </row>
    <row r="429" spans="1:26">
      <c r="A429" s="792"/>
      <c r="B429" s="798" t="s">
        <v>271</v>
      </c>
      <c r="C429" s="793" t="s">
        <v>476</v>
      </c>
      <c r="D429" s="797"/>
      <c r="E429" s="797"/>
      <c r="F429" s="797"/>
      <c r="G429" s="797"/>
      <c r="H429" s="797"/>
      <c r="I429" s="782"/>
      <c r="J429" s="782"/>
      <c r="K429" s="782"/>
      <c r="L429" s="782"/>
      <c r="M429" s="782"/>
      <c r="N429" s="782"/>
      <c r="O429" s="782"/>
      <c r="P429" s="782"/>
      <c r="Q429" s="782"/>
      <c r="R429" s="782"/>
      <c r="S429" s="782"/>
      <c r="T429" s="782"/>
      <c r="U429" s="782"/>
      <c r="V429" s="782"/>
      <c r="W429" s="782"/>
      <c r="X429" s="782"/>
      <c r="Y429" s="782"/>
      <c r="Z429" s="782"/>
    </row>
    <row r="430" spans="1:26">
      <c r="A430" s="792"/>
      <c r="B430" s="793" t="s">
        <v>477</v>
      </c>
      <c r="C430" s="798"/>
      <c r="D430" s="797"/>
      <c r="E430" s="797"/>
      <c r="F430" s="797"/>
      <c r="G430" s="797"/>
      <c r="H430" s="797"/>
      <c r="I430" s="782"/>
      <c r="J430" s="782"/>
      <c r="K430" s="782"/>
      <c r="L430" s="782"/>
      <c r="M430" s="782"/>
      <c r="N430" s="782"/>
      <c r="O430" s="782"/>
      <c r="P430" s="782"/>
      <c r="Q430" s="782"/>
      <c r="R430" s="782"/>
      <c r="S430" s="782"/>
      <c r="T430" s="782"/>
      <c r="U430" s="782"/>
      <c r="V430" s="782"/>
      <c r="W430" s="782"/>
      <c r="X430" s="782"/>
      <c r="Y430" s="782"/>
      <c r="Z430" s="782"/>
    </row>
    <row r="431" spans="1:26">
      <c r="A431" s="792"/>
      <c r="B431" s="798" t="s">
        <v>271</v>
      </c>
      <c r="C431" s="793" t="s">
        <v>478</v>
      </c>
      <c r="D431" s="797"/>
      <c r="E431" s="797"/>
      <c r="F431" s="797"/>
      <c r="G431" s="797"/>
      <c r="H431" s="797"/>
      <c r="I431" s="782"/>
      <c r="J431" s="782"/>
      <c r="K431" s="782"/>
      <c r="L431" s="782"/>
      <c r="M431" s="782"/>
      <c r="N431" s="782"/>
      <c r="O431" s="782"/>
      <c r="P431" s="782"/>
      <c r="Q431" s="782"/>
      <c r="R431" s="782"/>
      <c r="S431" s="782"/>
      <c r="T431" s="782"/>
      <c r="U431" s="782"/>
      <c r="V431" s="782"/>
      <c r="W431" s="782"/>
      <c r="X431" s="782"/>
      <c r="Y431" s="782"/>
      <c r="Z431" s="782"/>
    </row>
    <row r="432" spans="1:26">
      <c r="A432" s="792"/>
      <c r="B432" s="798" t="s">
        <v>271</v>
      </c>
      <c r="C432" s="793" t="s">
        <v>479</v>
      </c>
      <c r="D432" s="797"/>
      <c r="E432" s="797"/>
      <c r="F432" s="797"/>
      <c r="G432" s="797"/>
      <c r="H432" s="797"/>
      <c r="I432" s="782"/>
      <c r="J432" s="782"/>
      <c r="K432" s="782"/>
      <c r="L432" s="782"/>
      <c r="M432" s="782"/>
      <c r="N432" s="782"/>
      <c r="O432" s="782"/>
      <c r="P432" s="782"/>
      <c r="Q432" s="782"/>
      <c r="R432" s="782"/>
      <c r="S432" s="782"/>
      <c r="T432" s="782"/>
      <c r="U432" s="782"/>
      <c r="V432" s="782"/>
      <c r="W432" s="782"/>
      <c r="X432" s="782"/>
      <c r="Y432" s="782"/>
      <c r="Z432" s="782"/>
    </row>
    <row r="433" spans="1:26">
      <c r="A433" s="792"/>
      <c r="B433" s="798" t="s">
        <v>271</v>
      </c>
      <c r="C433" s="793" t="s">
        <v>480</v>
      </c>
      <c r="D433" s="797"/>
      <c r="E433" s="797"/>
      <c r="F433" s="797"/>
      <c r="G433" s="797"/>
      <c r="H433" s="797"/>
      <c r="I433" s="782"/>
      <c r="J433" s="782"/>
      <c r="K433" s="782"/>
      <c r="L433" s="782"/>
      <c r="M433" s="782"/>
      <c r="N433" s="782"/>
      <c r="O433" s="782"/>
      <c r="P433" s="782"/>
      <c r="Q433" s="782"/>
      <c r="R433" s="782"/>
      <c r="S433" s="782"/>
      <c r="T433" s="782"/>
      <c r="U433" s="782"/>
      <c r="V433" s="782"/>
      <c r="W433" s="782"/>
      <c r="X433" s="782"/>
      <c r="Y433" s="782"/>
      <c r="Z433" s="782"/>
    </row>
    <row r="434" spans="1:26">
      <c r="A434" s="792"/>
      <c r="B434" s="793" t="s">
        <v>481</v>
      </c>
      <c r="C434" s="793"/>
      <c r="D434" s="797"/>
      <c r="E434" s="797"/>
      <c r="F434" s="797"/>
      <c r="G434" s="797"/>
      <c r="H434" s="797"/>
      <c r="I434" s="782"/>
      <c r="J434" s="782"/>
      <c r="K434" s="782"/>
      <c r="L434" s="782"/>
      <c r="M434" s="782"/>
      <c r="N434" s="782"/>
      <c r="O434" s="782"/>
      <c r="P434" s="782"/>
      <c r="Q434" s="782"/>
      <c r="R434" s="782"/>
      <c r="S434" s="782"/>
      <c r="T434" s="782"/>
      <c r="U434" s="782"/>
      <c r="V434" s="782"/>
      <c r="W434" s="782"/>
      <c r="X434" s="782"/>
      <c r="Y434" s="782"/>
      <c r="Z434" s="782"/>
    </row>
    <row r="435" spans="1:26">
      <c r="A435" s="793" t="s">
        <v>482</v>
      </c>
      <c r="B435" s="793"/>
      <c r="C435" s="793"/>
      <c r="D435" s="797"/>
      <c r="E435" s="797"/>
      <c r="F435" s="797"/>
      <c r="G435" s="797"/>
      <c r="H435" s="797"/>
      <c r="I435" s="782"/>
      <c r="J435" s="782"/>
      <c r="K435" s="782"/>
      <c r="L435" s="782"/>
      <c r="M435" s="782"/>
      <c r="N435" s="782"/>
      <c r="O435" s="782"/>
      <c r="P435" s="782"/>
      <c r="Q435" s="782"/>
      <c r="R435" s="782"/>
      <c r="S435" s="782"/>
      <c r="T435" s="782"/>
      <c r="U435" s="782"/>
      <c r="V435" s="782"/>
      <c r="W435" s="782"/>
      <c r="X435" s="782"/>
      <c r="Y435" s="782"/>
      <c r="Z435" s="782"/>
    </row>
    <row r="436" spans="1:26">
      <c r="A436" s="793" t="s">
        <v>483</v>
      </c>
      <c r="B436" s="793"/>
      <c r="C436" s="793"/>
      <c r="D436" s="797"/>
      <c r="E436" s="797"/>
      <c r="F436" s="797"/>
      <c r="G436" s="797"/>
      <c r="H436" s="797"/>
      <c r="I436" s="782"/>
      <c r="J436" s="782"/>
      <c r="K436" s="782"/>
      <c r="L436" s="782"/>
      <c r="M436" s="782"/>
      <c r="N436" s="782"/>
      <c r="O436" s="782"/>
      <c r="P436" s="782"/>
      <c r="Q436" s="782"/>
      <c r="R436" s="782"/>
      <c r="S436" s="782"/>
      <c r="T436" s="782"/>
      <c r="U436" s="782"/>
      <c r="V436" s="782"/>
      <c r="W436" s="782"/>
      <c r="X436" s="782"/>
      <c r="Y436" s="782"/>
      <c r="Z436" s="782"/>
    </row>
    <row r="437" spans="1:26">
      <c r="A437" s="793" t="s">
        <v>484</v>
      </c>
      <c r="B437" s="798"/>
      <c r="C437" s="793"/>
      <c r="D437" s="797"/>
      <c r="E437" s="797"/>
      <c r="F437" s="797"/>
      <c r="G437" s="797"/>
      <c r="H437" s="797"/>
      <c r="I437" s="782"/>
      <c r="J437" s="782"/>
      <c r="K437" s="782"/>
      <c r="L437" s="782"/>
      <c r="M437" s="782"/>
      <c r="N437" s="782"/>
      <c r="O437" s="782"/>
      <c r="P437" s="782"/>
      <c r="Q437" s="782"/>
      <c r="R437" s="782"/>
      <c r="S437" s="782"/>
      <c r="T437" s="782"/>
      <c r="U437" s="782"/>
      <c r="V437" s="782"/>
      <c r="W437" s="782"/>
      <c r="X437" s="782"/>
      <c r="Y437" s="782"/>
      <c r="Z437" s="782"/>
    </row>
    <row r="438" spans="1:26">
      <c r="A438" s="793"/>
      <c r="B438" s="798"/>
      <c r="C438" s="793"/>
      <c r="D438" s="797"/>
      <c r="E438" s="797"/>
      <c r="F438" s="797"/>
      <c r="G438" s="797"/>
      <c r="H438" s="797"/>
      <c r="I438" s="782"/>
      <c r="J438" s="782"/>
      <c r="K438" s="782"/>
      <c r="L438" s="782"/>
      <c r="M438" s="782"/>
      <c r="N438" s="782"/>
      <c r="O438" s="782"/>
      <c r="P438" s="782"/>
      <c r="Q438" s="782"/>
      <c r="R438" s="782"/>
      <c r="S438" s="782"/>
      <c r="T438" s="782"/>
      <c r="U438" s="782"/>
      <c r="V438" s="782"/>
      <c r="W438" s="782"/>
      <c r="X438" s="782"/>
      <c r="Y438" s="782"/>
      <c r="Z438" s="782"/>
    </row>
    <row r="439" spans="1:26">
      <c r="A439" s="793"/>
      <c r="B439" s="798"/>
      <c r="C439" s="793"/>
      <c r="D439" s="797"/>
      <c r="E439" s="797"/>
      <c r="F439" s="797"/>
      <c r="G439" s="797"/>
      <c r="H439" s="797"/>
      <c r="I439" s="782"/>
      <c r="J439" s="782"/>
      <c r="K439" s="782"/>
      <c r="L439" s="782"/>
      <c r="M439" s="782"/>
      <c r="N439" s="782"/>
      <c r="O439" s="782"/>
      <c r="P439" s="782"/>
      <c r="Q439" s="782"/>
      <c r="R439" s="782"/>
      <c r="S439" s="782"/>
      <c r="T439" s="782"/>
      <c r="U439" s="782"/>
      <c r="V439" s="782"/>
      <c r="W439" s="782"/>
      <c r="X439" s="782"/>
      <c r="Y439" s="782"/>
      <c r="Z439" s="782"/>
    </row>
    <row r="440" spans="1:26">
      <c r="A440" s="792"/>
      <c r="B440" s="806" t="s">
        <v>196</v>
      </c>
      <c r="C440" s="798"/>
      <c r="D440" s="797"/>
      <c r="E440" s="797"/>
      <c r="F440" s="797"/>
      <c r="G440" s="797"/>
      <c r="H440" s="797"/>
      <c r="I440" s="782"/>
      <c r="J440" s="782"/>
      <c r="K440" s="782"/>
      <c r="L440" s="782"/>
      <c r="M440" s="782"/>
      <c r="N440" s="782"/>
      <c r="O440" s="782"/>
      <c r="P440" s="782"/>
      <c r="Q440" s="782"/>
      <c r="R440" s="782"/>
      <c r="S440" s="782"/>
      <c r="T440" s="782"/>
      <c r="U440" s="782"/>
      <c r="V440" s="782"/>
      <c r="W440" s="782"/>
      <c r="X440" s="782"/>
      <c r="Y440" s="782"/>
      <c r="Z440" s="782"/>
    </row>
    <row r="441" spans="1:26">
      <c r="A441" s="792"/>
      <c r="B441" s="793" t="s">
        <v>485</v>
      </c>
      <c r="C441" s="798"/>
      <c r="D441" s="797"/>
      <c r="E441" s="797"/>
      <c r="F441" s="797"/>
      <c r="G441" s="797"/>
      <c r="H441" s="797"/>
      <c r="I441" s="782"/>
      <c r="J441" s="782"/>
      <c r="K441" s="782"/>
      <c r="L441" s="782"/>
      <c r="M441" s="782"/>
      <c r="N441" s="782"/>
      <c r="O441" s="782"/>
      <c r="P441" s="782"/>
      <c r="Q441" s="782"/>
      <c r="R441" s="782"/>
      <c r="S441" s="782"/>
      <c r="T441" s="782"/>
      <c r="U441" s="782"/>
      <c r="V441" s="782"/>
      <c r="W441" s="782"/>
      <c r="X441" s="782"/>
      <c r="Y441" s="782"/>
      <c r="Z441" s="782"/>
    </row>
    <row r="442" spans="1:26">
      <c r="A442" s="792" t="s">
        <v>486</v>
      </c>
      <c r="B442" s="793"/>
      <c r="C442" s="798"/>
      <c r="D442" s="797"/>
      <c r="E442" s="797"/>
      <c r="F442" s="797"/>
      <c r="G442" s="797"/>
      <c r="H442" s="797"/>
      <c r="I442" s="782"/>
      <c r="J442" s="782"/>
      <c r="K442" s="782"/>
      <c r="L442" s="782"/>
      <c r="M442" s="782"/>
      <c r="N442" s="782"/>
      <c r="O442" s="782"/>
      <c r="P442" s="782"/>
      <c r="Q442" s="782"/>
      <c r="R442" s="782"/>
      <c r="S442" s="782"/>
      <c r="T442" s="782"/>
      <c r="U442" s="782"/>
      <c r="V442" s="782"/>
      <c r="W442" s="782"/>
      <c r="X442" s="782"/>
      <c r="Y442" s="782"/>
      <c r="Z442" s="782"/>
    </row>
    <row r="443" spans="1:26">
      <c r="A443" s="792"/>
      <c r="B443" s="793" t="s">
        <v>487</v>
      </c>
      <c r="C443" s="798"/>
      <c r="D443" s="797"/>
      <c r="E443" s="797"/>
      <c r="F443" s="797"/>
      <c r="G443" s="797"/>
      <c r="H443" s="797"/>
      <c r="I443" s="782"/>
      <c r="J443" s="782"/>
      <c r="K443" s="782"/>
      <c r="L443" s="782"/>
      <c r="M443" s="782"/>
      <c r="N443" s="782"/>
      <c r="O443" s="782"/>
      <c r="P443" s="782"/>
      <c r="Q443" s="782"/>
      <c r="R443" s="782"/>
      <c r="S443" s="782"/>
      <c r="T443" s="782"/>
      <c r="U443" s="782"/>
      <c r="V443" s="782"/>
      <c r="W443" s="782"/>
      <c r="X443" s="782"/>
      <c r="Y443" s="782"/>
      <c r="Z443" s="782"/>
    </row>
    <row r="444" spans="1:26">
      <c r="A444" s="792" t="s">
        <v>488</v>
      </c>
      <c r="B444" s="793"/>
      <c r="C444" s="798"/>
      <c r="D444" s="797"/>
      <c r="E444" s="797"/>
      <c r="F444" s="797"/>
      <c r="G444" s="797"/>
      <c r="H444" s="797"/>
      <c r="I444" s="782"/>
      <c r="J444" s="782"/>
      <c r="K444" s="782"/>
      <c r="L444" s="782"/>
      <c r="M444" s="782"/>
      <c r="N444" s="782"/>
      <c r="O444" s="782"/>
      <c r="P444" s="782"/>
      <c r="Q444" s="782"/>
      <c r="R444" s="782"/>
      <c r="S444" s="782"/>
      <c r="T444" s="782"/>
      <c r="U444" s="782"/>
      <c r="V444" s="782"/>
      <c r="W444" s="782"/>
      <c r="X444" s="782"/>
      <c r="Y444" s="782"/>
      <c r="Z444" s="782"/>
    </row>
    <row r="445" spans="1:26">
      <c r="A445" s="792" t="s">
        <v>488</v>
      </c>
      <c r="B445" s="793"/>
      <c r="C445" s="798"/>
      <c r="D445" s="797"/>
      <c r="E445" s="797"/>
      <c r="F445" s="797"/>
      <c r="G445" s="797"/>
      <c r="H445" s="797"/>
      <c r="I445" s="803"/>
      <c r="J445" s="803"/>
      <c r="K445" s="803"/>
      <c r="L445" s="803"/>
      <c r="M445" s="803"/>
      <c r="N445" s="803"/>
      <c r="O445" s="803"/>
      <c r="P445" s="803"/>
      <c r="Q445" s="803"/>
      <c r="R445" s="803"/>
      <c r="S445" s="803"/>
      <c r="T445" s="803"/>
      <c r="U445" s="803"/>
      <c r="V445" s="803"/>
      <c r="W445" s="803"/>
      <c r="X445" s="803"/>
      <c r="Y445" s="803"/>
      <c r="Z445" s="803"/>
    </row>
    <row r="446" spans="1:26">
      <c r="A446" s="813"/>
      <c r="B446" s="813"/>
      <c r="C446" s="813"/>
      <c r="D446" s="813"/>
      <c r="E446" s="813"/>
      <c r="F446" s="813"/>
      <c r="G446" s="813"/>
      <c r="H446" s="813"/>
      <c r="I446" s="803"/>
      <c r="J446" s="803"/>
      <c r="K446" s="803"/>
      <c r="L446" s="803"/>
      <c r="M446" s="803"/>
      <c r="N446" s="803"/>
      <c r="O446" s="803"/>
      <c r="P446" s="803"/>
      <c r="Q446" s="803"/>
      <c r="R446" s="803"/>
      <c r="S446" s="803"/>
      <c r="T446" s="803"/>
      <c r="U446" s="803"/>
      <c r="V446" s="803"/>
      <c r="W446" s="803"/>
      <c r="X446" s="803"/>
      <c r="Y446" s="803"/>
      <c r="Z446" s="803"/>
    </row>
    <row r="447" spans="1:26">
      <c r="A447" s="813"/>
      <c r="B447" s="813"/>
      <c r="C447" s="813"/>
      <c r="D447" s="813"/>
      <c r="E447" s="813"/>
      <c r="F447" s="813"/>
      <c r="G447" s="813"/>
      <c r="H447" s="813"/>
      <c r="I447" s="803"/>
      <c r="J447" s="803"/>
      <c r="K447" s="803"/>
      <c r="L447" s="803"/>
      <c r="M447" s="803"/>
      <c r="N447" s="803"/>
      <c r="O447" s="803"/>
      <c r="P447" s="803"/>
      <c r="Q447" s="803"/>
      <c r="R447" s="803"/>
      <c r="S447" s="803"/>
      <c r="T447" s="803"/>
      <c r="U447" s="803"/>
      <c r="V447" s="803"/>
      <c r="W447" s="803"/>
      <c r="X447" s="803"/>
      <c r="Y447" s="803"/>
      <c r="Z447" s="803"/>
    </row>
    <row r="448" spans="1:26" ht="18.75">
      <c r="A448" s="805" t="s">
        <v>489</v>
      </c>
      <c r="B448" s="793"/>
      <c r="C448" s="798"/>
      <c r="D448" s="797"/>
      <c r="E448" s="797"/>
      <c r="F448" s="797"/>
      <c r="G448" s="797"/>
      <c r="H448" s="797"/>
      <c r="I448" s="803"/>
      <c r="J448" s="803"/>
      <c r="K448" s="803"/>
      <c r="L448" s="803"/>
      <c r="M448" s="803"/>
      <c r="N448" s="803"/>
      <c r="O448" s="803"/>
      <c r="P448" s="803"/>
      <c r="Q448" s="803"/>
      <c r="R448" s="803"/>
      <c r="S448" s="803"/>
      <c r="T448" s="803"/>
      <c r="U448" s="803"/>
      <c r="V448" s="803"/>
      <c r="W448" s="803"/>
      <c r="X448" s="803"/>
      <c r="Y448" s="803"/>
      <c r="Z448" s="803"/>
    </row>
    <row r="449" spans="1:26">
      <c r="A449" s="792"/>
      <c r="B449" s="793"/>
      <c r="C449" s="798"/>
      <c r="D449" s="797"/>
      <c r="E449" s="797"/>
      <c r="F449" s="797"/>
      <c r="G449" s="797"/>
      <c r="H449" s="797"/>
      <c r="I449" s="803"/>
      <c r="J449" s="803"/>
      <c r="K449" s="803"/>
      <c r="L449" s="803"/>
      <c r="M449" s="803"/>
      <c r="N449" s="803"/>
      <c r="O449" s="803"/>
      <c r="P449" s="803"/>
      <c r="Q449" s="803"/>
      <c r="R449" s="803"/>
      <c r="S449" s="803"/>
      <c r="T449" s="803"/>
      <c r="U449" s="803"/>
      <c r="V449" s="803"/>
      <c r="W449" s="803"/>
      <c r="X449" s="803"/>
      <c r="Y449" s="803"/>
      <c r="Z449" s="803"/>
    </row>
    <row r="450" spans="1:26" ht="15">
      <c r="A450" s="792"/>
      <c r="B450" s="814" t="s">
        <v>490</v>
      </c>
      <c r="C450" s="798"/>
      <c r="D450" s="797"/>
      <c r="E450" s="797"/>
      <c r="F450" s="797"/>
      <c r="G450" s="797"/>
      <c r="H450" s="797"/>
      <c r="I450" s="782"/>
      <c r="J450" s="782"/>
      <c r="K450" s="782"/>
      <c r="L450" s="782"/>
      <c r="M450" s="782"/>
      <c r="N450" s="782"/>
      <c r="O450" s="782"/>
      <c r="P450" s="782"/>
      <c r="Q450" s="782"/>
      <c r="R450" s="782"/>
      <c r="S450" s="782"/>
      <c r="T450" s="782"/>
      <c r="U450" s="782"/>
      <c r="V450" s="782"/>
      <c r="W450" s="782"/>
      <c r="X450" s="782"/>
      <c r="Y450" s="782"/>
      <c r="Z450" s="782"/>
    </row>
    <row r="451" spans="1:26">
      <c r="A451" s="792"/>
      <c r="B451" s="793"/>
      <c r="C451" s="798"/>
      <c r="D451" s="797"/>
      <c r="E451" s="797"/>
      <c r="F451" s="797"/>
      <c r="G451" s="797"/>
      <c r="H451" s="797"/>
      <c r="I451" s="782"/>
      <c r="J451" s="782"/>
      <c r="K451" s="782"/>
      <c r="L451" s="782"/>
      <c r="M451" s="782"/>
      <c r="N451" s="782"/>
      <c r="O451" s="782"/>
      <c r="P451" s="782"/>
      <c r="Q451" s="782"/>
      <c r="R451" s="782"/>
      <c r="S451" s="782"/>
      <c r="T451" s="782"/>
      <c r="U451" s="782"/>
      <c r="V451" s="782"/>
      <c r="W451" s="782"/>
      <c r="X451" s="782"/>
      <c r="Y451" s="782"/>
      <c r="Z451" s="782"/>
    </row>
    <row r="452" spans="1:26">
      <c r="A452" s="792"/>
      <c r="B452" s="806" t="s">
        <v>165</v>
      </c>
      <c r="C452" s="798"/>
      <c r="D452" s="797"/>
      <c r="E452" s="797"/>
      <c r="F452" s="797"/>
      <c r="G452" s="797"/>
      <c r="H452" s="797"/>
      <c r="I452" s="782"/>
      <c r="J452" s="782"/>
      <c r="K452" s="782"/>
      <c r="L452" s="782"/>
      <c r="M452" s="782"/>
      <c r="N452" s="782"/>
      <c r="O452" s="782"/>
      <c r="P452" s="782"/>
      <c r="Q452" s="782"/>
      <c r="R452" s="782"/>
      <c r="S452" s="782"/>
      <c r="T452" s="782"/>
      <c r="U452" s="782"/>
      <c r="V452" s="782"/>
      <c r="W452" s="782"/>
      <c r="X452" s="782"/>
      <c r="Y452" s="782"/>
      <c r="Z452" s="782"/>
    </row>
    <row r="453" spans="1:26">
      <c r="A453" s="792"/>
      <c r="B453" s="793" t="s">
        <v>491</v>
      </c>
      <c r="C453" s="798"/>
      <c r="D453" s="797"/>
      <c r="E453" s="797"/>
      <c r="F453" s="797"/>
      <c r="G453" s="797"/>
      <c r="H453" s="797"/>
      <c r="I453" s="782"/>
      <c r="J453" s="782"/>
      <c r="K453" s="782"/>
      <c r="L453" s="782"/>
      <c r="M453" s="782"/>
      <c r="N453" s="782"/>
      <c r="O453" s="782"/>
      <c r="P453" s="782"/>
      <c r="Q453" s="782"/>
      <c r="R453" s="782"/>
      <c r="S453" s="782"/>
      <c r="T453" s="782"/>
      <c r="U453" s="782"/>
      <c r="V453" s="782"/>
      <c r="W453" s="782"/>
      <c r="X453" s="782"/>
      <c r="Y453" s="782"/>
      <c r="Z453" s="782"/>
    </row>
    <row r="454" spans="1:26">
      <c r="A454" s="792" t="s">
        <v>492</v>
      </c>
      <c r="B454" s="793"/>
      <c r="C454" s="798"/>
      <c r="D454" s="797"/>
      <c r="E454" s="797"/>
      <c r="F454" s="797"/>
      <c r="G454" s="797"/>
      <c r="H454" s="797"/>
      <c r="I454" s="782"/>
      <c r="J454" s="782"/>
      <c r="K454" s="782"/>
      <c r="L454" s="782"/>
      <c r="M454" s="782"/>
      <c r="N454" s="782"/>
      <c r="O454" s="782"/>
      <c r="P454" s="782"/>
      <c r="Q454" s="782"/>
      <c r="R454" s="782"/>
      <c r="S454" s="782"/>
      <c r="T454" s="782"/>
      <c r="U454" s="782"/>
      <c r="V454" s="782"/>
      <c r="W454" s="782"/>
      <c r="X454" s="782"/>
      <c r="Y454" s="782"/>
      <c r="Z454" s="782"/>
    </row>
    <row r="455" spans="1:26">
      <c r="A455" s="792"/>
      <c r="B455" s="807" t="s">
        <v>128</v>
      </c>
      <c r="C455" s="808" t="s">
        <v>493</v>
      </c>
      <c r="D455" s="797"/>
      <c r="E455" s="797"/>
      <c r="F455" s="797"/>
      <c r="G455" s="797"/>
      <c r="H455" s="797"/>
      <c r="I455" s="782"/>
      <c r="J455" s="782"/>
      <c r="K455" s="782"/>
      <c r="L455" s="782"/>
      <c r="M455" s="782"/>
      <c r="N455" s="782"/>
      <c r="O455" s="782"/>
      <c r="P455" s="782"/>
      <c r="Q455" s="782"/>
      <c r="R455" s="782"/>
      <c r="S455" s="782"/>
      <c r="T455" s="782"/>
      <c r="U455" s="782"/>
      <c r="V455" s="782"/>
      <c r="W455" s="782"/>
      <c r="X455" s="782"/>
      <c r="Y455" s="782"/>
      <c r="Z455" s="782"/>
    </row>
    <row r="456" spans="1:26">
      <c r="A456" s="792"/>
      <c r="B456" s="807" t="s">
        <v>128</v>
      </c>
      <c r="C456" s="808" t="s">
        <v>1290</v>
      </c>
      <c r="D456" s="797"/>
      <c r="E456" s="797"/>
      <c r="F456" s="797"/>
      <c r="G456" s="797"/>
      <c r="H456" s="797"/>
      <c r="I456" s="782"/>
      <c r="J456" s="782"/>
      <c r="K456" s="782"/>
      <c r="L456" s="782"/>
      <c r="M456" s="782"/>
      <c r="N456" s="782"/>
      <c r="O456" s="782"/>
      <c r="P456" s="782"/>
      <c r="Q456" s="782"/>
      <c r="R456" s="782"/>
      <c r="S456" s="782"/>
      <c r="T456" s="782"/>
      <c r="U456" s="782"/>
      <c r="V456" s="782"/>
      <c r="W456" s="782"/>
      <c r="X456" s="782"/>
      <c r="Y456" s="782"/>
      <c r="Z456" s="782"/>
    </row>
    <row r="457" spans="1:26">
      <c r="A457" s="792"/>
      <c r="B457" s="807" t="s">
        <v>128</v>
      </c>
      <c r="C457" s="809" t="s">
        <v>291</v>
      </c>
      <c r="D457" s="797"/>
      <c r="E457" s="797"/>
      <c r="F457" s="797"/>
      <c r="G457" s="797"/>
      <c r="H457" s="797"/>
      <c r="I457" s="782"/>
      <c r="J457" s="782"/>
      <c r="K457" s="782"/>
      <c r="L457" s="782"/>
      <c r="M457" s="782"/>
      <c r="N457" s="782"/>
      <c r="O457" s="782"/>
      <c r="P457" s="782"/>
      <c r="Q457" s="782"/>
      <c r="R457" s="782"/>
      <c r="S457" s="782"/>
      <c r="T457" s="782"/>
      <c r="U457" s="782"/>
      <c r="V457" s="782"/>
      <c r="W457" s="782"/>
      <c r="X457" s="782"/>
      <c r="Y457" s="782"/>
      <c r="Z457" s="782"/>
    </row>
    <row r="458" spans="1:26">
      <c r="A458" s="792"/>
      <c r="B458" s="807" t="s">
        <v>128</v>
      </c>
      <c r="C458" s="809" t="s">
        <v>169</v>
      </c>
      <c r="D458" s="804"/>
      <c r="E458" s="797"/>
      <c r="F458" s="797"/>
      <c r="G458" s="797"/>
      <c r="H458" s="797"/>
      <c r="I458" s="803"/>
      <c r="J458" s="803"/>
      <c r="K458" s="803"/>
      <c r="L458" s="803"/>
      <c r="M458" s="803"/>
      <c r="N458" s="803"/>
      <c r="O458" s="803"/>
      <c r="P458" s="803"/>
      <c r="Q458" s="803"/>
      <c r="R458" s="803"/>
      <c r="S458" s="803"/>
      <c r="T458" s="803"/>
      <c r="U458" s="803"/>
      <c r="V458" s="803"/>
      <c r="W458" s="803"/>
      <c r="X458" s="803"/>
      <c r="Y458" s="803"/>
      <c r="Z458" s="803"/>
    </row>
    <row r="459" spans="1:26">
      <c r="A459" s="792"/>
      <c r="B459" s="807"/>
      <c r="C459" s="808"/>
      <c r="D459" s="804"/>
      <c r="E459" s="797"/>
      <c r="F459" s="797"/>
      <c r="G459" s="797"/>
      <c r="H459" s="797"/>
      <c r="I459" s="803"/>
      <c r="J459" s="803"/>
      <c r="K459" s="803"/>
      <c r="L459" s="803"/>
      <c r="M459" s="803"/>
      <c r="N459" s="803"/>
      <c r="O459" s="803"/>
      <c r="P459" s="803"/>
      <c r="Q459" s="803"/>
      <c r="R459" s="803"/>
      <c r="S459" s="803"/>
      <c r="T459" s="803"/>
      <c r="U459" s="803"/>
      <c r="V459" s="803"/>
      <c r="W459" s="803"/>
      <c r="X459" s="803"/>
      <c r="Y459" s="803"/>
      <c r="Z459" s="803"/>
    </row>
    <row r="460" spans="1:26">
      <c r="A460" s="792"/>
      <c r="B460" s="818" t="s">
        <v>494</v>
      </c>
      <c r="C460" s="808"/>
      <c r="D460" s="797"/>
      <c r="E460" s="797"/>
      <c r="F460" s="797"/>
      <c r="G460" s="797"/>
      <c r="H460" s="797"/>
      <c r="I460" s="782"/>
      <c r="J460" s="782"/>
      <c r="K460" s="782"/>
      <c r="L460" s="782"/>
      <c r="M460" s="782"/>
      <c r="N460" s="782"/>
      <c r="O460" s="782"/>
      <c r="P460" s="782"/>
      <c r="Q460" s="782"/>
      <c r="R460" s="782"/>
      <c r="S460" s="782"/>
      <c r="T460" s="782"/>
      <c r="U460" s="782"/>
      <c r="V460" s="782"/>
      <c r="W460" s="782"/>
      <c r="X460" s="782"/>
      <c r="Y460" s="782"/>
      <c r="Z460" s="782"/>
    </row>
    <row r="461" spans="1:26">
      <c r="A461" s="792"/>
      <c r="B461" s="801" t="s">
        <v>495</v>
      </c>
      <c r="C461" s="808"/>
      <c r="D461" s="797"/>
      <c r="E461" s="797"/>
      <c r="F461" s="797"/>
      <c r="G461" s="797"/>
      <c r="H461" s="797"/>
      <c r="I461" s="782"/>
      <c r="J461" s="782"/>
      <c r="K461" s="782"/>
      <c r="L461" s="782"/>
      <c r="M461" s="782"/>
      <c r="N461" s="782"/>
      <c r="O461" s="782"/>
      <c r="P461" s="782"/>
      <c r="Q461" s="782"/>
      <c r="R461" s="782"/>
      <c r="S461" s="782"/>
      <c r="T461" s="782"/>
      <c r="U461" s="782"/>
      <c r="V461" s="782"/>
      <c r="W461" s="782"/>
      <c r="X461" s="782"/>
      <c r="Y461" s="782"/>
      <c r="Z461" s="782"/>
    </row>
    <row r="462" spans="1:26">
      <c r="A462" s="792"/>
      <c r="B462" s="818" t="s">
        <v>1237</v>
      </c>
      <c r="C462" s="808"/>
      <c r="D462" s="797"/>
      <c r="E462" s="797"/>
      <c r="F462" s="797"/>
      <c r="G462" s="797"/>
      <c r="H462" s="797"/>
      <c r="I462" s="782"/>
      <c r="J462" s="782"/>
      <c r="K462" s="782"/>
      <c r="L462" s="782"/>
      <c r="M462" s="782"/>
      <c r="N462" s="782"/>
      <c r="O462" s="782"/>
      <c r="P462" s="782"/>
      <c r="Q462" s="782"/>
      <c r="R462" s="782"/>
      <c r="S462" s="782"/>
      <c r="T462" s="782"/>
      <c r="U462" s="782"/>
      <c r="V462" s="782"/>
      <c r="W462" s="782"/>
      <c r="X462" s="782"/>
      <c r="Y462" s="782"/>
      <c r="Z462" s="782"/>
    </row>
    <row r="463" spans="1:26">
      <c r="A463" s="792"/>
      <c r="B463" s="801" t="s">
        <v>496</v>
      </c>
      <c r="C463" s="808"/>
      <c r="D463" s="797"/>
      <c r="E463" s="797"/>
      <c r="F463" s="797"/>
      <c r="G463" s="797"/>
      <c r="H463" s="797"/>
      <c r="I463" s="782"/>
      <c r="J463" s="782"/>
      <c r="K463" s="782"/>
      <c r="L463" s="782"/>
      <c r="M463" s="782"/>
      <c r="N463" s="782"/>
      <c r="O463" s="782"/>
      <c r="P463" s="782"/>
      <c r="Q463" s="782"/>
      <c r="R463" s="782"/>
      <c r="S463" s="782"/>
      <c r="T463" s="782"/>
      <c r="U463" s="782"/>
      <c r="V463" s="782"/>
      <c r="W463" s="782"/>
      <c r="X463" s="782"/>
      <c r="Y463" s="782"/>
      <c r="Z463" s="782"/>
    </row>
    <row r="464" spans="1:26">
      <c r="A464" s="792"/>
      <c r="B464" s="818" t="s">
        <v>1238</v>
      </c>
      <c r="C464" s="808"/>
      <c r="D464" s="797"/>
      <c r="E464" s="797"/>
      <c r="F464" s="797"/>
      <c r="G464" s="797"/>
      <c r="H464" s="797"/>
      <c r="I464" s="782"/>
      <c r="J464" s="782"/>
      <c r="K464" s="782"/>
      <c r="L464" s="782"/>
      <c r="M464" s="782"/>
      <c r="N464" s="782"/>
      <c r="O464" s="782"/>
      <c r="P464" s="782"/>
      <c r="Q464" s="782"/>
      <c r="R464" s="782"/>
      <c r="S464" s="782"/>
      <c r="T464" s="782"/>
      <c r="U464" s="782"/>
      <c r="V464" s="782"/>
      <c r="W464" s="782"/>
      <c r="X464" s="782"/>
      <c r="Y464" s="782"/>
      <c r="Z464" s="782"/>
    </row>
    <row r="465" spans="1:26">
      <c r="A465" s="792"/>
      <c r="B465" s="793"/>
      <c r="C465" s="798"/>
      <c r="D465" s="797"/>
      <c r="E465" s="797"/>
      <c r="F465" s="797"/>
      <c r="G465" s="797"/>
      <c r="H465" s="797"/>
      <c r="I465" s="782"/>
      <c r="J465" s="782"/>
      <c r="K465" s="782"/>
      <c r="L465" s="782"/>
      <c r="M465" s="782"/>
      <c r="N465" s="782"/>
      <c r="O465" s="782"/>
      <c r="P465" s="782"/>
      <c r="Q465" s="782"/>
      <c r="R465" s="782"/>
      <c r="S465" s="782"/>
      <c r="T465" s="782"/>
      <c r="U465" s="782"/>
      <c r="V465" s="782"/>
      <c r="W465" s="782"/>
      <c r="X465" s="782"/>
      <c r="Y465" s="782"/>
      <c r="Z465" s="782"/>
    </row>
    <row r="466" spans="1:26">
      <c r="A466" s="792"/>
      <c r="B466" s="806" t="s">
        <v>497</v>
      </c>
      <c r="C466" s="798"/>
      <c r="D466" s="797"/>
      <c r="E466" s="797"/>
      <c r="F466" s="797"/>
      <c r="G466" s="797"/>
      <c r="H466" s="797"/>
      <c r="I466" s="782"/>
      <c r="J466" s="782"/>
      <c r="K466" s="782"/>
      <c r="L466" s="782"/>
      <c r="M466" s="782"/>
      <c r="N466" s="782"/>
      <c r="O466" s="782"/>
      <c r="P466" s="782"/>
      <c r="Q466" s="782"/>
      <c r="R466" s="782"/>
      <c r="S466" s="782"/>
      <c r="T466" s="782"/>
      <c r="U466" s="782"/>
      <c r="V466" s="782"/>
      <c r="W466" s="782"/>
      <c r="X466" s="782"/>
      <c r="Y466" s="782"/>
      <c r="Z466" s="782"/>
    </row>
    <row r="467" spans="1:26">
      <c r="A467" s="792"/>
      <c r="B467" s="793" t="s">
        <v>293</v>
      </c>
      <c r="C467" s="798"/>
      <c r="D467" s="797"/>
      <c r="E467" s="797"/>
      <c r="F467" s="797"/>
      <c r="G467" s="797"/>
      <c r="H467" s="797"/>
      <c r="I467" s="782"/>
      <c r="J467" s="782"/>
      <c r="K467" s="782"/>
      <c r="L467" s="782"/>
      <c r="M467" s="782"/>
      <c r="N467" s="782"/>
      <c r="O467" s="782"/>
      <c r="P467" s="782"/>
      <c r="Q467" s="782"/>
      <c r="R467" s="782"/>
      <c r="S467" s="782"/>
      <c r="T467" s="782"/>
      <c r="U467" s="782"/>
      <c r="V467" s="782"/>
      <c r="W467" s="782"/>
      <c r="X467" s="782"/>
      <c r="Y467" s="782"/>
      <c r="Z467" s="782"/>
    </row>
    <row r="468" spans="1:26">
      <c r="A468" s="793" t="s">
        <v>1245</v>
      </c>
      <c r="B468" s="793"/>
      <c r="C468" s="798"/>
      <c r="D468" s="797"/>
      <c r="E468" s="797"/>
      <c r="F468" s="797"/>
      <c r="G468" s="797"/>
      <c r="H468" s="797"/>
      <c r="I468" s="782"/>
      <c r="J468" s="782"/>
      <c r="K468" s="782"/>
      <c r="L468" s="782"/>
      <c r="M468" s="782"/>
      <c r="N468" s="782"/>
      <c r="O468" s="782"/>
      <c r="P468" s="782"/>
      <c r="Q468" s="782"/>
      <c r="R468" s="782"/>
      <c r="S468" s="782"/>
      <c r="T468" s="782"/>
      <c r="U468" s="782"/>
      <c r="V468" s="782"/>
      <c r="W468" s="782"/>
      <c r="X468" s="782"/>
      <c r="Y468" s="782"/>
      <c r="Z468" s="782"/>
    </row>
    <row r="469" spans="1:26">
      <c r="A469" s="793" t="s">
        <v>295</v>
      </c>
      <c r="B469" s="789"/>
      <c r="C469" s="798"/>
      <c r="D469" s="797"/>
      <c r="E469" s="797"/>
      <c r="F469" s="797"/>
      <c r="G469" s="797"/>
      <c r="H469" s="797"/>
      <c r="I469" s="782"/>
      <c r="J469" s="782"/>
      <c r="K469" s="782"/>
      <c r="L469" s="782"/>
      <c r="M469" s="782"/>
      <c r="N469" s="782"/>
      <c r="O469" s="782"/>
      <c r="P469" s="782"/>
      <c r="Q469" s="782"/>
      <c r="R469" s="782"/>
      <c r="S469" s="782"/>
      <c r="T469" s="782"/>
      <c r="U469" s="782"/>
      <c r="V469" s="782"/>
      <c r="W469" s="782"/>
      <c r="X469" s="782"/>
      <c r="Y469" s="782"/>
      <c r="Z469" s="782"/>
    </row>
    <row r="470" spans="1:26">
      <c r="A470" s="792"/>
      <c r="B470" s="793" t="s">
        <v>498</v>
      </c>
      <c r="C470" s="798"/>
      <c r="D470" s="797"/>
      <c r="E470" s="797"/>
      <c r="F470" s="797"/>
      <c r="G470" s="797"/>
      <c r="H470" s="797"/>
      <c r="I470" s="782"/>
      <c r="J470" s="782"/>
      <c r="K470" s="782"/>
      <c r="L470" s="782"/>
      <c r="M470" s="782"/>
      <c r="N470" s="782"/>
      <c r="O470" s="782"/>
      <c r="P470" s="782"/>
      <c r="Q470" s="782"/>
      <c r="R470" s="782"/>
      <c r="S470" s="782"/>
      <c r="T470" s="782"/>
      <c r="U470" s="782"/>
      <c r="V470" s="782"/>
      <c r="W470" s="782"/>
      <c r="X470" s="782"/>
      <c r="Y470" s="782"/>
      <c r="Z470" s="782"/>
    </row>
    <row r="471" spans="1:26">
      <c r="A471" s="792" t="s">
        <v>499</v>
      </c>
      <c r="B471" s="793"/>
      <c r="C471" s="798"/>
      <c r="D471" s="797"/>
      <c r="E471" s="797"/>
      <c r="F471" s="797"/>
      <c r="G471" s="797"/>
      <c r="H471" s="797"/>
      <c r="I471" s="782"/>
      <c r="J471" s="782"/>
      <c r="K471" s="782"/>
      <c r="L471" s="782"/>
      <c r="M471" s="782"/>
      <c r="N471" s="782"/>
      <c r="O471" s="782"/>
      <c r="P471" s="782"/>
      <c r="Q471" s="782"/>
      <c r="R471" s="782"/>
      <c r="S471" s="782"/>
      <c r="T471" s="782"/>
      <c r="U471" s="782"/>
      <c r="V471" s="782"/>
      <c r="W471" s="782"/>
      <c r="X471" s="782"/>
      <c r="Y471" s="782"/>
      <c r="Z471" s="782"/>
    </row>
    <row r="472" spans="1:26">
      <c r="A472" s="792"/>
      <c r="B472" s="793" t="s">
        <v>500</v>
      </c>
      <c r="C472" s="798"/>
      <c r="D472" s="797"/>
      <c r="E472" s="797"/>
      <c r="F472" s="797"/>
      <c r="G472" s="797"/>
      <c r="H472" s="797"/>
      <c r="I472" s="782"/>
      <c r="J472" s="782"/>
      <c r="K472" s="782"/>
      <c r="L472" s="782"/>
      <c r="M472" s="782"/>
      <c r="N472" s="782"/>
      <c r="O472" s="782"/>
      <c r="P472" s="782"/>
      <c r="Q472" s="782"/>
      <c r="R472" s="782"/>
      <c r="S472" s="782"/>
      <c r="T472" s="782"/>
      <c r="U472" s="782"/>
      <c r="V472" s="782"/>
      <c r="W472" s="782"/>
      <c r="X472" s="782"/>
      <c r="Y472" s="782"/>
      <c r="Z472" s="782"/>
    </row>
    <row r="473" spans="1:26">
      <c r="A473" s="792"/>
      <c r="B473" s="793" t="s">
        <v>501</v>
      </c>
      <c r="C473" s="798"/>
      <c r="D473" s="797"/>
      <c r="E473" s="797"/>
      <c r="F473" s="797"/>
      <c r="G473" s="797"/>
      <c r="H473" s="797"/>
      <c r="I473" s="782"/>
      <c r="J473" s="782"/>
      <c r="K473" s="782"/>
      <c r="L473" s="782"/>
      <c r="M473" s="782"/>
      <c r="N473" s="782"/>
      <c r="O473" s="782"/>
      <c r="P473" s="782"/>
      <c r="Q473" s="782"/>
      <c r="R473" s="782"/>
      <c r="S473" s="782"/>
      <c r="T473" s="782"/>
      <c r="U473" s="782"/>
      <c r="V473" s="782"/>
      <c r="W473" s="782"/>
      <c r="X473" s="782"/>
      <c r="Y473" s="782"/>
      <c r="Z473" s="782"/>
    </row>
    <row r="474" spans="1:26">
      <c r="A474" s="792" t="s">
        <v>502</v>
      </c>
      <c r="B474" s="793"/>
      <c r="C474" s="798"/>
      <c r="D474" s="797"/>
      <c r="E474" s="797"/>
      <c r="F474" s="797"/>
      <c r="G474" s="797"/>
      <c r="H474" s="797"/>
      <c r="I474" s="782"/>
      <c r="J474" s="782"/>
      <c r="K474" s="782"/>
      <c r="L474" s="782"/>
      <c r="M474" s="782"/>
      <c r="N474" s="782"/>
      <c r="O474" s="782"/>
      <c r="P474" s="782"/>
      <c r="Q474" s="782"/>
      <c r="R474" s="782"/>
      <c r="S474" s="782"/>
      <c r="T474" s="782"/>
      <c r="U474" s="782"/>
      <c r="V474" s="782"/>
      <c r="W474" s="782"/>
      <c r="X474" s="782"/>
      <c r="Y474" s="782"/>
      <c r="Z474" s="782"/>
    </row>
    <row r="475" spans="1:26">
      <c r="A475" s="792"/>
      <c r="B475" s="793"/>
      <c r="C475" s="798"/>
      <c r="D475" s="797"/>
      <c r="E475" s="797"/>
      <c r="F475" s="797"/>
      <c r="G475" s="797"/>
      <c r="H475" s="797"/>
      <c r="I475" s="782"/>
      <c r="J475" s="782"/>
      <c r="K475" s="782"/>
      <c r="L475" s="782"/>
      <c r="M475" s="782"/>
      <c r="N475" s="782"/>
      <c r="O475" s="782"/>
      <c r="P475" s="782"/>
      <c r="Q475" s="782"/>
      <c r="R475" s="782"/>
      <c r="S475" s="782"/>
      <c r="T475" s="782"/>
      <c r="U475" s="782"/>
      <c r="V475" s="782"/>
      <c r="W475" s="782"/>
      <c r="X475" s="782"/>
      <c r="Y475" s="782"/>
      <c r="Z475" s="782"/>
    </row>
    <row r="476" spans="1:26">
      <c r="A476" s="792"/>
      <c r="B476" s="806" t="s">
        <v>196</v>
      </c>
      <c r="C476" s="798"/>
      <c r="D476" s="797"/>
      <c r="E476" s="797"/>
      <c r="F476" s="797"/>
      <c r="G476" s="797"/>
      <c r="H476" s="797"/>
      <c r="I476" s="782"/>
      <c r="J476" s="782"/>
      <c r="K476" s="782"/>
      <c r="L476" s="782"/>
      <c r="M476" s="782"/>
      <c r="N476" s="782"/>
      <c r="O476" s="782"/>
      <c r="P476" s="782"/>
      <c r="Q476" s="782"/>
      <c r="R476" s="782"/>
      <c r="S476" s="782"/>
      <c r="T476" s="782"/>
      <c r="U476" s="782"/>
      <c r="V476" s="782"/>
      <c r="W476" s="782"/>
      <c r="X476" s="782"/>
      <c r="Y476" s="782"/>
      <c r="Z476" s="782"/>
    </row>
    <row r="477" spans="1:26">
      <c r="A477" s="792"/>
      <c r="B477" s="793" t="s">
        <v>503</v>
      </c>
      <c r="C477" s="798"/>
      <c r="D477" s="797"/>
      <c r="E477" s="797"/>
      <c r="F477" s="797"/>
      <c r="G477" s="797"/>
      <c r="H477" s="797"/>
      <c r="I477" s="782"/>
      <c r="J477" s="782"/>
      <c r="K477" s="782"/>
      <c r="L477" s="782"/>
      <c r="M477" s="782"/>
      <c r="N477" s="782"/>
      <c r="O477" s="782"/>
      <c r="P477" s="782"/>
      <c r="Q477" s="782"/>
      <c r="R477" s="782"/>
      <c r="S477" s="782"/>
      <c r="T477" s="782"/>
      <c r="U477" s="782"/>
      <c r="V477" s="782"/>
      <c r="W477" s="782"/>
      <c r="X477" s="782"/>
      <c r="Y477" s="782"/>
      <c r="Z477" s="782"/>
    </row>
    <row r="478" spans="1:26">
      <c r="A478" s="792"/>
      <c r="B478" s="793" t="s">
        <v>504</v>
      </c>
      <c r="C478" s="798"/>
      <c r="D478" s="797"/>
      <c r="E478" s="797"/>
      <c r="F478" s="797"/>
      <c r="G478" s="797"/>
      <c r="H478" s="797"/>
      <c r="I478" s="782"/>
      <c r="J478" s="782"/>
      <c r="K478" s="782"/>
      <c r="L478" s="782"/>
      <c r="M478" s="782"/>
      <c r="N478" s="782"/>
      <c r="O478" s="782"/>
      <c r="P478" s="782"/>
      <c r="Q478" s="782"/>
      <c r="R478" s="782"/>
      <c r="S478" s="782"/>
      <c r="T478" s="782"/>
      <c r="U478" s="782"/>
      <c r="V478" s="782"/>
      <c r="W478" s="782"/>
      <c r="X478" s="782"/>
      <c r="Y478" s="782"/>
      <c r="Z478" s="782"/>
    </row>
    <row r="479" spans="1:26">
      <c r="A479" s="792"/>
      <c r="B479" s="793"/>
      <c r="C479" s="798"/>
      <c r="D479" s="797"/>
      <c r="E479" s="797"/>
      <c r="F479" s="797"/>
      <c r="G479" s="797"/>
      <c r="H479" s="797"/>
      <c r="I479" s="782"/>
      <c r="J479" s="782"/>
      <c r="K479" s="782"/>
      <c r="L479" s="782"/>
      <c r="M479" s="782"/>
      <c r="N479" s="782"/>
      <c r="O479" s="782"/>
      <c r="P479" s="782"/>
      <c r="Q479" s="782"/>
      <c r="R479" s="782"/>
      <c r="S479" s="782"/>
      <c r="T479" s="782"/>
      <c r="U479" s="782"/>
      <c r="V479" s="782"/>
      <c r="W479" s="782"/>
      <c r="X479" s="782"/>
      <c r="Y479" s="782"/>
      <c r="Z479" s="782"/>
    </row>
    <row r="480" spans="1:26" ht="15">
      <c r="A480" s="792"/>
      <c r="B480" s="814" t="s">
        <v>505</v>
      </c>
      <c r="C480" s="798"/>
      <c r="D480" s="797"/>
      <c r="E480" s="797"/>
      <c r="F480" s="797"/>
      <c r="G480" s="797"/>
      <c r="H480" s="797"/>
      <c r="I480" s="782"/>
      <c r="J480" s="782"/>
      <c r="K480" s="782"/>
      <c r="L480" s="782"/>
      <c r="M480" s="782"/>
      <c r="N480" s="782"/>
      <c r="O480" s="782"/>
      <c r="P480" s="782"/>
      <c r="Q480" s="782"/>
      <c r="R480" s="782"/>
      <c r="S480" s="782"/>
      <c r="T480" s="782"/>
      <c r="U480" s="782"/>
      <c r="V480" s="782"/>
      <c r="W480" s="782"/>
      <c r="X480" s="782"/>
      <c r="Y480" s="782"/>
      <c r="Z480" s="782"/>
    </row>
    <row r="481" spans="1:26">
      <c r="A481" s="792"/>
      <c r="B481" s="793"/>
      <c r="C481" s="798"/>
      <c r="D481" s="797"/>
      <c r="E481" s="797"/>
      <c r="F481" s="797"/>
      <c r="G481" s="797"/>
      <c r="H481" s="797"/>
      <c r="I481" s="782"/>
      <c r="J481" s="782"/>
      <c r="K481" s="782"/>
      <c r="L481" s="782"/>
      <c r="M481" s="782"/>
      <c r="N481" s="782"/>
      <c r="O481" s="782"/>
      <c r="P481" s="782"/>
      <c r="Q481" s="782"/>
      <c r="R481" s="782"/>
      <c r="S481" s="782"/>
      <c r="T481" s="782"/>
      <c r="U481" s="782"/>
      <c r="V481" s="782"/>
      <c r="W481" s="782"/>
      <c r="X481" s="782"/>
      <c r="Y481" s="782"/>
      <c r="Z481" s="782"/>
    </row>
    <row r="482" spans="1:26">
      <c r="A482" s="792"/>
      <c r="B482" s="793" t="s">
        <v>506</v>
      </c>
      <c r="C482" s="798"/>
      <c r="D482" s="797"/>
      <c r="E482" s="797"/>
      <c r="F482" s="797"/>
      <c r="G482" s="797"/>
      <c r="H482" s="797"/>
      <c r="I482" s="782"/>
      <c r="J482" s="782"/>
      <c r="K482" s="782"/>
      <c r="L482" s="782"/>
      <c r="M482" s="782"/>
      <c r="N482" s="782"/>
      <c r="O482" s="782"/>
      <c r="P482" s="782"/>
      <c r="Q482" s="782"/>
      <c r="R482" s="782"/>
      <c r="S482" s="782"/>
      <c r="T482" s="782"/>
      <c r="U482" s="782"/>
      <c r="V482" s="782"/>
      <c r="W482" s="782"/>
      <c r="X482" s="782"/>
      <c r="Y482" s="782"/>
      <c r="Z482" s="782"/>
    </row>
    <row r="483" spans="1:26">
      <c r="A483" s="792" t="s">
        <v>507</v>
      </c>
      <c r="B483" s="793"/>
      <c r="C483" s="798"/>
      <c r="D483" s="797"/>
      <c r="E483" s="797"/>
      <c r="F483" s="797"/>
      <c r="G483" s="797"/>
      <c r="H483" s="797"/>
      <c r="I483" s="782"/>
      <c r="J483" s="782"/>
      <c r="K483" s="782"/>
      <c r="L483" s="782"/>
      <c r="M483" s="782"/>
      <c r="N483" s="782"/>
      <c r="O483" s="782"/>
      <c r="P483" s="782"/>
      <c r="Q483" s="782"/>
      <c r="R483" s="782"/>
      <c r="S483" s="782"/>
      <c r="T483" s="782"/>
      <c r="U483" s="782"/>
      <c r="V483" s="782"/>
      <c r="W483" s="782"/>
      <c r="X483" s="782"/>
      <c r="Y483" s="782"/>
      <c r="Z483" s="782"/>
    </row>
    <row r="484" spans="1:26">
      <c r="A484" s="792"/>
      <c r="B484" s="793"/>
      <c r="C484" s="798"/>
      <c r="D484" s="797"/>
      <c r="E484" s="797"/>
      <c r="F484" s="797"/>
      <c r="G484" s="797"/>
      <c r="H484" s="797"/>
      <c r="I484" s="782"/>
      <c r="J484" s="782"/>
      <c r="K484" s="782"/>
      <c r="L484" s="782"/>
      <c r="M484" s="782"/>
      <c r="N484" s="782"/>
      <c r="O484" s="782"/>
      <c r="P484" s="782"/>
      <c r="Q484" s="782"/>
      <c r="R484" s="782"/>
      <c r="S484" s="782"/>
      <c r="T484" s="782"/>
      <c r="U484" s="782"/>
      <c r="V484" s="782"/>
      <c r="W484" s="782"/>
      <c r="X484" s="782"/>
      <c r="Y484" s="782"/>
      <c r="Z484" s="782"/>
    </row>
    <row r="485" spans="1:26">
      <c r="A485" s="792"/>
      <c r="B485" s="806" t="s">
        <v>497</v>
      </c>
      <c r="C485" s="798"/>
      <c r="D485" s="797"/>
      <c r="E485" s="797"/>
      <c r="F485" s="797"/>
      <c r="G485" s="797"/>
      <c r="H485" s="797"/>
      <c r="I485" s="782"/>
      <c r="J485" s="782"/>
      <c r="K485" s="782"/>
      <c r="L485" s="782"/>
      <c r="M485" s="782"/>
      <c r="N485" s="782"/>
      <c r="O485" s="782"/>
      <c r="P485" s="782"/>
      <c r="Q485" s="782"/>
      <c r="R485" s="782"/>
      <c r="S485" s="782"/>
      <c r="T485" s="782"/>
      <c r="U485" s="782"/>
      <c r="V485" s="782"/>
      <c r="W485" s="782"/>
      <c r="X485" s="782"/>
      <c r="Y485" s="782"/>
      <c r="Z485" s="782"/>
    </row>
    <row r="486" spans="1:26">
      <c r="A486" s="792"/>
      <c r="B486" s="793" t="s">
        <v>293</v>
      </c>
      <c r="C486" s="798"/>
      <c r="D486" s="797"/>
      <c r="E486" s="797"/>
      <c r="F486" s="797"/>
      <c r="G486" s="797"/>
      <c r="H486" s="797"/>
      <c r="I486" s="782"/>
      <c r="J486" s="782"/>
      <c r="K486" s="782"/>
      <c r="L486" s="782"/>
      <c r="M486" s="782"/>
      <c r="N486" s="782"/>
      <c r="O486" s="782"/>
      <c r="P486" s="782"/>
      <c r="Q486" s="782"/>
      <c r="R486" s="782"/>
      <c r="S486" s="782"/>
      <c r="T486" s="782"/>
      <c r="U486" s="782"/>
      <c r="V486" s="782"/>
      <c r="W486" s="782"/>
      <c r="X486" s="782"/>
      <c r="Y486" s="782"/>
      <c r="Z486" s="782"/>
    </row>
    <row r="487" spans="1:26">
      <c r="A487" s="793" t="s">
        <v>378</v>
      </c>
      <c r="B487" s="793"/>
      <c r="C487" s="798"/>
      <c r="D487" s="797"/>
      <c r="E487" s="797"/>
      <c r="F487" s="797"/>
      <c r="G487" s="797"/>
      <c r="H487" s="797"/>
      <c r="I487" s="782"/>
      <c r="J487" s="782"/>
      <c r="K487" s="782"/>
      <c r="L487" s="782"/>
      <c r="M487" s="782"/>
      <c r="N487" s="782"/>
      <c r="O487" s="782"/>
      <c r="P487" s="782"/>
      <c r="Q487" s="782"/>
      <c r="R487" s="782"/>
      <c r="S487" s="782"/>
      <c r="T487" s="782"/>
      <c r="U487" s="782"/>
      <c r="V487" s="782"/>
      <c r="W487" s="782"/>
      <c r="X487" s="782"/>
      <c r="Y487" s="782"/>
      <c r="Z487" s="782"/>
    </row>
    <row r="488" spans="1:26">
      <c r="A488" s="793" t="s">
        <v>295</v>
      </c>
      <c r="B488" s="789"/>
      <c r="C488" s="798"/>
      <c r="D488" s="797"/>
      <c r="E488" s="797"/>
      <c r="F488" s="797"/>
      <c r="G488" s="797"/>
      <c r="H488" s="797"/>
      <c r="I488" s="782"/>
      <c r="J488" s="782"/>
      <c r="K488" s="782"/>
      <c r="L488" s="782"/>
      <c r="M488" s="782"/>
      <c r="N488" s="782"/>
      <c r="O488" s="782"/>
      <c r="P488" s="782"/>
      <c r="Q488" s="782"/>
      <c r="R488" s="782"/>
      <c r="S488" s="782"/>
      <c r="T488" s="782"/>
      <c r="U488" s="782"/>
      <c r="V488" s="782"/>
      <c r="W488" s="782"/>
      <c r="X488" s="782"/>
      <c r="Y488" s="782"/>
      <c r="Z488" s="782"/>
    </row>
    <row r="489" spans="1:26" ht="24.6" customHeight="1">
      <c r="A489" s="828" t="s">
        <v>508</v>
      </c>
      <c r="B489" s="820"/>
      <c r="C489" s="820"/>
      <c r="D489" s="820"/>
      <c r="E489" s="820"/>
      <c r="F489" s="820"/>
      <c r="G489" s="820"/>
      <c r="H489" s="820"/>
      <c r="I489" s="782"/>
      <c r="J489" s="782"/>
      <c r="K489" s="782"/>
      <c r="L489" s="782"/>
      <c r="M489" s="782"/>
      <c r="N489" s="782"/>
      <c r="O489" s="782"/>
      <c r="P489" s="782"/>
      <c r="Q489" s="782"/>
      <c r="R489" s="782"/>
      <c r="S489" s="782"/>
      <c r="T489" s="782"/>
      <c r="U489" s="782"/>
      <c r="V489" s="782"/>
      <c r="W489" s="782"/>
      <c r="X489" s="782"/>
      <c r="Y489" s="782"/>
      <c r="Z489" s="782"/>
    </row>
    <row r="490" spans="1:26">
      <c r="A490" s="792" t="s">
        <v>509</v>
      </c>
      <c r="B490" s="793"/>
      <c r="C490" s="798"/>
      <c r="D490" s="797"/>
      <c r="E490" s="797"/>
      <c r="F490" s="797"/>
      <c r="G490" s="797"/>
      <c r="H490" s="797"/>
      <c r="I490" s="782"/>
      <c r="J490" s="782"/>
      <c r="K490" s="782"/>
      <c r="L490" s="782"/>
      <c r="M490" s="782"/>
      <c r="N490" s="782"/>
      <c r="O490" s="782"/>
      <c r="P490" s="782"/>
      <c r="Q490" s="782"/>
      <c r="R490" s="782"/>
      <c r="S490" s="782"/>
      <c r="T490" s="782"/>
      <c r="U490" s="782"/>
      <c r="V490" s="782"/>
      <c r="W490" s="782"/>
      <c r="X490" s="782"/>
      <c r="Y490" s="782"/>
      <c r="Z490" s="782"/>
    </row>
    <row r="491" spans="1:26">
      <c r="A491" s="792"/>
      <c r="B491" s="793" t="s">
        <v>510</v>
      </c>
      <c r="C491" s="798"/>
      <c r="D491" s="797"/>
      <c r="E491" s="797"/>
      <c r="F491" s="797"/>
      <c r="G491" s="797"/>
      <c r="H491" s="797"/>
      <c r="I491" s="782"/>
      <c r="J491" s="782"/>
      <c r="K491" s="782"/>
      <c r="L491" s="782"/>
      <c r="M491" s="782"/>
      <c r="N491" s="782"/>
      <c r="O491" s="782"/>
      <c r="P491" s="782"/>
      <c r="Q491" s="782"/>
      <c r="R491" s="782"/>
      <c r="S491" s="782"/>
      <c r="T491" s="782"/>
      <c r="U491" s="782"/>
      <c r="V491" s="782"/>
      <c r="W491" s="782"/>
      <c r="X491" s="782"/>
      <c r="Y491" s="782"/>
      <c r="Z491" s="782"/>
    </row>
    <row r="492" spans="1:26">
      <c r="A492" s="792" t="s">
        <v>511</v>
      </c>
      <c r="B492" s="793"/>
      <c r="C492" s="798"/>
      <c r="D492" s="797"/>
      <c r="E492" s="797"/>
      <c r="F492" s="797"/>
      <c r="G492" s="797"/>
      <c r="H492" s="797"/>
      <c r="I492" s="782"/>
      <c r="J492" s="782"/>
      <c r="K492" s="782"/>
      <c r="L492" s="782"/>
      <c r="M492" s="782"/>
      <c r="N492" s="782"/>
      <c r="O492" s="782"/>
      <c r="P492" s="782"/>
      <c r="Q492" s="782"/>
      <c r="R492" s="782"/>
      <c r="S492" s="782"/>
      <c r="T492" s="782"/>
      <c r="U492" s="782"/>
      <c r="V492" s="782"/>
      <c r="W492" s="782"/>
      <c r="X492" s="782"/>
      <c r="Y492" s="782"/>
      <c r="Z492" s="782"/>
    </row>
    <row r="493" spans="1:26">
      <c r="A493" s="792" t="s">
        <v>512</v>
      </c>
      <c r="B493" s="793"/>
      <c r="C493" s="798"/>
      <c r="D493" s="797"/>
      <c r="E493" s="797"/>
      <c r="F493" s="797"/>
      <c r="G493" s="797"/>
      <c r="H493" s="797"/>
      <c r="I493" s="782"/>
      <c r="J493" s="782"/>
      <c r="K493" s="782"/>
      <c r="L493" s="782"/>
      <c r="M493" s="782"/>
      <c r="N493" s="782"/>
      <c r="O493" s="782"/>
      <c r="P493" s="782"/>
      <c r="Q493" s="782"/>
      <c r="R493" s="782"/>
      <c r="S493" s="782"/>
      <c r="T493" s="782"/>
      <c r="U493" s="782"/>
      <c r="V493" s="782"/>
      <c r="W493" s="782"/>
      <c r="X493" s="782"/>
      <c r="Y493" s="782"/>
      <c r="Z493" s="782"/>
    </row>
    <row r="494" spans="1:26">
      <c r="A494" s="792"/>
      <c r="B494" s="793" t="s">
        <v>513</v>
      </c>
      <c r="C494" s="798"/>
      <c r="D494" s="797"/>
      <c r="E494" s="797"/>
      <c r="F494" s="797"/>
      <c r="G494" s="797"/>
      <c r="H494" s="797"/>
      <c r="I494" s="782"/>
      <c r="J494" s="782"/>
      <c r="K494" s="782"/>
      <c r="L494" s="782"/>
      <c r="M494" s="782"/>
      <c r="N494" s="782"/>
      <c r="O494" s="782"/>
      <c r="P494" s="782"/>
      <c r="Q494" s="782"/>
      <c r="R494" s="782"/>
      <c r="S494" s="782"/>
      <c r="T494" s="782"/>
      <c r="U494" s="782"/>
      <c r="V494" s="782"/>
      <c r="W494" s="782"/>
      <c r="X494" s="782"/>
      <c r="Y494" s="782"/>
      <c r="Z494" s="782"/>
    </row>
    <row r="495" spans="1:26">
      <c r="A495" s="792" t="s">
        <v>514</v>
      </c>
      <c r="B495" s="793"/>
      <c r="C495" s="798"/>
      <c r="D495" s="797"/>
      <c r="E495" s="797"/>
      <c r="F495" s="797"/>
      <c r="G495" s="797"/>
      <c r="H495" s="797"/>
      <c r="I495" s="782"/>
      <c r="J495" s="782"/>
      <c r="K495" s="782"/>
      <c r="L495" s="782"/>
      <c r="M495" s="782"/>
      <c r="N495" s="782"/>
      <c r="O495" s="782"/>
      <c r="P495" s="782"/>
      <c r="Q495" s="782"/>
      <c r="R495" s="782"/>
      <c r="S495" s="782"/>
      <c r="T495" s="782"/>
      <c r="U495" s="782"/>
      <c r="V495" s="782"/>
      <c r="W495" s="782"/>
      <c r="X495" s="782"/>
      <c r="Y495" s="782"/>
      <c r="Z495" s="782"/>
    </row>
    <row r="496" spans="1:26">
      <c r="A496" s="792"/>
      <c r="B496" s="793"/>
      <c r="C496" s="798"/>
      <c r="D496" s="797"/>
      <c r="E496" s="797"/>
      <c r="F496" s="797"/>
      <c r="G496" s="797"/>
      <c r="H496" s="797"/>
      <c r="I496" s="782"/>
      <c r="J496" s="782"/>
      <c r="K496" s="782"/>
      <c r="L496" s="782"/>
      <c r="M496" s="782"/>
      <c r="N496" s="782"/>
      <c r="O496" s="782"/>
      <c r="P496" s="782"/>
      <c r="Q496" s="782"/>
      <c r="R496" s="782"/>
      <c r="S496" s="782"/>
      <c r="T496" s="782"/>
      <c r="U496" s="782"/>
      <c r="V496" s="782"/>
      <c r="W496" s="782"/>
      <c r="X496" s="782"/>
      <c r="Y496" s="782"/>
      <c r="Z496" s="782"/>
    </row>
    <row r="497" spans="1:26">
      <c r="A497" s="792"/>
      <c r="B497" s="806" t="s">
        <v>196</v>
      </c>
      <c r="C497" s="798"/>
      <c r="D497" s="797"/>
      <c r="E497" s="797"/>
      <c r="F497" s="797"/>
      <c r="G497" s="797"/>
      <c r="H497" s="797"/>
      <c r="I497" s="782"/>
      <c r="J497" s="782"/>
      <c r="K497" s="782"/>
      <c r="L497" s="782"/>
      <c r="M497" s="782"/>
      <c r="N497" s="782"/>
      <c r="O497" s="782"/>
      <c r="P497" s="782"/>
      <c r="Q497" s="782"/>
      <c r="R497" s="782"/>
      <c r="S497" s="782"/>
      <c r="T497" s="782"/>
      <c r="U497" s="782"/>
      <c r="V497" s="782"/>
      <c r="W497" s="782"/>
      <c r="X497" s="782"/>
      <c r="Y497" s="782"/>
      <c r="Z497" s="782"/>
    </row>
    <row r="498" spans="1:26">
      <c r="A498" s="792"/>
      <c r="B498" s="793" t="s">
        <v>515</v>
      </c>
      <c r="C498" s="798"/>
      <c r="D498" s="797"/>
      <c r="E498" s="797"/>
      <c r="F498" s="797"/>
      <c r="G498" s="797"/>
      <c r="H498" s="797"/>
      <c r="I498" s="782"/>
      <c r="J498" s="782"/>
      <c r="K498" s="782"/>
      <c r="L498" s="782"/>
      <c r="M498" s="782"/>
      <c r="N498" s="782"/>
      <c r="O498" s="782"/>
      <c r="P498" s="782"/>
      <c r="Q498" s="782"/>
      <c r="R498" s="782"/>
      <c r="S498" s="782"/>
      <c r="T498" s="782"/>
      <c r="U498" s="782"/>
      <c r="V498" s="782"/>
      <c r="W498" s="782"/>
      <c r="X498" s="782"/>
      <c r="Y498" s="782"/>
      <c r="Z498" s="782"/>
    </row>
    <row r="499" spans="1:26">
      <c r="A499" s="792"/>
      <c r="B499" s="793"/>
      <c r="C499" s="798"/>
      <c r="D499" s="797"/>
      <c r="E499" s="797"/>
      <c r="F499" s="797"/>
      <c r="G499" s="797"/>
      <c r="H499" s="797"/>
      <c r="I499" s="782"/>
      <c r="J499" s="782"/>
      <c r="K499" s="782"/>
      <c r="L499" s="782"/>
      <c r="M499" s="782"/>
      <c r="N499" s="782"/>
      <c r="O499" s="782"/>
      <c r="P499" s="782"/>
      <c r="Q499" s="782"/>
      <c r="R499" s="782"/>
      <c r="S499" s="782"/>
      <c r="T499" s="782"/>
      <c r="U499" s="782"/>
      <c r="V499" s="782"/>
      <c r="W499" s="782"/>
      <c r="X499" s="782"/>
      <c r="Y499" s="782"/>
      <c r="Z499" s="782"/>
    </row>
    <row r="500" spans="1:26" ht="15">
      <c r="A500" s="792"/>
      <c r="B500" s="814" t="s">
        <v>516</v>
      </c>
      <c r="C500" s="798"/>
      <c r="D500" s="797"/>
      <c r="E500" s="797"/>
      <c r="F500" s="797"/>
      <c r="G500" s="797"/>
      <c r="H500" s="797"/>
      <c r="I500" s="782"/>
      <c r="J500" s="782"/>
      <c r="K500" s="782"/>
      <c r="L500" s="782"/>
      <c r="M500" s="782"/>
      <c r="N500" s="782"/>
      <c r="O500" s="782"/>
      <c r="P500" s="782"/>
      <c r="Q500" s="782"/>
      <c r="R500" s="782"/>
      <c r="S500" s="782"/>
      <c r="T500" s="782"/>
      <c r="U500" s="782"/>
      <c r="V500" s="782"/>
      <c r="W500" s="782"/>
      <c r="X500" s="782"/>
      <c r="Y500" s="782"/>
      <c r="Z500" s="782"/>
    </row>
    <row r="501" spans="1:26">
      <c r="A501" s="792"/>
      <c r="B501" s="793"/>
      <c r="C501" s="798"/>
      <c r="D501" s="797"/>
      <c r="E501" s="797"/>
      <c r="F501" s="797"/>
      <c r="G501" s="797"/>
      <c r="H501" s="797"/>
      <c r="I501" s="782"/>
      <c r="J501" s="782"/>
      <c r="K501" s="782"/>
      <c r="L501" s="782"/>
      <c r="M501" s="782"/>
      <c r="N501" s="782"/>
      <c r="O501" s="782"/>
      <c r="P501" s="782"/>
      <c r="Q501" s="782"/>
      <c r="R501" s="782"/>
      <c r="S501" s="782"/>
      <c r="T501" s="782"/>
      <c r="U501" s="782"/>
      <c r="V501" s="782"/>
      <c r="W501" s="782"/>
      <c r="X501" s="782"/>
      <c r="Y501" s="782"/>
      <c r="Z501" s="782"/>
    </row>
    <row r="502" spans="1:26">
      <c r="A502" s="792"/>
      <c r="B502" s="806" t="s">
        <v>517</v>
      </c>
      <c r="C502" s="798"/>
      <c r="D502" s="797"/>
      <c r="E502" s="797"/>
      <c r="F502" s="797"/>
      <c r="G502" s="797"/>
      <c r="H502" s="797"/>
      <c r="I502" s="782"/>
      <c r="J502" s="782"/>
      <c r="K502" s="782"/>
      <c r="L502" s="782"/>
      <c r="M502" s="782"/>
      <c r="N502" s="782"/>
      <c r="O502" s="782"/>
      <c r="P502" s="782"/>
      <c r="Q502" s="782"/>
      <c r="R502" s="782"/>
      <c r="S502" s="782"/>
      <c r="T502" s="782"/>
      <c r="U502" s="782"/>
      <c r="V502" s="782"/>
      <c r="W502" s="782"/>
      <c r="X502" s="782"/>
      <c r="Y502" s="782"/>
      <c r="Z502" s="782"/>
    </row>
    <row r="503" spans="1:26">
      <c r="A503" s="792"/>
      <c r="B503" s="793" t="s">
        <v>518</v>
      </c>
      <c r="C503" s="798"/>
      <c r="D503" s="797"/>
      <c r="E503" s="797"/>
      <c r="F503" s="797"/>
      <c r="G503" s="797"/>
      <c r="H503" s="797"/>
      <c r="I503" s="782"/>
      <c r="J503" s="782"/>
      <c r="K503" s="782"/>
      <c r="L503" s="782"/>
      <c r="M503" s="782"/>
      <c r="N503" s="782"/>
      <c r="O503" s="782"/>
      <c r="P503" s="782"/>
      <c r="Q503" s="782"/>
      <c r="R503" s="782"/>
      <c r="S503" s="782"/>
      <c r="T503" s="782"/>
      <c r="U503" s="782"/>
      <c r="V503" s="782"/>
      <c r="W503" s="782"/>
      <c r="X503" s="782"/>
      <c r="Y503" s="782"/>
      <c r="Z503" s="782"/>
    </row>
    <row r="504" spans="1:26">
      <c r="A504" s="829" t="s">
        <v>128</v>
      </c>
      <c r="B504" s="793" t="s">
        <v>519</v>
      </c>
      <c r="C504" s="798"/>
      <c r="D504" s="797"/>
      <c r="E504" s="797"/>
      <c r="F504" s="797"/>
      <c r="G504" s="797"/>
      <c r="H504" s="797"/>
      <c r="I504" s="782"/>
      <c r="J504" s="782"/>
      <c r="K504" s="782"/>
      <c r="L504" s="782"/>
      <c r="M504" s="782"/>
      <c r="N504" s="782"/>
      <c r="O504" s="782"/>
      <c r="P504" s="782"/>
      <c r="Q504" s="782"/>
      <c r="R504" s="782"/>
      <c r="S504" s="782"/>
      <c r="T504" s="782"/>
      <c r="U504" s="782"/>
      <c r="V504" s="782"/>
      <c r="W504" s="782"/>
      <c r="X504" s="782"/>
      <c r="Y504" s="782"/>
      <c r="Z504" s="782"/>
    </row>
    <row r="505" spans="1:26">
      <c r="A505" s="829" t="s">
        <v>128</v>
      </c>
      <c r="B505" s="793" t="s">
        <v>520</v>
      </c>
      <c r="C505" s="798"/>
      <c r="D505" s="797"/>
      <c r="E505" s="797"/>
      <c r="F505" s="797"/>
      <c r="G505" s="797"/>
      <c r="H505" s="797"/>
      <c r="I505" s="782"/>
      <c r="J505" s="782"/>
      <c r="K505" s="782"/>
      <c r="L505" s="782"/>
      <c r="M505" s="782"/>
      <c r="N505" s="782"/>
      <c r="O505" s="782"/>
      <c r="P505" s="782"/>
      <c r="Q505" s="782"/>
      <c r="R505" s="782"/>
      <c r="S505" s="782"/>
      <c r="T505" s="782"/>
      <c r="U505" s="782"/>
      <c r="V505" s="782"/>
      <c r="W505" s="782"/>
      <c r="X505" s="782"/>
      <c r="Y505" s="782"/>
      <c r="Z505" s="782"/>
    </row>
    <row r="506" spans="1:26">
      <c r="A506" s="829" t="s">
        <v>128</v>
      </c>
      <c r="B506" s="793" t="s">
        <v>521</v>
      </c>
      <c r="C506" s="798"/>
      <c r="D506" s="797"/>
      <c r="E506" s="797"/>
      <c r="F506" s="797"/>
      <c r="G506" s="797"/>
      <c r="H506" s="797"/>
      <c r="I506" s="782"/>
      <c r="J506" s="782"/>
      <c r="K506" s="782"/>
      <c r="L506" s="782"/>
      <c r="M506" s="782"/>
      <c r="N506" s="782"/>
      <c r="O506" s="782"/>
      <c r="P506" s="782"/>
      <c r="Q506" s="782"/>
      <c r="R506" s="782"/>
      <c r="S506" s="782"/>
      <c r="T506" s="782"/>
      <c r="U506" s="782"/>
      <c r="V506" s="782"/>
      <c r="W506" s="782"/>
      <c r="X506" s="782"/>
      <c r="Y506" s="782"/>
      <c r="Z506" s="782"/>
    </row>
    <row r="507" spans="1:26">
      <c r="A507" s="829" t="s">
        <v>128</v>
      </c>
      <c r="B507" s="793" t="s">
        <v>522</v>
      </c>
      <c r="C507" s="798"/>
      <c r="D507" s="797"/>
      <c r="E507" s="797"/>
      <c r="F507" s="797"/>
      <c r="G507" s="797"/>
      <c r="H507" s="797"/>
      <c r="I507" s="782"/>
      <c r="J507" s="782"/>
      <c r="K507" s="782"/>
      <c r="L507" s="782"/>
      <c r="M507" s="782"/>
      <c r="N507" s="782"/>
      <c r="O507" s="782"/>
      <c r="P507" s="782"/>
      <c r="Q507" s="782"/>
      <c r="R507" s="782"/>
      <c r="S507" s="782"/>
      <c r="T507" s="782"/>
      <c r="U507" s="782"/>
      <c r="V507" s="782"/>
      <c r="W507" s="782"/>
      <c r="X507" s="782"/>
      <c r="Y507" s="782"/>
      <c r="Z507" s="782"/>
    </row>
    <row r="508" spans="1:26">
      <c r="A508" s="829" t="s">
        <v>128</v>
      </c>
      <c r="B508" s="793" t="s">
        <v>523</v>
      </c>
      <c r="C508" s="798"/>
      <c r="D508" s="797"/>
      <c r="E508" s="797"/>
      <c r="F508" s="797"/>
      <c r="G508" s="797"/>
      <c r="H508" s="797"/>
      <c r="I508" s="782"/>
      <c r="J508" s="782"/>
      <c r="K508" s="782"/>
      <c r="L508" s="782"/>
      <c r="M508" s="782"/>
      <c r="N508" s="782"/>
      <c r="O508" s="782"/>
      <c r="P508" s="782"/>
      <c r="Q508" s="782"/>
      <c r="R508" s="782"/>
      <c r="S508" s="782"/>
      <c r="T508" s="782"/>
      <c r="U508" s="782"/>
      <c r="V508" s="782"/>
      <c r="W508" s="782"/>
      <c r="X508" s="782"/>
      <c r="Y508" s="782"/>
      <c r="Z508" s="782"/>
    </row>
    <row r="509" spans="1:26">
      <c r="A509" s="829" t="s">
        <v>128</v>
      </c>
      <c r="B509" s="793" t="s">
        <v>524</v>
      </c>
      <c r="C509" s="798"/>
      <c r="D509" s="797"/>
      <c r="E509" s="797"/>
      <c r="F509" s="797"/>
      <c r="G509" s="797"/>
      <c r="H509" s="797"/>
      <c r="I509" s="782"/>
      <c r="J509" s="782"/>
      <c r="K509" s="782"/>
      <c r="L509" s="782"/>
      <c r="M509" s="782"/>
      <c r="N509" s="782"/>
      <c r="O509" s="782"/>
      <c r="P509" s="782"/>
      <c r="Q509" s="782"/>
      <c r="R509" s="782"/>
      <c r="S509" s="782"/>
      <c r="T509" s="782"/>
      <c r="U509" s="782"/>
      <c r="V509" s="782"/>
      <c r="W509" s="782"/>
      <c r="X509" s="782"/>
      <c r="Y509" s="782"/>
      <c r="Z509" s="782"/>
    </row>
    <row r="510" spans="1:26">
      <c r="A510" s="829" t="s">
        <v>128</v>
      </c>
      <c r="B510" s="793" t="s">
        <v>525</v>
      </c>
      <c r="C510" s="798"/>
      <c r="D510" s="797"/>
      <c r="E510" s="797"/>
      <c r="F510" s="797"/>
      <c r="G510" s="797"/>
      <c r="H510" s="797"/>
      <c r="I510" s="782"/>
      <c r="J510" s="782"/>
      <c r="K510" s="782"/>
      <c r="L510" s="782"/>
      <c r="M510" s="782"/>
      <c r="N510" s="782"/>
      <c r="O510" s="782"/>
      <c r="P510" s="782"/>
      <c r="Q510" s="782"/>
      <c r="R510" s="782"/>
      <c r="S510" s="782"/>
      <c r="T510" s="782"/>
      <c r="U510" s="782"/>
      <c r="V510" s="782"/>
      <c r="W510" s="782"/>
      <c r="X510" s="782"/>
      <c r="Y510" s="782"/>
      <c r="Z510" s="782"/>
    </row>
    <row r="511" spans="1:26">
      <c r="A511" s="792"/>
      <c r="B511" s="793"/>
      <c r="C511" s="798"/>
      <c r="D511" s="797"/>
      <c r="E511" s="797"/>
      <c r="F511" s="797"/>
      <c r="G511" s="797"/>
      <c r="H511" s="797"/>
      <c r="I511" s="782"/>
      <c r="J511" s="782"/>
      <c r="K511" s="782"/>
      <c r="L511" s="782"/>
      <c r="M511" s="782"/>
      <c r="N511" s="782"/>
      <c r="O511" s="782"/>
      <c r="P511" s="782"/>
      <c r="Q511" s="782"/>
      <c r="R511" s="782"/>
      <c r="S511" s="782"/>
      <c r="T511" s="782"/>
      <c r="U511" s="782"/>
      <c r="V511" s="782"/>
      <c r="W511" s="782"/>
      <c r="X511" s="782"/>
      <c r="Y511" s="782"/>
      <c r="Z511" s="782"/>
    </row>
    <row r="512" spans="1:26">
      <c r="A512" s="792"/>
      <c r="B512" s="806" t="s">
        <v>526</v>
      </c>
      <c r="C512" s="798"/>
      <c r="D512" s="797"/>
      <c r="E512" s="797"/>
      <c r="F512" s="797"/>
      <c r="G512" s="797"/>
      <c r="H512" s="797"/>
      <c r="I512" s="782"/>
      <c r="J512" s="782"/>
      <c r="K512" s="782"/>
      <c r="L512" s="782"/>
      <c r="M512" s="782"/>
      <c r="N512" s="782"/>
      <c r="O512" s="782"/>
      <c r="P512" s="782"/>
      <c r="Q512" s="782"/>
      <c r="R512" s="782"/>
      <c r="S512" s="782"/>
      <c r="T512" s="782"/>
      <c r="U512" s="782"/>
      <c r="V512" s="782"/>
      <c r="W512" s="782"/>
      <c r="X512" s="782"/>
      <c r="Y512" s="782"/>
      <c r="Z512" s="782"/>
    </row>
    <row r="513" spans="1:26">
      <c r="A513" s="792"/>
      <c r="B513" s="793" t="s">
        <v>527</v>
      </c>
      <c r="C513" s="798"/>
      <c r="D513" s="797"/>
      <c r="E513" s="797"/>
      <c r="F513" s="797"/>
      <c r="G513" s="797"/>
      <c r="H513" s="797"/>
      <c r="I513" s="782"/>
      <c r="J513" s="782"/>
      <c r="K513" s="782"/>
      <c r="L513" s="782"/>
      <c r="M513" s="782"/>
      <c r="N513" s="782"/>
      <c r="O513" s="782"/>
      <c r="P513" s="782"/>
      <c r="Q513" s="782"/>
      <c r="R513" s="782"/>
      <c r="S513" s="782"/>
      <c r="T513" s="782"/>
      <c r="U513" s="782"/>
      <c r="V513" s="782"/>
      <c r="W513" s="782"/>
      <c r="X513" s="782"/>
      <c r="Y513" s="782"/>
      <c r="Z513" s="782"/>
    </row>
    <row r="514" spans="1:26">
      <c r="A514" s="792" t="s">
        <v>528</v>
      </c>
      <c r="B514" s="793"/>
      <c r="C514" s="798"/>
      <c r="D514" s="797"/>
      <c r="E514" s="797"/>
      <c r="F514" s="797"/>
      <c r="G514" s="797"/>
      <c r="H514" s="797"/>
      <c r="I514" s="782"/>
      <c r="J514" s="782"/>
      <c r="K514" s="782"/>
      <c r="L514" s="782"/>
      <c r="M514" s="782"/>
      <c r="N514" s="782"/>
      <c r="O514" s="782"/>
      <c r="P514" s="782"/>
      <c r="Q514" s="782"/>
      <c r="R514" s="782"/>
      <c r="S514" s="782"/>
      <c r="T514" s="782"/>
      <c r="U514" s="782"/>
      <c r="V514" s="782"/>
      <c r="W514" s="782"/>
      <c r="X514" s="782"/>
      <c r="Y514" s="782"/>
      <c r="Z514" s="782"/>
    </row>
    <row r="515" spans="1:26">
      <c r="A515" s="792"/>
      <c r="B515" s="798">
        <v>75</v>
      </c>
      <c r="C515" s="793" t="s">
        <v>3098</v>
      </c>
      <c r="D515" s="797" t="s">
        <v>529</v>
      </c>
      <c r="E515" s="797"/>
      <c r="F515" s="797"/>
      <c r="G515" s="797"/>
      <c r="H515" s="797"/>
      <c r="I515" s="782"/>
      <c r="J515" s="782"/>
      <c r="K515" s="782"/>
      <c r="L515" s="782"/>
      <c r="M515" s="782"/>
      <c r="N515" s="782"/>
      <c r="O515" s="782"/>
      <c r="P515" s="782"/>
      <c r="Q515" s="782"/>
      <c r="R515" s="782"/>
      <c r="S515" s="782"/>
      <c r="T515" s="782"/>
      <c r="U515" s="782"/>
      <c r="V515" s="782"/>
      <c r="W515" s="782"/>
      <c r="X515" s="782"/>
      <c r="Y515" s="782"/>
      <c r="Z515" s="782"/>
    </row>
    <row r="516" spans="1:26">
      <c r="A516" s="792"/>
      <c r="B516" s="798">
        <v>85</v>
      </c>
      <c r="C516" s="793" t="s">
        <v>3098</v>
      </c>
      <c r="D516" s="797" t="s">
        <v>530</v>
      </c>
      <c r="E516" s="797"/>
      <c r="F516" s="797"/>
      <c r="G516" s="797"/>
      <c r="H516" s="797"/>
      <c r="I516" s="782"/>
      <c r="J516" s="782"/>
      <c r="K516" s="782"/>
      <c r="L516" s="782"/>
      <c r="M516" s="782"/>
      <c r="N516" s="782"/>
      <c r="O516" s="782"/>
      <c r="P516" s="782"/>
      <c r="Q516" s="782"/>
      <c r="R516" s="782"/>
      <c r="S516" s="782"/>
      <c r="T516" s="782"/>
      <c r="U516" s="782"/>
      <c r="V516" s="782"/>
      <c r="W516" s="782"/>
      <c r="X516" s="782"/>
      <c r="Y516" s="782"/>
      <c r="Z516" s="782"/>
    </row>
    <row r="517" spans="1:26">
      <c r="A517" s="792"/>
      <c r="B517" s="798">
        <v>95</v>
      </c>
      <c r="C517" s="793" t="s">
        <v>3098</v>
      </c>
      <c r="D517" s="797" t="s">
        <v>531</v>
      </c>
      <c r="E517" s="797"/>
      <c r="F517" s="797"/>
      <c r="G517" s="797"/>
      <c r="H517" s="797"/>
      <c r="I517" s="782"/>
      <c r="J517" s="782"/>
      <c r="K517" s="782"/>
      <c r="L517" s="782"/>
      <c r="M517" s="782"/>
      <c r="N517" s="782"/>
      <c r="O517" s="782"/>
      <c r="P517" s="782"/>
      <c r="Q517" s="782"/>
      <c r="R517" s="782"/>
      <c r="S517" s="782"/>
      <c r="T517" s="782"/>
      <c r="U517" s="782"/>
      <c r="V517" s="782"/>
      <c r="W517" s="782"/>
      <c r="X517" s="782"/>
      <c r="Y517" s="782"/>
      <c r="Z517" s="782"/>
    </row>
    <row r="518" spans="1:26">
      <c r="A518" s="792"/>
      <c r="B518" s="798">
        <v>105</v>
      </c>
      <c r="C518" s="793" t="s">
        <v>3098</v>
      </c>
      <c r="D518" s="797" t="s">
        <v>532</v>
      </c>
      <c r="E518" s="797"/>
      <c r="F518" s="797"/>
      <c r="G518" s="797"/>
      <c r="H518" s="797"/>
      <c r="I518" s="782"/>
      <c r="J518" s="782"/>
      <c r="K518" s="782"/>
      <c r="L518" s="782"/>
      <c r="M518" s="782"/>
      <c r="N518" s="782"/>
      <c r="O518" s="782"/>
      <c r="P518" s="782"/>
      <c r="Q518" s="782"/>
      <c r="R518" s="782"/>
      <c r="S518" s="782"/>
      <c r="T518" s="782"/>
      <c r="U518" s="782"/>
      <c r="V518" s="782"/>
      <c r="W518" s="782"/>
      <c r="X518" s="782"/>
      <c r="Y518" s="782"/>
      <c r="Z518" s="782"/>
    </row>
    <row r="519" spans="1:26">
      <c r="A519" s="792"/>
      <c r="B519" s="793" t="s">
        <v>533</v>
      </c>
      <c r="C519" s="798"/>
      <c r="D519" s="797"/>
      <c r="E519" s="797"/>
      <c r="F519" s="797"/>
      <c r="G519" s="797"/>
      <c r="H519" s="797"/>
      <c r="I519" s="782"/>
      <c r="J519" s="782"/>
      <c r="K519" s="782"/>
      <c r="L519" s="782"/>
      <c r="M519" s="782"/>
      <c r="N519" s="782"/>
      <c r="O519" s="782"/>
      <c r="P519" s="782"/>
      <c r="Q519" s="782"/>
      <c r="R519" s="782"/>
      <c r="S519" s="782"/>
      <c r="T519" s="782"/>
      <c r="U519" s="782"/>
      <c r="V519" s="782"/>
      <c r="W519" s="782"/>
      <c r="X519" s="782"/>
      <c r="Y519" s="782"/>
      <c r="Z519" s="782"/>
    </row>
    <row r="520" spans="1:26">
      <c r="A520" s="792"/>
      <c r="B520" s="793" t="s">
        <v>534</v>
      </c>
      <c r="C520" s="798"/>
      <c r="D520" s="797"/>
      <c r="E520" s="797"/>
      <c r="F520" s="797"/>
      <c r="G520" s="797"/>
      <c r="H520" s="797"/>
      <c r="I520" s="782"/>
      <c r="J520" s="782"/>
      <c r="K520" s="782"/>
      <c r="L520" s="782"/>
      <c r="M520" s="782"/>
      <c r="N520" s="782"/>
      <c r="O520" s="782"/>
      <c r="P520" s="782"/>
      <c r="Q520" s="782"/>
      <c r="R520" s="782"/>
      <c r="S520" s="782"/>
      <c r="T520" s="782"/>
      <c r="U520" s="782"/>
      <c r="V520" s="782"/>
      <c r="W520" s="782"/>
      <c r="X520" s="782"/>
      <c r="Y520" s="782"/>
      <c r="Z520" s="782"/>
    </row>
    <row r="521" spans="1:26">
      <c r="A521" s="792"/>
      <c r="B521" s="793"/>
      <c r="C521" s="798"/>
      <c r="D521" s="797"/>
      <c r="E521" s="797"/>
      <c r="F521" s="797"/>
      <c r="G521" s="797"/>
      <c r="H521" s="797"/>
      <c r="I521" s="782"/>
      <c r="J521" s="782"/>
      <c r="K521" s="782"/>
      <c r="L521" s="782"/>
      <c r="M521" s="782"/>
      <c r="N521" s="782"/>
      <c r="O521" s="782"/>
      <c r="P521" s="782"/>
      <c r="Q521" s="782"/>
      <c r="R521" s="782"/>
      <c r="S521" s="782"/>
      <c r="T521" s="782"/>
      <c r="U521" s="782"/>
      <c r="V521" s="782"/>
      <c r="W521" s="782"/>
      <c r="X521" s="782"/>
      <c r="Y521" s="782"/>
      <c r="Z521" s="782"/>
    </row>
    <row r="522" spans="1:26">
      <c r="A522" s="792"/>
      <c r="B522" s="793" t="s">
        <v>535</v>
      </c>
      <c r="C522" s="798"/>
      <c r="D522" s="797"/>
      <c r="E522" s="797"/>
      <c r="F522" s="797"/>
      <c r="G522" s="797"/>
      <c r="H522" s="797"/>
      <c r="I522" s="782"/>
      <c r="J522" s="782"/>
      <c r="K522" s="782"/>
      <c r="L522" s="782"/>
      <c r="M522" s="782"/>
      <c r="N522" s="782"/>
      <c r="O522" s="782"/>
      <c r="P522" s="782"/>
      <c r="Q522" s="782"/>
      <c r="R522" s="782"/>
      <c r="S522" s="782"/>
      <c r="T522" s="782"/>
      <c r="U522" s="782"/>
      <c r="V522" s="782"/>
      <c r="W522" s="782"/>
      <c r="X522" s="782"/>
      <c r="Y522" s="782"/>
      <c r="Z522" s="782"/>
    </row>
    <row r="523" spans="1:26">
      <c r="A523" s="792" t="s">
        <v>536</v>
      </c>
      <c r="B523" s="793"/>
      <c r="C523" s="798"/>
      <c r="D523" s="797"/>
      <c r="E523" s="797"/>
      <c r="F523" s="797"/>
      <c r="G523" s="797"/>
      <c r="H523" s="797"/>
      <c r="I523" s="782"/>
      <c r="J523" s="782"/>
      <c r="K523" s="782"/>
      <c r="L523" s="782"/>
      <c r="M523" s="782"/>
      <c r="N523" s="782"/>
      <c r="O523" s="782"/>
      <c r="P523" s="782"/>
      <c r="Q523" s="782"/>
      <c r="R523" s="782"/>
      <c r="S523" s="782"/>
      <c r="T523" s="782"/>
      <c r="U523" s="782"/>
      <c r="V523" s="782"/>
      <c r="W523" s="782"/>
      <c r="X523" s="782"/>
      <c r="Y523" s="782"/>
      <c r="Z523" s="782"/>
    </row>
    <row r="524" spans="1:26">
      <c r="A524" s="792"/>
      <c r="B524" s="793" t="s">
        <v>537</v>
      </c>
      <c r="C524" s="798"/>
      <c r="D524" s="797"/>
      <c r="E524" s="797"/>
      <c r="F524" s="797"/>
      <c r="G524" s="797"/>
      <c r="H524" s="797"/>
      <c r="I524" s="782"/>
      <c r="J524" s="782"/>
      <c r="K524" s="782"/>
      <c r="L524" s="782"/>
      <c r="M524" s="782"/>
      <c r="N524" s="782"/>
      <c r="O524" s="782"/>
      <c r="P524" s="782"/>
      <c r="Q524" s="782"/>
      <c r="R524" s="782"/>
      <c r="S524" s="782"/>
      <c r="T524" s="782"/>
      <c r="U524" s="782"/>
      <c r="V524" s="782"/>
      <c r="W524" s="782"/>
      <c r="X524" s="782"/>
      <c r="Y524" s="782"/>
      <c r="Z524" s="782"/>
    </row>
    <row r="525" spans="1:26">
      <c r="A525" s="792" t="s">
        <v>538</v>
      </c>
      <c r="B525" s="793"/>
      <c r="C525" s="798"/>
      <c r="D525" s="797"/>
      <c r="E525" s="797"/>
      <c r="F525" s="797"/>
      <c r="G525" s="797"/>
      <c r="H525" s="797"/>
      <c r="I525" s="782"/>
      <c r="J525" s="782"/>
      <c r="K525" s="782"/>
      <c r="L525" s="782"/>
      <c r="M525" s="782"/>
      <c r="N525" s="782"/>
      <c r="O525" s="782"/>
      <c r="P525" s="782"/>
      <c r="Q525" s="782"/>
      <c r="R525" s="782"/>
      <c r="S525" s="782"/>
      <c r="T525" s="782"/>
      <c r="U525" s="782"/>
      <c r="V525" s="782"/>
      <c r="W525" s="782"/>
      <c r="X525" s="782"/>
      <c r="Y525" s="782"/>
      <c r="Z525" s="782"/>
    </row>
    <row r="526" spans="1:26">
      <c r="A526" s="792" t="s">
        <v>539</v>
      </c>
      <c r="B526" s="793"/>
      <c r="C526" s="798"/>
      <c r="D526" s="797"/>
      <c r="E526" s="797"/>
      <c r="F526" s="797"/>
      <c r="G526" s="797"/>
      <c r="H526" s="797"/>
      <c r="I526" s="782"/>
      <c r="J526" s="782"/>
      <c r="K526" s="782"/>
      <c r="L526" s="782"/>
      <c r="M526" s="782"/>
      <c r="N526" s="782"/>
      <c r="O526" s="782"/>
      <c r="P526" s="782"/>
      <c r="Q526" s="782"/>
      <c r="R526" s="782"/>
      <c r="S526" s="782"/>
      <c r="T526" s="782"/>
      <c r="U526" s="782"/>
      <c r="V526" s="782"/>
      <c r="W526" s="782"/>
      <c r="X526" s="782"/>
      <c r="Y526" s="782"/>
      <c r="Z526" s="782"/>
    </row>
    <row r="527" spans="1:26">
      <c r="A527" s="792" t="s">
        <v>540</v>
      </c>
      <c r="B527" s="793"/>
      <c r="C527" s="798"/>
      <c r="D527" s="797"/>
      <c r="E527" s="797"/>
      <c r="F527" s="797"/>
      <c r="G527" s="797"/>
      <c r="H527" s="797"/>
      <c r="I527" s="782"/>
      <c r="J527" s="782"/>
      <c r="K527" s="782"/>
      <c r="L527" s="782"/>
      <c r="M527" s="782"/>
      <c r="N527" s="782"/>
      <c r="O527" s="782"/>
      <c r="P527" s="782"/>
      <c r="Q527" s="782"/>
      <c r="R527" s="782"/>
      <c r="S527" s="782"/>
      <c r="T527" s="782"/>
      <c r="U527" s="782"/>
      <c r="V527" s="782"/>
      <c r="W527" s="782"/>
      <c r="X527" s="782"/>
      <c r="Y527" s="782"/>
      <c r="Z527" s="782"/>
    </row>
    <row r="528" spans="1:26">
      <c r="A528" s="792"/>
      <c r="B528" s="793"/>
      <c r="C528" s="798"/>
      <c r="D528" s="797"/>
      <c r="E528" s="797"/>
      <c r="F528" s="797"/>
      <c r="G528" s="797"/>
      <c r="H528" s="797"/>
      <c r="I528" s="782"/>
      <c r="J528" s="782"/>
      <c r="K528" s="782"/>
      <c r="L528" s="782"/>
      <c r="M528" s="782"/>
      <c r="N528" s="782"/>
      <c r="O528" s="782"/>
      <c r="P528" s="782"/>
      <c r="Q528" s="782"/>
      <c r="R528" s="782"/>
      <c r="S528" s="782"/>
      <c r="T528" s="782"/>
      <c r="U528" s="782"/>
      <c r="V528" s="782"/>
      <c r="W528" s="782"/>
      <c r="X528" s="782"/>
      <c r="Y528" s="782"/>
      <c r="Z528" s="782"/>
    </row>
    <row r="529" spans="1:26">
      <c r="A529" s="792"/>
      <c r="B529" s="806" t="s">
        <v>541</v>
      </c>
      <c r="C529" s="798"/>
      <c r="D529" s="797"/>
      <c r="E529" s="797"/>
      <c r="F529" s="797"/>
      <c r="G529" s="797"/>
      <c r="H529" s="797"/>
      <c r="I529" s="782"/>
      <c r="J529" s="782"/>
      <c r="K529" s="782"/>
      <c r="L529" s="782"/>
      <c r="M529" s="782"/>
      <c r="N529" s="782"/>
      <c r="O529" s="782"/>
      <c r="P529" s="782"/>
      <c r="Q529" s="782"/>
      <c r="R529" s="782"/>
      <c r="S529" s="782"/>
      <c r="T529" s="782"/>
      <c r="U529" s="782"/>
      <c r="V529" s="782"/>
      <c r="W529" s="782"/>
      <c r="X529" s="782"/>
      <c r="Y529" s="782"/>
      <c r="Z529" s="782"/>
    </row>
    <row r="530" spans="1:26">
      <c r="A530" s="792"/>
      <c r="B530" s="793" t="s">
        <v>542</v>
      </c>
      <c r="C530" s="798"/>
      <c r="D530" s="797"/>
      <c r="E530" s="797"/>
      <c r="F530" s="797"/>
      <c r="G530" s="797"/>
      <c r="H530" s="797"/>
      <c r="I530" s="782"/>
      <c r="J530" s="782"/>
      <c r="K530" s="782"/>
      <c r="L530" s="782"/>
      <c r="M530" s="782"/>
      <c r="N530" s="782"/>
      <c r="O530" s="782"/>
      <c r="P530" s="782"/>
      <c r="Q530" s="782"/>
      <c r="R530" s="782"/>
      <c r="S530" s="782"/>
      <c r="T530" s="782"/>
      <c r="U530" s="782"/>
      <c r="V530" s="782"/>
      <c r="W530" s="782"/>
      <c r="X530" s="782"/>
      <c r="Y530" s="782"/>
      <c r="Z530" s="782"/>
    </row>
    <row r="531" spans="1:26">
      <c r="A531" s="792"/>
      <c r="B531" s="830" t="s">
        <v>543</v>
      </c>
      <c r="C531" s="831" t="s">
        <v>544</v>
      </c>
      <c r="D531" s="797"/>
      <c r="E531" s="797"/>
      <c r="F531" s="797"/>
      <c r="G531" s="797"/>
      <c r="H531" s="797"/>
      <c r="I531" s="782"/>
      <c r="J531" s="782"/>
      <c r="K531" s="782"/>
      <c r="L531" s="782"/>
      <c r="M531" s="782"/>
      <c r="N531" s="782"/>
      <c r="O531" s="782"/>
      <c r="P531" s="782"/>
      <c r="Q531" s="782"/>
      <c r="R531" s="782"/>
      <c r="S531" s="782"/>
      <c r="T531" s="782"/>
      <c r="U531" s="782"/>
      <c r="V531" s="782"/>
      <c r="W531" s="782"/>
      <c r="X531" s="782"/>
      <c r="Y531" s="782"/>
      <c r="Z531" s="782"/>
    </row>
    <row r="532" spans="1:26">
      <c r="A532" s="792"/>
      <c r="B532" s="798" t="s">
        <v>271</v>
      </c>
      <c r="C532" s="793" t="s">
        <v>545</v>
      </c>
      <c r="D532" s="797"/>
      <c r="E532" s="797"/>
      <c r="F532" s="797"/>
      <c r="G532" s="797"/>
      <c r="H532" s="797"/>
      <c r="I532" s="782"/>
      <c r="J532" s="782"/>
      <c r="K532" s="782"/>
      <c r="L532" s="782"/>
      <c r="M532" s="782"/>
      <c r="N532" s="782"/>
      <c r="O532" s="782"/>
      <c r="P532" s="782"/>
      <c r="Q532" s="782"/>
      <c r="R532" s="782"/>
      <c r="S532" s="782"/>
      <c r="T532" s="782"/>
      <c r="U532" s="782"/>
      <c r="V532" s="782"/>
      <c r="W532" s="782"/>
      <c r="X532" s="782"/>
      <c r="Y532" s="782"/>
      <c r="Z532" s="782"/>
    </row>
    <row r="533" spans="1:26">
      <c r="A533" s="792"/>
      <c r="B533" s="830" t="s">
        <v>546</v>
      </c>
      <c r="C533" s="831" t="s">
        <v>547</v>
      </c>
      <c r="D533" s="797"/>
      <c r="E533" s="797"/>
      <c r="F533" s="797"/>
      <c r="G533" s="797"/>
      <c r="H533" s="797"/>
      <c r="I533" s="782"/>
      <c r="J533" s="782"/>
      <c r="K533" s="782"/>
      <c r="L533" s="782"/>
      <c r="M533" s="782"/>
      <c r="N533" s="782"/>
      <c r="O533" s="782"/>
      <c r="P533" s="782"/>
      <c r="Q533" s="782"/>
      <c r="R533" s="782"/>
      <c r="S533" s="782"/>
      <c r="T533" s="782"/>
      <c r="U533" s="782"/>
      <c r="V533" s="782"/>
      <c r="W533" s="782"/>
      <c r="X533" s="782"/>
      <c r="Y533" s="782"/>
      <c r="Z533" s="782"/>
    </row>
    <row r="534" spans="1:26">
      <c r="A534" s="792"/>
      <c r="B534" s="798" t="s">
        <v>271</v>
      </c>
      <c r="C534" s="793" t="s">
        <v>548</v>
      </c>
      <c r="D534" s="797"/>
      <c r="E534" s="797"/>
      <c r="F534" s="797"/>
      <c r="G534" s="797"/>
      <c r="H534" s="797"/>
      <c r="I534" s="782"/>
      <c r="J534" s="782"/>
      <c r="K534" s="782"/>
      <c r="L534" s="782"/>
      <c r="M534" s="782"/>
      <c r="N534" s="782"/>
      <c r="O534" s="782"/>
      <c r="P534" s="782"/>
      <c r="Q534" s="782"/>
      <c r="R534" s="782"/>
      <c r="S534" s="782"/>
      <c r="T534" s="782"/>
      <c r="U534" s="782"/>
      <c r="V534" s="782"/>
      <c r="W534" s="782"/>
      <c r="X534" s="782"/>
      <c r="Y534" s="782"/>
      <c r="Z534" s="782"/>
    </row>
    <row r="535" spans="1:26">
      <c r="A535" s="792"/>
      <c r="B535" s="793"/>
      <c r="C535" s="793" t="s">
        <v>549</v>
      </c>
      <c r="D535" s="797"/>
      <c r="E535" s="797"/>
      <c r="F535" s="797"/>
      <c r="G535" s="797"/>
      <c r="H535" s="797"/>
      <c r="I535" s="782"/>
      <c r="J535" s="782"/>
      <c r="K535" s="782"/>
      <c r="L535" s="782"/>
      <c r="M535" s="782"/>
      <c r="N535" s="782"/>
      <c r="O535" s="782"/>
      <c r="P535" s="782"/>
      <c r="Q535" s="782"/>
      <c r="R535" s="782"/>
      <c r="S535" s="782"/>
      <c r="T535" s="782"/>
      <c r="U535" s="782"/>
      <c r="V535" s="782"/>
      <c r="W535" s="782"/>
      <c r="X535" s="782"/>
      <c r="Y535" s="782"/>
      <c r="Z535" s="782"/>
    </row>
    <row r="536" spans="1:26">
      <c r="A536" s="792"/>
      <c r="B536" s="830" t="s">
        <v>550</v>
      </c>
      <c r="C536" s="831" t="s">
        <v>551</v>
      </c>
      <c r="D536" s="797"/>
      <c r="E536" s="797"/>
      <c r="F536" s="797"/>
      <c r="G536" s="797"/>
      <c r="H536" s="797"/>
      <c r="I536" s="782"/>
      <c r="J536" s="782"/>
      <c r="K536" s="782"/>
      <c r="L536" s="782"/>
      <c r="M536" s="782"/>
      <c r="N536" s="782"/>
      <c r="O536" s="782"/>
      <c r="P536" s="782"/>
      <c r="Q536" s="782"/>
      <c r="R536" s="782"/>
      <c r="S536" s="782"/>
      <c r="T536" s="782"/>
      <c r="U536" s="782"/>
      <c r="V536" s="782"/>
      <c r="W536" s="782"/>
      <c r="X536" s="782"/>
      <c r="Y536" s="782"/>
      <c r="Z536" s="782"/>
    </row>
    <row r="537" spans="1:26">
      <c r="A537" s="792"/>
      <c r="B537" s="798" t="s">
        <v>271</v>
      </c>
      <c r="C537" s="793" t="s">
        <v>552</v>
      </c>
      <c r="D537" s="797"/>
      <c r="E537" s="797"/>
      <c r="F537" s="797"/>
      <c r="G537" s="797"/>
      <c r="H537" s="797"/>
      <c r="I537" s="782"/>
      <c r="J537" s="782"/>
      <c r="K537" s="782"/>
      <c r="L537" s="782"/>
      <c r="M537" s="782"/>
      <c r="N537" s="782"/>
      <c r="O537" s="782"/>
      <c r="P537" s="782"/>
      <c r="Q537" s="782"/>
      <c r="R537" s="782"/>
      <c r="S537" s="782"/>
      <c r="T537" s="782"/>
      <c r="U537" s="782"/>
      <c r="V537" s="782"/>
      <c r="W537" s="782"/>
      <c r="X537" s="782"/>
      <c r="Y537" s="782"/>
      <c r="Z537" s="782"/>
    </row>
    <row r="538" spans="1:26">
      <c r="A538" s="792"/>
      <c r="B538" s="793"/>
      <c r="C538" s="793" t="s">
        <v>553</v>
      </c>
      <c r="D538" s="797"/>
      <c r="E538" s="797"/>
      <c r="F538" s="797"/>
      <c r="G538" s="797"/>
      <c r="H538" s="797"/>
      <c r="I538" s="782"/>
      <c r="J538" s="782"/>
      <c r="K538" s="782"/>
      <c r="L538" s="782"/>
      <c r="M538" s="782"/>
      <c r="N538" s="782"/>
      <c r="O538" s="782"/>
      <c r="P538" s="782"/>
      <c r="Q538" s="782"/>
      <c r="R538" s="782"/>
      <c r="S538" s="782"/>
      <c r="T538" s="782"/>
      <c r="U538" s="782"/>
      <c r="V538" s="782"/>
      <c r="W538" s="782"/>
      <c r="X538" s="782"/>
      <c r="Y538" s="782"/>
      <c r="Z538" s="782"/>
    </row>
    <row r="539" spans="1:26">
      <c r="A539" s="792"/>
      <c r="B539" s="793"/>
      <c r="C539" s="798"/>
      <c r="D539" s="797"/>
      <c r="E539" s="797"/>
      <c r="F539" s="797"/>
      <c r="G539" s="797"/>
      <c r="H539" s="797"/>
      <c r="I539" s="782"/>
      <c r="J539" s="782"/>
      <c r="K539" s="782"/>
      <c r="L539" s="782"/>
      <c r="M539" s="782"/>
      <c r="N539" s="782"/>
      <c r="O539" s="782"/>
      <c r="P539" s="782"/>
      <c r="Q539" s="782"/>
      <c r="R539" s="782"/>
      <c r="S539" s="782"/>
      <c r="T539" s="782"/>
      <c r="U539" s="782"/>
      <c r="V539" s="782"/>
      <c r="W539" s="782"/>
      <c r="X539" s="782"/>
      <c r="Y539" s="782"/>
      <c r="Z539" s="782"/>
    </row>
    <row r="540" spans="1:26">
      <c r="A540" s="792"/>
      <c r="B540" s="793" t="s">
        <v>1278</v>
      </c>
      <c r="C540" s="798"/>
      <c r="D540" s="797"/>
      <c r="E540" s="797"/>
      <c r="F540" s="797"/>
      <c r="G540" s="797"/>
      <c r="H540" s="797"/>
      <c r="I540" s="782"/>
      <c r="J540" s="782"/>
      <c r="K540" s="782"/>
      <c r="L540" s="782"/>
      <c r="M540" s="782"/>
      <c r="N540" s="782"/>
      <c r="O540" s="782"/>
      <c r="P540" s="782"/>
      <c r="Q540" s="782"/>
      <c r="R540" s="782"/>
      <c r="S540" s="782"/>
      <c r="T540" s="782"/>
      <c r="U540" s="782"/>
      <c r="V540" s="782"/>
      <c r="W540" s="782"/>
      <c r="X540" s="782"/>
      <c r="Y540" s="782"/>
      <c r="Z540" s="782"/>
    </row>
    <row r="541" spans="1:26">
      <c r="A541" s="792" t="s">
        <v>1277</v>
      </c>
      <c r="B541" s="793"/>
      <c r="C541" s="798"/>
      <c r="D541" s="797"/>
      <c r="E541" s="797"/>
      <c r="F541" s="797"/>
      <c r="G541" s="797"/>
      <c r="H541" s="797"/>
      <c r="I541" s="782"/>
      <c r="J541" s="782"/>
      <c r="K541" s="782"/>
      <c r="L541" s="782"/>
      <c r="M541" s="782"/>
      <c r="N541" s="782"/>
      <c r="O541" s="782"/>
      <c r="P541" s="782"/>
      <c r="Q541" s="782"/>
      <c r="R541" s="782"/>
      <c r="S541" s="782"/>
      <c r="T541" s="782"/>
      <c r="U541" s="782"/>
      <c r="V541" s="782"/>
      <c r="W541" s="782"/>
      <c r="X541" s="782"/>
      <c r="Y541" s="782"/>
      <c r="Z541" s="782"/>
    </row>
    <row r="542" spans="1:26">
      <c r="A542" s="792"/>
      <c r="B542" s="793" t="s">
        <v>554</v>
      </c>
      <c r="C542" s="798"/>
      <c r="D542" s="797"/>
      <c r="E542" s="797"/>
      <c r="F542" s="797"/>
      <c r="G542" s="797"/>
      <c r="H542" s="797"/>
      <c r="I542" s="782"/>
      <c r="J542" s="782"/>
      <c r="K542" s="782"/>
      <c r="L542" s="782"/>
      <c r="M542" s="782"/>
      <c r="N542" s="782"/>
      <c r="O542" s="782"/>
      <c r="P542" s="782"/>
      <c r="Q542" s="782"/>
      <c r="R542" s="782"/>
      <c r="S542" s="782"/>
      <c r="T542" s="782"/>
      <c r="U542" s="782"/>
      <c r="V542" s="782"/>
      <c r="W542" s="782"/>
      <c r="X542" s="782"/>
      <c r="Y542" s="782"/>
      <c r="Z542" s="782"/>
    </row>
    <row r="543" spans="1:26">
      <c r="A543" s="792" t="s">
        <v>555</v>
      </c>
      <c r="B543" s="793"/>
      <c r="C543" s="798"/>
      <c r="D543" s="797"/>
      <c r="E543" s="797"/>
      <c r="F543" s="797"/>
      <c r="G543" s="797"/>
      <c r="H543" s="797"/>
      <c r="I543" s="782"/>
      <c r="J543" s="782"/>
      <c r="K543" s="782"/>
      <c r="L543" s="782"/>
      <c r="M543" s="782"/>
      <c r="N543" s="782"/>
      <c r="O543" s="782"/>
      <c r="P543" s="782"/>
      <c r="Q543" s="782"/>
      <c r="R543" s="782"/>
      <c r="S543" s="782"/>
      <c r="T543" s="782"/>
      <c r="U543" s="782"/>
      <c r="V543" s="782"/>
      <c r="W543" s="782"/>
      <c r="X543" s="782"/>
      <c r="Y543" s="782"/>
      <c r="Z543" s="782"/>
    </row>
    <row r="544" spans="1:26">
      <c r="A544" s="792"/>
      <c r="B544" s="793"/>
      <c r="C544" s="798"/>
      <c r="D544" s="797"/>
      <c r="E544" s="797"/>
      <c r="F544" s="797"/>
      <c r="G544" s="797"/>
      <c r="H544" s="797"/>
      <c r="I544" s="782"/>
      <c r="J544" s="782"/>
      <c r="K544" s="782"/>
      <c r="L544" s="782"/>
      <c r="M544" s="782"/>
      <c r="N544" s="782"/>
      <c r="O544" s="782"/>
      <c r="P544" s="782"/>
      <c r="Q544" s="782"/>
      <c r="R544" s="782"/>
      <c r="S544" s="782"/>
      <c r="T544" s="782"/>
      <c r="U544" s="782"/>
      <c r="V544" s="782"/>
      <c r="W544" s="782"/>
      <c r="X544" s="782"/>
      <c r="Y544" s="782"/>
      <c r="Z544" s="782"/>
    </row>
    <row r="545" spans="1:26">
      <c r="A545" s="792"/>
      <c r="B545" s="806" t="s">
        <v>196</v>
      </c>
      <c r="C545" s="798"/>
      <c r="D545" s="797"/>
      <c r="E545" s="797"/>
      <c r="F545" s="797"/>
      <c r="G545" s="797"/>
      <c r="H545" s="797"/>
      <c r="I545" s="782"/>
      <c r="J545" s="782"/>
      <c r="K545" s="782"/>
      <c r="L545" s="782"/>
      <c r="M545" s="782"/>
      <c r="N545" s="782"/>
      <c r="O545" s="782"/>
      <c r="P545" s="782"/>
      <c r="Q545" s="782"/>
      <c r="R545" s="782"/>
      <c r="S545" s="782"/>
      <c r="T545" s="782"/>
      <c r="U545" s="782"/>
      <c r="V545" s="782"/>
      <c r="W545" s="782"/>
      <c r="X545" s="782"/>
      <c r="Y545" s="782"/>
      <c r="Z545" s="782"/>
    </row>
    <row r="546" spans="1:26" ht="13.5">
      <c r="A546" s="792"/>
      <c r="B546" s="793" t="s">
        <v>556</v>
      </c>
      <c r="C546" s="798"/>
      <c r="D546" s="797"/>
      <c r="E546" s="797"/>
      <c r="F546" s="797"/>
      <c r="G546" s="797"/>
      <c r="H546" s="797"/>
      <c r="I546" s="782"/>
      <c r="J546" s="782"/>
      <c r="K546" s="782"/>
      <c r="L546" s="782"/>
      <c r="M546" s="782"/>
      <c r="N546" s="782"/>
      <c r="O546" s="782"/>
      <c r="P546" s="782"/>
      <c r="Q546" s="782"/>
      <c r="R546" s="782"/>
      <c r="S546" s="782"/>
      <c r="T546" s="782"/>
      <c r="U546" s="782"/>
      <c r="V546" s="782"/>
      <c r="W546" s="782"/>
      <c r="X546" s="782"/>
      <c r="Y546" s="782"/>
      <c r="Z546" s="782"/>
    </row>
    <row r="547" spans="1:26">
      <c r="A547" s="792"/>
      <c r="B547" s="793"/>
      <c r="C547" s="798"/>
      <c r="D547" s="797"/>
      <c r="E547" s="797"/>
      <c r="F547" s="797"/>
      <c r="G547" s="797"/>
      <c r="H547" s="797"/>
      <c r="I547" s="782"/>
      <c r="J547" s="782"/>
      <c r="K547" s="782"/>
      <c r="L547" s="782"/>
      <c r="M547" s="782"/>
      <c r="N547" s="782"/>
      <c r="O547" s="782"/>
      <c r="P547" s="782"/>
      <c r="Q547" s="782"/>
      <c r="R547" s="782"/>
      <c r="S547" s="782"/>
      <c r="T547" s="782"/>
      <c r="U547" s="782"/>
      <c r="V547" s="782"/>
      <c r="W547" s="782"/>
      <c r="X547" s="782"/>
      <c r="Y547" s="782"/>
      <c r="Z547" s="782"/>
    </row>
    <row r="548" spans="1:26" ht="15">
      <c r="A548" s="792"/>
      <c r="B548" s="814" t="s">
        <v>557</v>
      </c>
      <c r="C548" s="798"/>
      <c r="D548" s="797"/>
      <c r="E548" s="797"/>
      <c r="F548" s="797"/>
      <c r="G548" s="797"/>
      <c r="H548" s="797"/>
      <c r="I548" s="782"/>
      <c r="J548" s="782"/>
      <c r="K548" s="782"/>
      <c r="L548" s="782"/>
      <c r="M548" s="782"/>
      <c r="N548" s="782"/>
      <c r="O548" s="782"/>
      <c r="P548" s="782"/>
      <c r="Q548" s="782"/>
      <c r="R548" s="782"/>
      <c r="S548" s="782"/>
      <c r="T548" s="782"/>
      <c r="U548" s="782"/>
      <c r="V548" s="782"/>
      <c r="W548" s="782"/>
      <c r="X548" s="782"/>
      <c r="Y548" s="782"/>
      <c r="Z548" s="782"/>
    </row>
    <row r="549" spans="1:26">
      <c r="A549" s="792"/>
      <c r="B549" s="793"/>
      <c r="C549" s="798"/>
      <c r="D549" s="797"/>
      <c r="E549" s="797"/>
      <c r="F549" s="797"/>
      <c r="G549" s="797"/>
      <c r="H549" s="797"/>
      <c r="I549" s="782"/>
      <c r="J549" s="782"/>
      <c r="K549" s="782"/>
      <c r="L549" s="782"/>
      <c r="M549" s="782"/>
      <c r="N549" s="782"/>
      <c r="O549" s="782"/>
      <c r="P549" s="782"/>
      <c r="Q549" s="782"/>
      <c r="R549" s="782"/>
      <c r="S549" s="782"/>
      <c r="T549" s="782"/>
      <c r="U549" s="782"/>
      <c r="V549" s="782"/>
      <c r="W549" s="782"/>
      <c r="X549" s="782"/>
      <c r="Y549" s="782"/>
      <c r="Z549" s="782"/>
    </row>
    <row r="550" spans="1:26">
      <c r="A550" s="792"/>
      <c r="B550" s="806" t="s">
        <v>196</v>
      </c>
      <c r="C550" s="798"/>
      <c r="D550" s="797"/>
      <c r="E550" s="797"/>
      <c r="F550" s="797"/>
      <c r="G550" s="797"/>
      <c r="H550" s="797"/>
      <c r="I550" s="782"/>
      <c r="J550" s="782"/>
      <c r="K550" s="782"/>
      <c r="L550" s="782"/>
      <c r="M550" s="782"/>
      <c r="N550" s="782"/>
      <c r="O550" s="782"/>
      <c r="P550" s="782"/>
      <c r="Q550" s="782"/>
      <c r="R550" s="782"/>
      <c r="S550" s="782"/>
      <c r="T550" s="782"/>
      <c r="U550" s="782"/>
      <c r="V550" s="782"/>
      <c r="W550" s="782"/>
      <c r="X550" s="782"/>
      <c r="Y550" s="782"/>
      <c r="Z550" s="782"/>
    </row>
    <row r="551" spans="1:26">
      <c r="A551" s="792"/>
      <c r="B551" s="793" t="s">
        <v>558</v>
      </c>
      <c r="C551" s="798"/>
      <c r="D551" s="797"/>
      <c r="E551" s="797"/>
      <c r="F551" s="797"/>
      <c r="G551" s="797"/>
      <c r="H551" s="797"/>
      <c r="I551" s="782"/>
      <c r="J551" s="782"/>
      <c r="K551" s="782"/>
      <c r="L551" s="782"/>
      <c r="M551" s="782"/>
      <c r="N551" s="782"/>
      <c r="O551" s="782"/>
      <c r="P551" s="782"/>
      <c r="Q551" s="782"/>
      <c r="R551" s="782"/>
      <c r="S551" s="782"/>
      <c r="T551" s="782"/>
      <c r="U551" s="782"/>
      <c r="V551" s="782"/>
      <c r="W551" s="782"/>
      <c r="X551" s="782"/>
      <c r="Y551" s="782"/>
      <c r="Z551" s="782"/>
    </row>
    <row r="552" spans="1:26">
      <c r="A552" s="792" t="s">
        <v>559</v>
      </c>
      <c r="B552" s="793"/>
      <c r="C552" s="798"/>
      <c r="D552" s="797"/>
      <c r="E552" s="797"/>
      <c r="F552" s="797"/>
      <c r="G552" s="797"/>
      <c r="H552" s="797"/>
      <c r="I552" s="782"/>
      <c r="J552" s="782"/>
      <c r="K552" s="782"/>
      <c r="L552" s="782"/>
      <c r="M552" s="782"/>
      <c r="N552" s="782"/>
      <c r="O552" s="782"/>
      <c r="P552" s="782"/>
      <c r="Q552" s="782"/>
      <c r="R552" s="782"/>
      <c r="S552" s="782"/>
      <c r="T552" s="782"/>
      <c r="U552" s="782"/>
      <c r="V552" s="782"/>
      <c r="W552" s="782"/>
      <c r="X552" s="782"/>
      <c r="Y552" s="782"/>
      <c r="Z552" s="782"/>
    </row>
    <row r="553" spans="1:26">
      <c r="A553" s="792"/>
      <c r="B553" s="793" t="s">
        <v>560</v>
      </c>
      <c r="C553" s="798"/>
      <c r="D553" s="797"/>
      <c r="E553" s="797"/>
      <c r="F553" s="797"/>
      <c r="G553" s="797"/>
      <c r="H553" s="797"/>
      <c r="I553" s="782"/>
      <c r="J553" s="782"/>
      <c r="K553" s="782"/>
      <c r="L553" s="782"/>
      <c r="M553" s="782"/>
      <c r="N553" s="782"/>
      <c r="O553" s="782"/>
      <c r="P553" s="782"/>
      <c r="Q553" s="782"/>
      <c r="R553" s="782"/>
      <c r="S553" s="782"/>
      <c r="T553" s="782"/>
      <c r="U553" s="782"/>
      <c r="V553" s="782"/>
      <c r="W553" s="782"/>
      <c r="X553" s="782"/>
      <c r="Y553" s="782"/>
      <c r="Z553" s="782"/>
    </row>
    <row r="554" spans="1:26">
      <c r="A554" s="813"/>
      <c r="B554" s="813"/>
      <c r="C554" s="813"/>
      <c r="D554" s="813"/>
      <c r="E554" s="813"/>
      <c r="F554" s="813"/>
      <c r="G554" s="813"/>
      <c r="H554" s="813"/>
      <c r="I554" s="803"/>
      <c r="J554" s="803"/>
      <c r="K554" s="803"/>
      <c r="L554" s="803"/>
      <c r="M554" s="803"/>
      <c r="N554" s="803"/>
      <c r="O554" s="803"/>
      <c r="P554" s="803"/>
      <c r="Q554" s="803"/>
      <c r="R554" s="803"/>
      <c r="S554" s="803"/>
      <c r="T554" s="803"/>
      <c r="U554" s="803"/>
      <c r="V554" s="803"/>
      <c r="W554" s="803"/>
      <c r="X554" s="803"/>
      <c r="Y554" s="803"/>
      <c r="Z554" s="803"/>
    </row>
    <row r="555" spans="1:26" ht="18.75">
      <c r="A555" s="805" t="s">
        <v>561</v>
      </c>
      <c r="B555" s="793"/>
      <c r="C555" s="798"/>
      <c r="D555" s="797"/>
      <c r="E555" s="797"/>
      <c r="F555" s="797"/>
      <c r="G555" s="797"/>
      <c r="H555" s="797"/>
      <c r="I555" s="803"/>
      <c r="J555" s="803"/>
      <c r="K555" s="803"/>
      <c r="L555" s="803"/>
      <c r="M555" s="803"/>
      <c r="N555" s="803"/>
      <c r="O555" s="803"/>
      <c r="P555" s="803"/>
      <c r="Q555" s="803"/>
      <c r="R555" s="803"/>
      <c r="S555" s="803"/>
      <c r="T555" s="803"/>
      <c r="U555" s="803"/>
      <c r="V555" s="803"/>
      <c r="W555" s="803"/>
      <c r="X555" s="803"/>
      <c r="Y555" s="803"/>
      <c r="Z555" s="803"/>
    </row>
    <row r="556" spans="1:26">
      <c r="A556" s="792"/>
      <c r="B556" s="793"/>
      <c r="C556" s="798"/>
      <c r="D556" s="797"/>
      <c r="E556" s="797"/>
      <c r="F556" s="797"/>
      <c r="G556" s="797"/>
      <c r="H556" s="797"/>
      <c r="I556" s="803"/>
      <c r="J556" s="803"/>
      <c r="K556" s="803"/>
      <c r="L556" s="803"/>
      <c r="M556" s="803"/>
      <c r="N556" s="803"/>
      <c r="O556" s="803"/>
      <c r="P556" s="803"/>
      <c r="Q556" s="803"/>
      <c r="R556" s="803"/>
      <c r="S556" s="803"/>
      <c r="T556" s="803"/>
      <c r="U556" s="803"/>
      <c r="V556" s="803"/>
      <c r="W556" s="803"/>
      <c r="X556" s="803"/>
      <c r="Y556" s="803"/>
      <c r="Z556" s="803"/>
    </row>
    <row r="557" spans="1:26">
      <c r="A557" s="792"/>
      <c r="B557" s="806" t="s">
        <v>165</v>
      </c>
      <c r="C557" s="789"/>
      <c r="D557" s="797"/>
      <c r="E557" s="797"/>
      <c r="F557" s="797"/>
      <c r="G557" s="797"/>
      <c r="H557" s="797"/>
      <c r="I557" s="782"/>
      <c r="J557" s="782"/>
      <c r="K557" s="782"/>
      <c r="L557" s="782"/>
      <c r="M557" s="782"/>
      <c r="N557" s="782"/>
      <c r="O557" s="782"/>
      <c r="P557" s="782"/>
      <c r="Q557" s="782"/>
      <c r="R557" s="782"/>
      <c r="S557" s="782"/>
      <c r="T557" s="782"/>
      <c r="U557" s="782"/>
      <c r="V557" s="782"/>
      <c r="W557" s="782"/>
      <c r="X557" s="782"/>
      <c r="Y557" s="782"/>
      <c r="Z557" s="782"/>
    </row>
    <row r="558" spans="1:26">
      <c r="A558" s="792"/>
      <c r="B558" s="793" t="s">
        <v>562</v>
      </c>
      <c r="C558" s="789"/>
      <c r="D558" s="797"/>
      <c r="E558" s="797"/>
      <c r="F558" s="797"/>
      <c r="G558" s="797"/>
      <c r="H558" s="797"/>
      <c r="I558" s="782"/>
      <c r="J558" s="782"/>
      <c r="K558" s="782"/>
      <c r="L558" s="782"/>
      <c r="M558" s="782"/>
      <c r="N558" s="782"/>
      <c r="O558" s="782"/>
      <c r="P558" s="782"/>
      <c r="Q558" s="782"/>
      <c r="R558" s="782"/>
      <c r="S558" s="782"/>
      <c r="T558" s="782"/>
      <c r="U558" s="782"/>
      <c r="V558" s="782"/>
      <c r="W558" s="782"/>
      <c r="X558" s="782"/>
      <c r="Y558" s="782"/>
      <c r="Z558" s="782"/>
    </row>
    <row r="559" spans="1:26">
      <c r="A559" s="792" t="s">
        <v>563</v>
      </c>
      <c r="B559" s="793"/>
      <c r="C559" s="789"/>
      <c r="D559" s="797"/>
      <c r="E559" s="797"/>
      <c r="F559" s="797"/>
      <c r="G559" s="797"/>
      <c r="H559" s="797"/>
      <c r="I559" s="782"/>
      <c r="J559" s="782"/>
      <c r="K559" s="782"/>
      <c r="L559" s="782"/>
      <c r="M559" s="782"/>
      <c r="N559" s="782"/>
      <c r="O559" s="782"/>
      <c r="P559" s="782"/>
      <c r="Q559" s="782"/>
      <c r="R559" s="782"/>
      <c r="S559" s="782"/>
      <c r="T559" s="782"/>
      <c r="U559" s="782"/>
      <c r="V559" s="782"/>
      <c r="W559" s="782"/>
      <c r="X559" s="782"/>
      <c r="Y559" s="782"/>
      <c r="Z559" s="782"/>
    </row>
    <row r="560" spans="1:26">
      <c r="A560" s="792"/>
      <c r="B560" s="807" t="s">
        <v>128</v>
      </c>
      <c r="C560" s="808" t="s">
        <v>564</v>
      </c>
      <c r="D560" s="797"/>
      <c r="E560" s="797"/>
      <c r="F560" s="797"/>
      <c r="G560" s="797"/>
      <c r="H560" s="797"/>
      <c r="I560" s="782"/>
      <c r="J560" s="782"/>
      <c r="K560" s="782"/>
      <c r="L560" s="782"/>
      <c r="M560" s="782"/>
      <c r="N560" s="782"/>
      <c r="O560" s="782"/>
      <c r="P560" s="782"/>
      <c r="Q560" s="782"/>
      <c r="R560" s="782"/>
      <c r="S560" s="782"/>
      <c r="T560" s="782"/>
      <c r="U560" s="782"/>
      <c r="V560" s="782"/>
      <c r="W560" s="782"/>
      <c r="X560" s="782"/>
      <c r="Y560" s="782"/>
      <c r="Z560" s="782"/>
    </row>
    <row r="561" spans="1:26" ht="27" customHeight="1">
      <c r="A561" s="792"/>
      <c r="B561" s="807" t="s">
        <v>128</v>
      </c>
      <c r="C561" s="810" t="s">
        <v>1276</v>
      </c>
      <c r="D561" s="811"/>
      <c r="E561" s="811"/>
      <c r="F561" s="811"/>
      <c r="G561" s="811"/>
      <c r="H561" s="811"/>
      <c r="I561" s="782"/>
      <c r="J561" s="782"/>
      <c r="K561" s="782"/>
      <c r="L561" s="782"/>
      <c r="M561" s="782"/>
      <c r="N561" s="782"/>
      <c r="O561" s="782"/>
      <c r="P561" s="782"/>
      <c r="Q561" s="782"/>
      <c r="R561" s="782"/>
      <c r="S561" s="782"/>
      <c r="T561" s="782"/>
      <c r="U561" s="782"/>
      <c r="V561" s="782"/>
      <c r="W561" s="782"/>
      <c r="X561" s="782"/>
      <c r="Y561" s="782"/>
      <c r="Z561" s="782"/>
    </row>
    <row r="562" spans="1:26">
      <c r="A562" s="792"/>
      <c r="B562" s="807" t="s">
        <v>128</v>
      </c>
      <c r="C562" s="808" t="s">
        <v>1290</v>
      </c>
      <c r="D562" s="797"/>
      <c r="E562" s="797"/>
      <c r="F562" s="797"/>
      <c r="G562" s="797"/>
      <c r="H562" s="797"/>
      <c r="I562" s="782"/>
      <c r="J562" s="782"/>
      <c r="K562" s="782"/>
      <c r="L562" s="782"/>
      <c r="M562" s="782"/>
      <c r="N562" s="782"/>
      <c r="O562" s="782"/>
      <c r="P562" s="782"/>
      <c r="Q562" s="782"/>
      <c r="R562" s="782"/>
      <c r="S562" s="782"/>
      <c r="T562" s="782"/>
      <c r="U562" s="782"/>
      <c r="V562" s="782"/>
      <c r="W562" s="782"/>
      <c r="X562" s="782"/>
      <c r="Y562" s="782"/>
      <c r="Z562" s="782"/>
    </row>
    <row r="563" spans="1:26">
      <c r="A563" s="792"/>
      <c r="B563" s="807" t="s">
        <v>128</v>
      </c>
      <c r="C563" s="809" t="s">
        <v>291</v>
      </c>
      <c r="D563" s="797"/>
      <c r="E563" s="797"/>
      <c r="F563" s="797"/>
      <c r="G563" s="797"/>
      <c r="H563" s="797"/>
      <c r="I563" s="782"/>
      <c r="J563" s="782"/>
      <c r="K563" s="782"/>
      <c r="L563" s="782"/>
      <c r="M563" s="782"/>
      <c r="N563" s="782"/>
      <c r="O563" s="782"/>
      <c r="P563" s="782"/>
      <c r="Q563" s="782"/>
      <c r="R563" s="782"/>
      <c r="S563" s="782"/>
      <c r="T563" s="782"/>
      <c r="U563" s="782"/>
      <c r="V563" s="782"/>
      <c r="W563" s="782"/>
      <c r="X563" s="782"/>
      <c r="Y563" s="782"/>
      <c r="Z563" s="782"/>
    </row>
    <row r="564" spans="1:26">
      <c r="A564" s="792"/>
      <c r="B564" s="807" t="s">
        <v>128</v>
      </c>
      <c r="C564" s="808" t="s">
        <v>1294</v>
      </c>
      <c r="D564" s="804"/>
      <c r="E564" s="797"/>
      <c r="F564" s="797"/>
      <c r="G564" s="797"/>
      <c r="H564" s="797"/>
      <c r="I564" s="803"/>
      <c r="J564" s="803"/>
      <c r="K564" s="803"/>
      <c r="L564" s="803"/>
      <c r="M564" s="803"/>
      <c r="N564" s="803"/>
      <c r="O564" s="803"/>
      <c r="P564" s="803"/>
      <c r="Q564" s="803"/>
      <c r="R564" s="803"/>
      <c r="S564" s="803"/>
      <c r="T564" s="803"/>
      <c r="U564" s="803"/>
      <c r="V564" s="803"/>
      <c r="W564" s="803"/>
      <c r="X564" s="803"/>
      <c r="Y564" s="803"/>
      <c r="Z564" s="803"/>
    </row>
    <row r="565" spans="1:26">
      <c r="A565" s="792"/>
      <c r="B565" s="807"/>
      <c r="C565" s="808"/>
      <c r="D565" s="804"/>
      <c r="E565" s="797"/>
      <c r="F565" s="797"/>
      <c r="G565" s="797"/>
      <c r="H565" s="797"/>
      <c r="I565" s="782"/>
      <c r="J565" s="782"/>
      <c r="K565" s="782"/>
      <c r="L565" s="782"/>
      <c r="M565" s="782"/>
      <c r="N565" s="782"/>
      <c r="O565" s="782"/>
      <c r="P565" s="782"/>
      <c r="Q565" s="782"/>
      <c r="R565" s="782"/>
      <c r="S565" s="782"/>
      <c r="T565" s="782"/>
      <c r="U565" s="782"/>
      <c r="V565" s="782"/>
      <c r="W565" s="782"/>
      <c r="X565" s="782"/>
      <c r="Y565" s="782"/>
      <c r="Z565" s="782"/>
    </row>
    <row r="566" spans="1:26">
      <c r="A566" s="792"/>
      <c r="B566" s="793" t="s">
        <v>293</v>
      </c>
      <c r="C566" s="798"/>
      <c r="D566" s="797"/>
      <c r="E566" s="797"/>
      <c r="F566" s="797"/>
      <c r="G566" s="797"/>
      <c r="H566" s="797"/>
      <c r="I566" s="782"/>
      <c r="J566" s="782"/>
      <c r="K566" s="782"/>
      <c r="L566" s="782"/>
      <c r="M566" s="782"/>
      <c r="N566" s="782"/>
      <c r="O566" s="782"/>
      <c r="P566" s="782"/>
      <c r="Q566" s="782"/>
      <c r="R566" s="782"/>
      <c r="S566" s="782"/>
      <c r="T566" s="782"/>
      <c r="U566" s="782"/>
      <c r="V566" s="782"/>
      <c r="W566" s="782"/>
      <c r="X566" s="782"/>
      <c r="Y566" s="782"/>
      <c r="Z566" s="782"/>
    </row>
    <row r="567" spans="1:26">
      <c r="A567" s="793" t="s">
        <v>1247</v>
      </c>
      <c r="B567" s="793"/>
      <c r="C567" s="798"/>
      <c r="D567" s="797"/>
      <c r="E567" s="797"/>
      <c r="F567" s="797"/>
      <c r="G567" s="797"/>
      <c r="H567" s="797"/>
      <c r="I567" s="782"/>
      <c r="J567" s="782"/>
      <c r="K567" s="782"/>
      <c r="L567" s="782"/>
      <c r="M567" s="782"/>
      <c r="N567" s="782"/>
      <c r="O567" s="782"/>
      <c r="P567" s="782"/>
      <c r="Q567" s="782"/>
      <c r="R567" s="782"/>
      <c r="S567" s="782"/>
      <c r="T567" s="782"/>
      <c r="U567" s="782"/>
      <c r="V567" s="782"/>
      <c r="W567" s="782"/>
      <c r="X567" s="782"/>
      <c r="Y567" s="782"/>
      <c r="Z567" s="782"/>
    </row>
    <row r="568" spans="1:26">
      <c r="A568" s="793" t="s">
        <v>295</v>
      </c>
      <c r="B568" s="789"/>
      <c r="C568" s="798"/>
      <c r="D568" s="797"/>
      <c r="E568" s="797"/>
      <c r="F568" s="797"/>
      <c r="G568" s="797"/>
      <c r="H568" s="797"/>
      <c r="I568" s="782"/>
      <c r="J568" s="782"/>
      <c r="K568" s="782"/>
      <c r="L568" s="782"/>
      <c r="M568" s="782"/>
      <c r="N568" s="782"/>
      <c r="O568" s="782"/>
      <c r="P568" s="782"/>
      <c r="Q568" s="782"/>
      <c r="R568" s="782"/>
      <c r="S568" s="782"/>
      <c r="T568" s="782"/>
      <c r="U568" s="782"/>
      <c r="V568" s="782"/>
      <c r="W568" s="782"/>
      <c r="X568" s="782"/>
      <c r="Y568" s="782"/>
      <c r="Z568" s="782"/>
    </row>
    <row r="569" spans="1:26">
      <c r="A569" s="792"/>
      <c r="B569" s="831" t="s">
        <v>566</v>
      </c>
      <c r="C569" s="798"/>
      <c r="D569" s="797"/>
      <c r="E569" s="797"/>
      <c r="F569" s="797"/>
      <c r="G569" s="797"/>
      <c r="H569" s="797"/>
      <c r="I569" s="782"/>
      <c r="J569" s="782"/>
      <c r="K569" s="782"/>
      <c r="L569" s="782"/>
      <c r="M569" s="782"/>
      <c r="N569" s="782"/>
      <c r="O569" s="782"/>
      <c r="P569" s="782"/>
      <c r="Q569" s="782"/>
      <c r="R569" s="782"/>
      <c r="S569" s="782"/>
      <c r="T569" s="782"/>
      <c r="U569" s="782"/>
      <c r="V569" s="782"/>
      <c r="W569" s="782"/>
      <c r="X569" s="782"/>
      <c r="Y569" s="782"/>
      <c r="Z569" s="782"/>
    </row>
    <row r="570" spans="1:26">
      <c r="A570" s="792"/>
      <c r="B570" s="831" t="s">
        <v>567</v>
      </c>
      <c r="C570" s="798"/>
      <c r="D570" s="797"/>
      <c r="E570" s="797"/>
      <c r="F570" s="797"/>
      <c r="G570" s="797"/>
      <c r="H570" s="797"/>
      <c r="I570" s="782"/>
      <c r="J570" s="782"/>
      <c r="K570" s="782"/>
      <c r="L570" s="782"/>
      <c r="M570" s="782"/>
      <c r="N570" s="782"/>
      <c r="O570" s="782"/>
      <c r="P570" s="782"/>
      <c r="Q570" s="782"/>
      <c r="R570" s="782"/>
      <c r="S570" s="782"/>
      <c r="T570" s="782"/>
      <c r="U570" s="782"/>
      <c r="V570" s="782"/>
      <c r="W570" s="782"/>
      <c r="X570" s="782"/>
      <c r="Y570" s="782"/>
      <c r="Z570" s="782"/>
    </row>
    <row r="571" spans="1:26">
      <c r="A571" s="792" t="s">
        <v>568</v>
      </c>
      <c r="B571" s="793"/>
      <c r="C571" s="798"/>
      <c r="D571" s="797"/>
      <c r="E571" s="797"/>
      <c r="F571" s="797"/>
      <c r="G571" s="797"/>
      <c r="H571" s="797"/>
      <c r="I571" s="782"/>
      <c r="J571" s="782"/>
      <c r="K571" s="782"/>
      <c r="L571" s="782"/>
      <c r="M571" s="782"/>
      <c r="N571" s="782"/>
      <c r="O571" s="782"/>
      <c r="P571" s="782"/>
      <c r="Q571" s="782"/>
      <c r="R571" s="782"/>
      <c r="S571" s="782"/>
      <c r="T571" s="782"/>
      <c r="U571" s="782"/>
      <c r="V571" s="782"/>
      <c r="W571" s="782"/>
      <c r="X571" s="782"/>
      <c r="Y571" s="782"/>
      <c r="Z571" s="782"/>
    </row>
    <row r="572" spans="1:26">
      <c r="A572" s="792"/>
      <c r="B572" s="793"/>
      <c r="C572" s="798"/>
      <c r="D572" s="797"/>
      <c r="E572" s="797"/>
      <c r="F572" s="797"/>
      <c r="G572" s="797"/>
      <c r="H572" s="797"/>
      <c r="I572" s="782"/>
      <c r="J572" s="782"/>
      <c r="K572" s="782"/>
      <c r="L572" s="782"/>
      <c r="M572" s="782"/>
      <c r="N572" s="782"/>
      <c r="O572" s="782"/>
      <c r="P572" s="782"/>
      <c r="Q572" s="782"/>
      <c r="R572" s="782"/>
      <c r="S572" s="782"/>
      <c r="T572" s="782"/>
      <c r="U572" s="782"/>
      <c r="V572" s="782"/>
      <c r="W572" s="782"/>
      <c r="X572" s="782"/>
      <c r="Y572" s="782"/>
      <c r="Z572" s="782"/>
    </row>
    <row r="573" spans="1:26">
      <c r="A573" s="827" t="s">
        <v>1295</v>
      </c>
      <c r="B573" s="826"/>
      <c r="C573" s="826"/>
      <c r="D573" s="826"/>
      <c r="E573" s="826"/>
      <c r="F573" s="826"/>
      <c r="G573" s="826"/>
      <c r="H573" s="826"/>
      <c r="I573" s="782"/>
      <c r="J573" s="782"/>
      <c r="K573" s="782"/>
      <c r="L573" s="782"/>
      <c r="M573" s="782"/>
      <c r="N573" s="782"/>
      <c r="O573" s="782"/>
      <c r="P573" s="782"/>
      <c r="Q573" s="782"/>
      <c r="R573" s="782"/>
      <c r="S573" s="782"/>
      <c r="T573" s="782"/>
      <c r="U573" s="782"/>
      <c r="V573" s="782"/>
      <c r="W573" s="782"/>
      <c r="X573" s="782"/>
      <c r="Y573" s="782"/>
      <c r="Z573" s="782"/>
    </row>
    <row r="574" spans="1:26">
      <c r="A574" s="792" t="s">
        <v>569</v>
      </c>
      <c r="B574" s="793"/>
      <c r="C574" s="798"/>
      <c r="D574" s="797"/>
      <c r="E574" s="797"/>
      <c r="F574" s="797"/>
      <c r="G574" s="797"/>
      <c r="H574" s="797"/>
      <c r="I574" s="782"/>
      <c r="J574" s="782"/>
      <c r="K574" s="782"/>
      <c r="L574" s="782"/>
      <c r="M574" s="782"/>
      <c r="N574" s="782"/>
      <c r="O574" s="782"/>
      <c r="P574" s="782"/>
      <c r="Q574" s="782"/>
      <c r="R574" s="782"/>
      <c r="S574" s="782"/>
      <c r="T574" s="782"/>
      <c r="U574" s="782"/>
      <c r="V574" s="782"/>
      <c r="W574" s="782"/>
      <c r="X574" s="782"/>
      <c r="Y574" s="782"/>
      <c r="Z574" s="782"/>
    </row>
    <row r="575" spans="1:26">
      <c r="A575" s="792" t="s">
        <v>570</v>
      </c>
      <c r="B575" s="793"/>
      <c r="C575" s="798"/>
      <c r="D575" s="797"/>
      <c r="E575" s="797"/>
      <c r="F575" s="797"/>
      <c r="G575" s="797"/>
      <c r="H575" s="797"/>
      <c r="I575" s="782"/>
      <c r="J575" s="782"/>
      <c r="K575" s="782"/>
      <c r="L575" s="782"/>
      <c r="M575" s="782"/>
      <c r="N575" s="782"/>
      <c r="O575" s="782"/>
      <c r="P575" s="782"/>
      <c r="Q575" s="782"/>
      <c r="R575" s="782"/>
      <c r="S575" s="782"/>
      <c r="T575" s="782"/>
      <c r="U575" s="782"/>
      <c r="V575" s="782"/>
      <c r="W575" s="782"/>
      <c r="X575" s="782"/>
      <c r="Y575" s="782"/>
      <c r="Z575" s="782"/>
    </row>
    <row r="576" spans="1:26">
      <c r="A576" s="792"/>
      <c r="B576" s="793"/>
      <c r="C576" s="798"/>
      <c r="D576" s="797"/>
      <c r="E576" s="797"/>
      <c r="F576" s="797"/>
      <c r="G576" s="797"/>
      <c r="H576" s="797"/>
      <c r="I576" s="782"/>
      <c r="J576" s="782"/>
      <c r="K576" s="782"/>
      <c r="L576" s="782"/>
      <c r="M576" s="782"/>
      <c r="N576" s="782"/>
      <c r="O576" s="782"/>
      <c r="P576" s="782"/>
      <c r="Q576" s="782"/>
      <c r="R576" s="782"/>
      <c r="S576" s="782"/>
      <c r="T576" s="782"/>
      <c r="U576" s="782"/>
      <c r="V576" s="782"/>
      <c r="W576" s="782"/>
      <c r="X576" s="782"/>
      <c r="Y576" s="782"/>
      <c r="Z576" s="782"/>
    </row>
    <row r="577" spans="1:26">
      <c r="A577" s="827" t="s">
        <v>1296</v>
      </c>
      <c r="B577" s="826"/>
      <c r="C577" s="826"/>
      <c r="D577" s="826"/>
      <c r="E577" s="826"/>
      <c r="F577" s="826"/>
      <c r="G577" s="826"/>
      <c r="H577" s="826"/>
      <c r="I577" s="782"/>
      <c r="J577" s="782"/>
      <c r="K577" s="782"/>
      <c r="L577" s="782"/>
      <c r="M577" s="782"/>
      <c r="N577" s="782"/>
      <c r="O577" s="782"/>
      <c r="P577" s="782"/>
      <c r="Q577" s="782"/>
      <c r="R577" s="782"/>
      <c r="S577" s="782"/>
      <c r="T577" s="782"/>
      <c r="U577" s="782"/>
      <c r="V577" s="782"/>
      <c r="W577" s="782"/>
      <c r="X577" s="782"/>
      <c r="Y577" s="782"/>
      <c r="Z577" s="782"/>
    </row>
    <row r="578" spans="1:26">
      <c r="A578" s="792" t="s">
        <v>571</v>
      </c>
      <c r="B578" s="793"/>
      <c r="C578" s="798"/>
      <c r="D578" s="797"/>
      <c r="E578" s="797"/>
      <c r="F578" s="797"/>
      <c r="G578" s="797"/>
      <c r="H578" s="797"/>
      <c r="I578" s="782"/>
      <c r="J578" s="782"/>
      <c r="K578" s="782"/>
      <c r="L578" s="782"/>
      <c r="M578" s="782"/>
      <c r="N578" s="782"/>
      <c r="O578" s="782"/>
      <c r="P578" s="782"/>
      <c r="Q578" s="782"/>
      <c r="R578" s="782"/>
      <c r="S578" s="782"/>
      <c r="T578" s="782"/>
      <c r="U578" s="782"/>
      <c r="V578" s="782"/>
      <c r="W578" s="782"/>
      <c r="X578" s="782"/>
      <c r="Y578" s="782"/>
      <c r="Z578" s="782"/>
    </row>
    <row r="579" spans="1:26">
      <c r="A579" s="792" t="s">
        <v>570</v>
      </c>
      <c r="B579" s="793"/>
      <c r="C579" s="798"/>
      <c r="D579" s="797"/>
      <c r="E579" s="797"/>
      <c r="F579" s="797"/>
      <c r="G579" s="797"/>
      <c r="H579" s="797"/>
      <c r="I579" s="782"/>
      <c r="J579" s="782"/>
      <c r="K579" s="782"/>
      <c r="L579" s="782"/>
      <c r="M579" s="782"/>
      <c r="N579" s="782"/>
      <c r="O579" s="782"/>
      <c r="P579" s="782"/>
      <c r="Q579" s="782"/>
      <c r="R579" s="782"/>
      <c r="S579" s="782"/>
      <c r="T579" s="782"/>
      <c r="U579" s="782"/>
      <c r="V579" s="782"/>
      <c r="W579" s="782"/>
      <c r="X579" s="782"/>
      <c r="Y579" s="782"/>
      <c r="Z579" s="782"/>
    </row>
    <row r="580" spans="1:26">
      <c r="A580" s="792"/>
      <c r="B580" s="793"/>
      <c r="C580" s="798"/>
      <c r="D580" s="797"/>
      <c r="E580" s="797"/>
      <c r="F580" s="797"/>
      <c r="G580" s="797"/>
      <c r="H580" s="797"/>
      <c r="I580" s="782"/>
      <c r="J580" s="782"/>
      <c r="K580" s="782"/>
      <c r="L580" s="782"/>
      <c r="M580" s="782"/>
      <c r="N580" s="782"/>
      <c r="O580" s="782"/>
      <c r="P580" s="782"/>
      <c r="Q580" s="782"/>
      <c r="R580" s="782"/>
      <c r="S580" s="782"/>
      <c r="T580" s="782"/>
      <c r="U580" s="782"/>
      <c r="V580" s="782"/>
      <c r="W580" s="782"/>
      <c r="X580" s="782"/>
      <c r="Y580" s="782"/>
      <c r="Z580" s="782"/>
    </row>
    <row r="581" spans="1:26">
      <c r="A581" s="827" t="s">
        <v>1297</v>
      </c>
      <c r="B581" s="826"/>
      <c r="C581" s="826"/>
      <c r="D581" s="826"/>
      <c r="E581" s="826"/>
      <c r="F581" s="826"/>
      <c r="G581" s="826"/>
      <c r="H581" s="826"/>
      <c r="I581" s="782"/>
      <c r="J581" s="782"/>
      <c r="K581" s="782"/>
      <c r="L581" s="782"/>
      <c r="M581" s="782"/>
      <c r="N581" s="782"/>
      <c r="O581" s="782"/>
      <c r="P581" s="782"/>
      <c r="Q581" s="782"/>
      <c r="R581" s="782"/>
      <c r="S581" s="782"/>
      <c r="T581" s="782"/>
      <c r="U581" s="782"/>
      <c r="V581" s="782"/>
      <c r="W581" s="782"/>
      <c r="X581" s="782"/>
      <c r="Y581" s="782"/>
      <c r="Z581" s="782"/>
    </row>
    <row r="582" spans="1:26">
      <c r="A582" s="792" t="s">
        <v>572</v>
      </c>
      <c r="B582" s="793"/>
      <c r="C582" s="798"/>
      <c r="D582" s="797"/>
      <c r="E582" s="797"/>
      <c r="F582" s="797"/>
      <c r="G582" s="797"/>
      <c r="H582" s="797"/>
      <c r="I582" s="782"/>
      <c r="J582" s="782"/>
      <c r="K582" s="782"/>
      <c r="L582" s="782"/>
      <c r="M582" s="782"/>
      <c r="N582" s="782"/>
      <c r="O582" s="782"/>
      <c r="P582" s="782"/>
      <c r="Q582" s="782"/>
      <c r="R582" s="782"/>
      <c r="S582" s="782"/>
      <c r="T582" s="782"/>
      <c r="U582" s="782"/>
      <c r="V582" s="782"/>
      <c r="W582" s="782"/>
      <c r="X582" s="782"/>
      <c r="Y582" s="782"/>
      <c r="Z582" s="782"/>
    </row>
    <row r="583" spans="1:26">
      <c r="A583" s="792" t="s">
        <v>570</v>
      </c>
      <c r="B583" s="793"/>
      <c r="C583" s="798"/>
      <c r="D583" s="797"/>
      <c r="E583" s="797"/>
      <c r="F583" s="797"/>
      <c r="G583" s="797"/>
      <c r="H583" s="797"/>
      <c r="I583" s="782"/>
      <c r="J583" s="782"/>
      <c r="K583" s="782"/>
      <c r="L583" s="782"/>
      <c r="M583" s="782"/>
      <c r="N583" s="782"/>
      <c r="O583" s="782"/>
      <c r="P583" s="782"/>
      <c r="Q583" s="782"/>
      <c r="R583" s="782"/>
      <c r="S583" s="782"/>
      <c r="T583" s="782"/>
      <c r="U583" s="782"/>
      <c r="V583" s="782"/>
      <c r="W583" s="782"/>
      <c r="X583" s="782"/>
      <c r="Y583" s="782"/>
      <c r="Z583" s="782"/>
    </row>
    <row r="584" spans="1:26">
      <c r="A584" s="792"/>
      <c r="B584" s="793"/>
      <c r="C584" s="798"/>
      <c r="D584" s="797"/>
      <c r="E584" s="797"/>
      <c r="F584" s="797"/>
      <c r="G584" s="797"/>
      <c r="H584" s="797"/>
      <c r="I584" s="782"/>
      <c r="J584" s="782"/>
      <c r="K584" s="782"/>
      <c r="L584" s="782"/>
      <c r="M584" s="782"/>
      <c r="N584" s="782"/>
      <c r="O584" s="782"/>
      <c r="P584" s="782"/>
      <c r="Q584" s="782"/>
      <c r="R584" s="782"/>
      <c r="S584" s="782"/>
      <c r="T584" s="782"/>
      <c r="U584" s="782"/>
      <c r="V584" s="782"/>
      <c r="W584" s="782"/>
      <c r="X584" s="782"/>
      <c r="Y584" s="782"/>
      <c r="Z584" s="782"/>
    </row>
    <row r="585" spans="1:26" ht="13.9" customHeight="1">
      <c r="A585" s="827" t="s">
        <v>1298</v>
      </c>
      <c r="B585" s="826"/>
      <c r="C585" s="826"/>
      <c r="D585" s="826"/>
      <c r="E585" s="826"/>
      <c r="F585" s="826"/>
      <c r="G585" s="826"/>
      <c r="H585" s="826"/>
      <c r="I585" s="782"/>
      <c r="J585" s="782"/>
      <c r="K585" s="782"/>
      <c r="L585" s="782"/>
      <c r="M585" s="782"/>
      <c r="N585" s="782"/>
      <c r="O585" s="782"/>
      <c r="P585" s="782"/>
      <c r="Q585" s="782"/>
      <c r="R585" s="782"/>
      <c r="S585" s="782"/>
      <c r="T585" s="782"/>
      <c r="U585" s="782"/>
      <c r="V585" s="782"/>
      <c r="W585" s="782"/>
      <c r="X585" s="782"/>
      <c r="Y585" s="782"/>
      <c r="Z585" s="782"/>
    </row>
    <row r="586" spans="1:26">
      <c r="A586" s="792" t="s">
        <v>573</v>
      </c>
      <c r="B586" s="793"/>
      <c r="C586" s="798"/>
      <c r="D586" s="797"/>
      <c r="E586" s="797"/>
      <c r="F586" s="797"/>
      <c r="G586" s="797"/>
      <c r="H586" s="797"/>
      <c r="I586" s="782"/>
      <c r="J586" s="782"/>
      <c r="K586" s="782"/>
      <c r="L586" s="782"/>
      <c r="M586" s="782"/>
      <c r="N586" s="782"/>
      <c r="O586" s="782"/>
      <c r="P586" s="782"/>
      <c r="Q586" s="782"/>
      <c r="R586" s="782"/>
      <c r="S586" s="782"/>
      <c r="T586" s="782"/>
      <c r="U586" s="782"/>
      <c r="V586" s="782"/>
      <c r="W586" s="782"/>
      <c r="X586" s="782"/>
      <c r="Y586" s="782"/>
      <c r="Z586" s="782"/>
    </row>
    <row r="587" spans="1:26">
      <c r="A587" s="792" t="s">
        <v>570</v>
      </c>
      <c r="B587" s="793"/>
      <c r="C587" s="798"/>
      <c r="D587" s="797"/>
      <c r="E587" s="797"/>
      <c r="F587" s="797"/>
      <c r="G587" s="797"/>
      <c r="H587" s="797"/>
      <c r="I587" s="782"/>
      <c r="J587" s="782"/>
      <c r="K587" s="782"/>
      <c r="L587" s="782"/>
      <c r="M587" s="782"/>
      <c r="N587" s="782"/>
      <c r="O587" s="782"/>
      <c r="P587" s="782"/>
      <c r="Q587" s="782"/>
      <c r="R587" s="782"/>
      <c r="S587" s="782"/>
      <c r="T587" s="782"/>
      <c r="U587" s="782"/>
      <c r="V587" s="782"/>
      <c r="W587" s="782"/>
      <c r="X587" s="782"/>
      <c r="Y587" s="782"/>
      <c r="Z587" s="782"/>
    </row>
    <row r="588" spans="1:26">
      <c r="A588" s="792"/>
      <c r="B588" s="793"/>
      <c r="C588" s="798"/>
      <c r="D588" s="797"/>
      <c r="E588" s="797"/>
      <c r="F588" s="797"/>
      <c r="G588" s="797"/>
      <c r="H588" s="797"/>
      <c r="I588" s="782"/>
      <c r="J588" s="782"/>
      <c r="K588" s="782"/>
      <c r="L588" s="782"/>
      <c r="M588" s="782"/>
      <c r="N588" s="782"/>
      <c r="O588" s="782"/>
      <c r="P588" s="782"/>
      <c r="Q588" s="782"/>
      <c r="R588" s="782"/>
      <c r="S588" s="782"/>
      <c r="T588" s="782"/>
      <c r="U588" s="782"/>
      <c r="V588" s="782"/>
      <c r="W588" s="782"/>
      <c r="X588" s="782"/>
      <c r="Y588" s="782"/>
      <c r="Z588" s="782"/>
    </row>
    <row r="589" spans="1:26">
      <c r="A589" s="792"/>
      <c r="B589" s="806" t="s">
        <v>196</v>
      </c>
      <c r="C589" s="798"/>
      <c r="D589" s="797"/>
      <c r="E589" s="797"/>
      <c r="F589" s="797"/>
      <c r="G589" s="797"/>
      <c r="H589" s="797"/>
      <c r="I589" s="782"/>
      <c r="J589" s="782"/>
      <c r="K589" s="782"/>
      <c r="L589" s="782"/>
      <c r="M589" s="782"/>
      <c r="N589" s="782"/>
      <c r="O589" s="782"/>
      <c r="P589" s="782"/>
      <c r="Q589" s="782"/>
      <c r="R589" s="782"/>
      <c r="S589" s="782"/>
      <c r="T589" s="782"/>
      <c r="U589" s="782"/>
      <c r="V589" s="782"/>
      <c r="W589" s="782"/>
      <c r="X589" s="782"/>
      <c r="Y589" s="782"/>
      <c r="Z589" s="782"/>
    </row>
    <row r="590" spans="1:26">
      <c r="A590" s="792"/>
      <c r="B590" s="793" t="s">
        <v>574</v>
      </c>
      <c r="C590" s="798"/>
      <c r="D590" s="797"/>
      <c r="E590" s="797"/>
      <c r="F590" s="797"/>
      <c r="G590" s="797"/>
      <c r="H590" s="797"/>
      <c r="I590" s="782"/>
      <c r="J590" s="782"/>
      <c r="K590" s="782"/>
      <c r="L590" s="782"/>
      <c r="M590" s="782"/>
      <c r="N590" s="782"/>
      <c r="O590" s="782"/>
      <c r="P590" s="782"/>
      <c r="Q590" s="782"/>
      <c r="R590" s="782"/>
      <c r="S590" s="782"/>
      <c r="T590" s="782"/>
      <c r="U590" s="782"/>
      <c r="V590" s="782"/>
      <c r="W590" s="782"/>
      <c r="X590" s="782"/>
      <c r="Y590" s="782"/>
      <c r="Z590" s="782"/>
    </row>
    <row r="591" spans="1:26">
      <c r="A591" s="813"/>
      <c r="B591" s="813"/>
      <c r="C591" s="813"/>
      <c r="D591" s="813"/>
      <c r="E591" s="813"/>
      <c r="F591" s="813"/>
      <c r="G591" s="813"/>
      <c r="H591" s="813"/>
      <c r="I591" s="803"/>
      <c r="J591" s="803"/>
      <c r="K591" s="803"/>
      <c r="L591" s="803"/>
      <c r="M591" s="803"/>
      <c r="N591" s="803"/>
      <c r="O591" s="803"/>
      <c r="P591" s="803"/>
      <c r="Q591" s="803"/>
      <c r="R591" s="803"/>
      <c r="S591" s="803"/>
      <c r="T591" s="803"/>
      <c r="U591" s="803"/>
      <c r="V591" s="803"/>
      <c r="W591" s="803"/>
      <c r="X591" s="803"/>
      <c r="Y591" s="803"/>
      <c r="Z591" s="803"/>
    </row>
    <row r="592" spans="1:26" ht="18.75">
      <c r="A592" s="805" t="s">
        <v>575</v>
      </c>
      <c r="B592" s="793"/>
      <c r="C592" s="798"/>
      <c r="D592" s="797"/>
      <c r="E592" s="797"/>
      <c r="F592" s="797"/>
      <c r="G592" s="797"/>
      <c r="H592" s="797"/>
      <c r="I592" s="803"/>
      <c r="J592" s="803"/>
      <c r="K592" s="803"/>
      <c r="L592" s="803"/>
      <c r="M592" s="803"/>
      <c r="N592" s="803"/>
      <c r="O592" s="803"/>
      <c r="P592" s="803"/>
      <c r="Q592" s="803"/>
      <c r="R592" s="803"/>
      <c r="S592" s="803"/>
      <c r="T592" s="803"/>
      <c r="U592" s="803"/>
      <c r="V592" s="803"/>
      <c r="W592" s="803"/>
      <c r="X592" s="803"/>
      <c r="Y592" s="803"/>
      <c r="Z592" s="803"/>
    </row>
    <row r="593" spans="1:26">
      <c r="A593" s="792"/>
      <c r="B593" s="793"/>
      <c r="C593" s="798"/>
      <c r="D593" s="797"/>
      <c r="E593" s="797"/>
      <c r="F593" s="797"/>
      <c r="G593" s="797"/>
      <c r="H593" s="797"/>
      <c r="I593" s="803"/>
      <c r="J593" s="803"/>
      <c r="K593" s="803"/>
      <c r="L593" s="803"/>
      <c r="M593" s="803"/>
      <c r="N593" s="803"/>
      <c r="O593" s="803"/>
      <c r="P593" s="803"/>
      <c r="Q593" s="803"/>
      <c r="R593" s="803"/>
      <c r="S593" s="803"/>
      <c r="T593" s="803"/>
      <c r="U593" s="803"/>
      <c r="V593" s="803"/>
      <c r="W593" s="803"/>
      <c r="X593" s="803"/>
      <c r="Y593" s="803"/>
      <c r="Z593" s="803"/>
    </row>
    <row r="594" spans="1:26" ht="15">
      <c r="A594" s="792"/>
      <c r="B594" s="814" t="s">
        <v>576</v>
      </c>
      <c r="C594" s="798"/>
      <c r="D594" s="797"/>
      <c r="E594" s="797"/>
      <c r="F594" s="797"/>
      <c r="G594" s="797"/>
      <c r="H594" s="797"/>
      <c r="I594" s="782"/>
      <c r="J594" s="782"/>
      <c r="K594" s="782"/>
      <c r="L594" s="782"/>
      <c r="M594" s="782"/>
      <c r="N594" s="782"/>
      <c r="O594" s="782"/>
      <c r="P594" s="782"/>
      <c r="Q594" s="782"/>
      <c r="R594" s="782"/>
      <c r="S594" s="782"/>
      <c r="T594" s="782"/>
      <c r="U594" s="782"/>
      <c r="V594" s="782"/>
      <c r="W594" s="782"/>
      <c r="X594" s="782"/>
      <c r="Y594" s="782"/>
      <c r="Z594" s="782"/>
    </row>
    <row r="595" spans="1:26">
      <c r="A595" s="792"/>
      <c r="B595" s="793"/>
      <c r="C595" s="798"/>
      <c r="D595" s="797"/>
      <c r="E595" s="797"/>
      <c r="F595" s="797"/>
      <c r="G595" s="797"/>
      <c r="H595" s="797"/>
      <c r="I595" s="782"/>
      <c r="J595" s="782"/>
      <c r="K595" s="782"/>
      <c r="L595" s="782"/>
      <c r="M595" s="782"/>
      <c r="N595" s="782"/>
      <c r="O595" s="782"/>
      <c r="P595" s="782"/>
      <c r="Q595" s="782"/>
      <c r="R595" s="782"/>
      <c r="S595" s="782"/>
      <c r="T595" s="782"/>
      <c r="U595" s="782"/>
      <c r="V595" s="782"/>
      <c r="W595" s="782"/>
      <c r="X595" s="782"/>
      <c r="Y595" s="782"/>
      <c r="Z595" s="782"/>
    </row>
    <row r="596" spans="1:26">
      <c r="A596" s="792"/>
      <c r="B596" s="806" t="s">
        <v>165</v>
      </c>
      <c r="C596" s="798"/>
      <c r="D596" s="797"/>
      <c r="E596" s="797"/>
      <c r="F596" s="797"/>
      <c r="G596" s="797"/>
      <c r="H596" s="797"/>
      <c r="I596" s="782"/>
      <c r="J596" s="782"/>
      <c r="K596" s="782"/>
      <c r="L596" s="782"/>
      <c r="M596" s="782"/>
      <c r="N596" s="782"/>
      <c r="O596" s="782"/>
      <c r="P596" s="782"/>
      <c r="Q596" s="782"/>
      <c r="R596" s="782"/>
      <c r="S596" s="782"/>
      <c r="T596" s="782"/>
      <c r="U596" s="782"/>
      <c r="V596" s="782"/>
      <c r="W596" s="782"/>
      <c r="X596" s="782"/>
      <c r="Y596" s="782"/>
      <c r="Z596" s="782"/>
    </row>
    <row r="597" spans="1:26">
      <c r="A597" s="792"/>
      <c r="B597" s="793" t="s">
        <v>577</v>
      </c>
      <c r="C597" s="798"/>
      <c r="D597" s="797"/>
      <c r="E597" s="797"/>
      <c r="F597" s="797"/>
      <c r="G597" s="797"/>
      <c r="H597" s="797"/>
      <c r="I597" s="782"/>
      <c r="J597" s="782"/>
      <c r="K597" s="782"/>
      <c r="L597" s="782"/>
      <c r="M597" s="782"/>
      <c r="N597" s="782"/>
      <c r="O597" s="782"/>
      <c r="P597" s="782"/>
      <c r="Q597" s="782"/>
      <c r="R597" s="782"/>
      <c r="S597" s="782"/>
      <c r="T597" s="782"/>
      <c r="U597" s="782"/>
      <c r="V597" s="782"/>
      <c r="W597" s="782"/>
      <c r="X597" s="782"/>
      <c r="Y597" s="782"/>
      <c r="Z597" s="782"/>
    </row>
    <row r="598" spans="1:26">
      <c r="A598" s="792" t="s">
        <v>563</v>
      </c>
      <c r="B598" s="793"/>
      <c r="C598" s="798"/>
      <c r="D598" s="797"/>
      <c r="E598" s="797"/>
      <c r="F598" s="797"/>
      <c r="G598" s="797"/>
      <c r="H598" s="797"/>
      <c r="I598" s="782"/>
      <c r="J598" s="782"/>
      <c r="K598" s="782"/>
      <c r="L598" s="782"/>
      <c r="M598" s="782"/>
      <c r="N598" s="782"/>
      <c r="O598" s="782"/>
      <c r="P598" s="782"/>
      <c r="Q598" s="782"/>
      <c r="R598" s="782"/>
      <c r="S598" s="782"/>
      <c r="T598" s="782"/>
      <c r="U598" s="782"/>
      <c r="V598" s="782"/>
      <c r="W598" s="782"/>
      <c r="X598" s="782"/>
      <c r="Y598" s="782"/>
      <c r="Z598" s="782"/>
    </row>
    <row r="599" spans="1:26">
      <c r="A599" s="792"/>
      <c r="B599" s="807" t="s">
        <v>128</v>
      </c>
      <c r="C599" s="808" t="s">
        <v>578</v>
      </c>
      <c r="D599" s="797"/>
      <c r="E599" s="797"/>
      <c r="F599" s="797"/>
      <c r="G599" s="797"/>
      <c r="H599" s="797"/>
      <c r="I599" s="782"/>
      <c r="J599" s="782"/>
      <c r="K599" s="782"/>
      <c r="L599" s="782"/>
      <c r="M599" s="782"/>
      <c r="N599" s="782"/>
      <c r="O599" s="782"/>
      <c r="P599" s="782"/>
      <c r="Q599" s="782"/>
      <c r="R599" s="782"/>
      <c r="S599" s="782"/>
      <c r="T599" s="782"/>
      <c r="U599" s="782"/>
      <c r="V599" s="782"/>
      <c r="W599" s="782"/>
      <c r="X599" s="782"/>
      <c r="Y599" s="782"/>
      <c r="Z599" s="782"/>
    </row>
    <row r="600" spans="1:26">
      <c r="A600" s="792"/>
      <c r="B600" s="807" t="s">
        <v>128</v>
      </c>
      <c r="C600" s="808" t="s">
        <v>1299</v>
      </c>
      <c r="D600" s="797"/>
      <c r="E600" s="797"/>
      <c r="F600" s="797"/>
      <c r="G600" s="797"/>
      <c r="H600" s="797"/>
      <c r="I600" s="782"/>
      <c r="J600" s="782"/>
      <c r="K600" s="782"/>
      <c r="L600" s="782"/>
      <c r="M600" s="782"/>
      <c r="N600" s="782"/>
      <c r="O600" s="782"/>
      <c r="P600" s="782"/>
      <c r="Q600" s="782"/>
      <c r="R600" s="782"/>
      <c r="S600" s="782"/>
      <c r="T600" s="782"/>
      <c r="U600" s="782"/>
      <c r="V600" s="782"/>
      <c r="W600" s="782"/>
      <c r="X600" s="782"/>
      <c r="Y600" s="782"/>
      <c r="Z600" s="782"/>
    </row>
    <row r="601" spans="1:26">
      <c r="A601" s="792"/>
      <c r="B601" s="807" t="s">
        <v>128</v>
      </c>
      <c r="C601" s="809" t="s">
        <v>291</v>
      </c>
      <c r="D601" s="797"/>
      <c r="E601" s="797"/>
      <c r="F601" s="797"/>
      <c r="G601" s="797"/>
      <c r="H601" s="797"/>
      <c r="I601" s="782"/>
      <c r="J601" s="782"/>
      <c r="K601" s="782"/>
      <c r="L601" s="782"/>
      <c r="M601" s="782"/>
      <c r="N601" s="782"/>
      <c r="O601" s="782"/>
      <c r="P601" s="782"/>
      <c r="Q601" s="782"/>
      <c r="R601" s="782"/>
      <c r="S601" s="782"/>
      <c r="T601" s="782"/>
      <c r="U601" s="782"/>
      <c r="V601" s="782"/>
      <c r="W601" s="782"/>
      <c r="X601" s="782"/>
      <c r="Y601" s="782"/>
      <c r="Z601" s="782"/>
    </row>
    <row r="602" spans="1:26">
      <c r="A602" s="792"/>
      <c r="B602" s="807" t="s">
        <v>128</v>
      </c>
      <c r="C602" s="809" t="s">
        <v>169</v>
      </c>
      <c r="D602" s="804"/>
      <c r="E602" s="797"/>
      <c r="F602" s="797"/>
      <c r="G602" s="797"/>
      <c r="H602" s="797"/>
      <c r="I602" s="803"/>
      <c r="J602" s="803"/>
      <c r="K602" s="803"/>
      <c r="L602" s="803"/>
      <c r="M602" s="803"/>
      <c r="N602" s="803"/>
      <c r="O602" s="803"/>
      <c r="P602" s="803"/>
      <c r="Q602" s="803"/>
      <c r="R602" s="803"/>
      <c r="S602" s="803"/>
      <c r="T602" s="803"/>
      <c r="U602" s="803"/>
      <c r="V602" s="803"/>
      <c r="W602" s="803"/>
      <c r="X602" s="803"/>
      <c r="Y602" s="803"/>
      <c r="Z602" s="803"/>
    </row>
    <row r="603" spans="1:26">
      <c r="A603" s="792"/>
      <c r="B603" s="807"/>
      <c r="C603" s="808"/>
      <c r="D603" s="797"/>
      <c r="E603" s="797"/>
      <c r="F603" s="797"/>
      <c r="G603" s="797"/>
      <c r="H603" s="797"/>
      <c r="I603" s="782"/>
      <c r="J603" s="782"/>
      <c r="K603" s="782"/>
      <c r="L603" s="782"/>
      <c r="M603" s="782"/>
      <c r="N603" s="782"/>
      <c r="O603" s="782"/>
      <c r="P603" s="782"/>
      <c r="Q603" s="782"/>
      <c r="R603" s="782"/>
      <c r="S603" s="782"/>
      <c r="T603" s="782"/>
      <c r="U603" s="782"/>
      <c r="V603" s="782"/>
      <c r="W603" s="782"/>
      <c r="X603" s="782"/>
      <c r="Y603" s="782"/>
      <c r="Z603" s="782"/>
    </row>
    <row r="604" spans="1:26">
      <c r="A604" s="792"/>
      <c r="B604" s="806" t="s">
        <v>497</v>
      </c>
      <c r="C604" s="798"/>
      <c r="D604" s="797"/>
      <c r="E604" s="797"/>
      <c r="F604" s="797"/>
      <c r="G604" s="797"/>
      <c r="H604" s="797"/>
      <c r="I604" s="782"/>
      <c r="J604" s="782"/>
      <c r="K604" s="782"/>
      <c r="L604" s="782"/>
      <c r="M604" s="782"/>
      <c r="N604" s="782"/>
      <c r="O604" s="782"/>
      <c r="P604" s="782"/>
      <c r="Q604" s="782"/>
      <c r="R604" s="782"/>
      <c r="S604" s="782"/>
      <c r="T604" s="782"/>
      <c r="U604" s="782"/>
      <c r="V604" s="782"/>
      <c r="W604" s="782"/>
      <c r="X604" s="782"/>
      <c r="Y604" s="782"/>
      <c r="Z604" s="782"/>
    </row>
    <row r="605" spans="1:26">
      <c r="A605" s="792"/>
      <c r="B605" s="793" t="s">
        <v>293</v>
      </c>
      <c r="C605" s="798"/>
      <c r="D605" s="797"/>
      <c r="E605" s="797"/>
      <c r="F605" s="797"/>
      <c r="G605" s="797"/>
      <c r="H605" s="797"/>
      <c r="I605" s="782"/>
      <c r="J605" s="782"/>
      <c r="K605" s="782"/>
      <c r="L605" s="782"/>
      <c r="M605" s="782"/>
      <c r="N605" s="782"/>
      <c r="O605" s="782"/>
      <c r="P605" s="782"/>
      <c r="Q605" s="782"/>
      <c r="R605" s="782"/>
      <c r="S605" s="782"/>
      <c r="T605" s="782"/>
      <c r="U605" s="782"/>
      <c r="V605" s="782"/>
      <c r="W605" s="782"/>
      <c r="X605" s="782"/>
      <c r="Y605" s="782"/>
      <c r="Z605" s="782"/>
    </row>
    <row r="606" spans="1:26">
      <c r="A606" s="793" t="s">
        <v>579</v>
      </c>
      <c r="B606" s="793"/>
      <c r="C606" s="798"/>
      <c r="D606" s="797"/>
      <c r="E606" s="797"/>
      <c r="F606" s="797"/>
      <c r="G606" s="797"/>
      <c r="H606" s="797"/>
      <c r="I606" s="782"/>
      <c r="J606" s="782"/>
      <c r="K606" s="782"/>
      <c r="L606" s="782"/>
      <c r="M606" s="782"/>
      <c r="N606" s="782"/>
      <c r="O606" s="782"/>
      <c r="P606" s="782"/>
      <c r="Q606" s="782"/>
      <c r="R606" s="782"/>
      <c r="S606" s="782"/>
      <c r="T606" s="782"/>
      <c r="U606" s="782"/>
      <c r="V606" s="782"/>
      <c r="W606" s="782"/>
      <c r="X606" s="782"/>
      <c r="Y606" s="782"/>
      <c r="Z606" s="782"/>
    </row>
    <row r="607" spans="1:26">
      <c r="A607" s="793" t="s">
        <v>295</v>
      </c>
      <c r="B607" s="789"/>
      <c r="C607" s="798"/>
      <c r="D607" s="797"/>
      <c r="E607" s="797"/>
      <c r="F607" s="797"/>
      <c r="G607" s="797"/>
      <c r="H607" s="797"/>
      <c r="I607" s="782"/>
      <c r="J607" s="782"/>
      <c r="K607" s="782"/>
      <c r="L607" s="782"/>
      <c r="M607" s="782"/>
      <c r="N607" s="782"/>
      <c r="O607" s="782"/>
      <c r="P607" s="782"/>
      <c r="Q607" s="782"/>
      <c r="R607" s="782"/>
      <c r="S607" s="782"/>
      <c r="T607" s="782"/>
      <c r="U607" s="782"/>
      <c r="V607" s="782"/>
      <c r="W607" s="782"/>
      <c r="X607" s="782"/>
      <c r="Y607" s="782"/>
      <c r="Z607" s="782"/>
    </row>
    <row r="608" spans="1:26">
      <c r="A608" s="792"/>
      <c r="B608" s="793" t="s">
        <v>580</v>
      </c>
      <c r="C608" s="798"/>
      <c r="D608" s="797"/>
      <c r="E608" s="797"/>
      <c r="F608" s="797"/>
      <c r="G608" s="797"/>
      <c r="H608" s="797"/>
      <c r="I608" s="782"/>
      <c r="J608" s="782"/>
      <c r="K608" s="782"/>
      <c r="L608" s="782"/>
      <c r="M608" s="782"/>
      <c r="N608" s="782"/>
      <c r="O608" s="782"/>
      <c r="P608" s="782"/>
      <c r="Q608" s="782"/>
      <c r="R608" s="782"/>
      <c r="S608" s="782"/>
      <c r="T608" s="782"/>
      <c r="U608" s="782"/>
      <c r="V608" s="782"/>
      <c r="W608" s="782"/>
      <c r="X608" s="782"/>
      <c r="Y608" s="782"/>
      <c r="Z608" s="782"/>
    </row>
    <row r="609" spans="1:26">
      <c r="A609" s="792" t="s">
        <v>581</v>
      </c>
      <c r="B609" s="793"/>
      <c r="C609" s="798"/>
      <c r="D609" s="797"/>
      <c r="E609" s="797"/>
      <c r="F609" s="797"/>
      <c r="G609" s="797"/>
      <c r="H609" s="797"/>
      <c r="I609" s="782"/>
      <c r="J609" s="782"/>
      <c r="K609" s="782"/>
      <c r="L609" s="782"/>
      <c r="M609" s="782"/>
      <c r="N609" s="782"/>
      <c r="O609" s="782"/>
      <c r="P609" s="782"/>
      <c r="Q609" s="782"/>
      <c r="R609" s="782"/>
      <c r="S609" s="782"/>
      <c r="T609" s="782"/>
      <c r="U609" s="782"/>
      <c r="V609" s="782"/>
      <c r="W609" s="782"/>
      <c r="X609" s="782"/>
      <c r="Y609" s="782"/>
      <c r="Z609" s="782"/>
    </row>
    <row r="610" spans="1:26">
      <c r="A610" s="792" t="s">
        <v>582</v>
      </c>
      <c r="B610" s="793"/>
      <c r="C610" s="798"/>
      <c r="D610" s="797"/>
      <c r="E610" s="797"/>
      <c r="F610" s="797"/>
      <c r="G610" s="797"/>
      <c r="H610" s="797"/>
      <c r="I610" s="782"/>
      <c r="J610" s="782"/>
      <c r="K610" s="782"/>
      <c r="L610" s="782"/>
      <c r="M610" s="782"/>
      <c r="N610" s="782"/>
      <c r="O610" s="782"/>
      <c r="P610" s="782"/>
      <c r="Q610" s="782"/>
      <c r="R610" s="782"/>
      <c r="S610" s="782"/>
      <c r="T610" s="782"/>
      <c r="U610" s="782"/>
      <c r="V610" s="782"/>
      <c r="W610" s="782"/>
      <c r="X610" s="782"/>
      <c r="Y610" s="782"/>
      <c r="Z610" s="782"/>
    </row>
    <row r="611" spans="1:26">
      <c r="A611" s="792" t="s">
        <v>583</v>
      </c>
      <c r="B611" s="793"/>
      <c r="C611" s="798"/>
      <c r="D611" s="797"/>
      <c r="E611" s="797"/>
      <c r="F611" s="797"/>
      <c r="G611" s="797"/>
      <c r="H611" s="797"/>
      <c r="I611" s="782"/>
      <c r="J611" s="782"/>
      <c r="K611" s="782"/>
      <c r="L611" s="782"/>
      <c r="M611" s="782"/>
      <c r="N611" s="782"/>
      <c r="O611" s="782"/>
      <c r="P611" s="782"/>
      <c r="Q611" s="782"/>
      <c r="R611" s="782"/>
      <c r="S611" s="782"/>
      <c r="T611" s="782"/>
      <c r="U611" s="782"/>
      <c r="V611" s="782"/>
      <c r="W611" s="782"/>
      <c r="X611" s="782"/>
      <c r="Y611" s="782"/>
      <c r="Z611" s="782"/>
    </row>
    <row r="612" spans="1:26">
      <c r="A612" s="792"/>
      <c r="B612" s="793" t="s">
        <v>584</v>
      </c>
      <c r="C612" s="798"/>
      <c r="D612" s="797"/>
      <c r="E612" s="797"/>
      <c r="F612" s="797"/>
      <c r="G612" s="797"/>
      <c r="H612" s="797"/>
      <c r="I612" s="782"/>
      <c r="J612" s="782"/>
      <c r="K612" s="782"/>
      <c r="L612" s="782"/>
      <c r="M612" s="782"/>
      <c r="N612" s="782"/>
      <c r="O612" s="782"/>
      <c r="P612" s="782"/>
      <c r="Q612" s="782"/>
      <c r="R612" s="782"/>
      <c r="S612" s="782"/>
      <c r="T612" s="782"/>
      <c r="U612" s="782"/>
      <c r="V612" s="782"/>
      <c r="W612" s="782"/>
      <c r="X612" s="782"/>
      <c r="Y612" s="782"/>
      <c r="Z612" s="782"/>
    </row>
    <row r="613" spans="1:26">
      <c r="A613" s="792" t="s">
        <v>585</v>
      </c>
      <c r="B613" s="793"/>
      <c r="C613" s="798"/>
      <c r="D613" s="797"/>
      <c r="E613" s="797"/>
      <c r="F613" s="797"/>
      <c r="G613" s="797"/>
      <c r="H613" s="797"/>
      <c r="I613" s="782"/>
      <c r="J613" s="782"/>
      <c r="K613" s="782"/>
      <c r="L613" s="782"/>
      <c r="M613" s="782"/>
      <c r="N613" s="782"/>
      <c r="O613" s="782"/>
      <c r="P613" s="782"/>
      <c r="Q613" s="782"/>
      <c r="R613" s="782"/>
      <c r="S613" s="782"/>
      <c r="T613" s="782"/>
      <c r="U613" s="782"/>
      <c r="V613" s="782"/>
      <c r="W613" s="782"/>
      <c r="X613" s="782"/>
      <c r="Y613" s="782"/>
      <c r="Z613" s="782"/>
    </row>
    <row r="614" spans="1:26">
      <c r="A614" s="792" t="s">
        <v>586</v>
      </c>
      <c r="B614" s="793"/>
      <c r="C614" s="798"/>
      <c r="D614" s="797"/>
      <c r="E614" s="797"/>
      <c r="F614" s="797"/>
      <c r="G614" s="797"/>
      <c r="H614" s="797"/>
      <c r="I614" s="782"/>
      <c r="J614" s="782"/>
      <c r="K614" s="782"/>
      <c r="L614" s="782"/>
      <c r="M614" s="782"/>
      <c r="N614" s="782"/>
      <c r="O614" s="782"/>
      <c r="P614" s="782"/>
      <c r="Q614" s="782"/>
      <c r="R614" s="782"/>
      <c r="S614" s="782"/>
      <c r="T614" s="782"/>
      <c r="U614" s="782"/>
      <c r="V614" s="782"/>
      <c r="W614" s="782"/>
      <c r="X614" s="782"/>
      <c r="Y614" s="782"/>
      <c r="Z614" s="782"/>
    </row>
    <row r="615" spans="1:26">
      <c r="A615" s="792"/>
      <c r="B615" s="793"/>
      <c r="C615" s="798"/>
      <c r="D615" s="797"/>
      <c r="E615" s="797"/>
      <c r="F615" s="797"/>
      <c r="G615" s="797"/>
      <c r="H615" s="797"/>
      <c r="I615" s="782"/>
      <c r="J615" s="782"/>
      <c r="K615" s="782"/>
      <c r="L615" s="782"/>
      <c r="M615" s="782"/>
      <c r="N615" s="782"/>
      <c r="O615" s="782"/>
      <c r="P615" s="782"/>
      <c r="Q615" s="782"/>
      <c r="R615" s="782"/>
      <c r="S615" s="782"/>
      <c r="T615" s="782"/>
      <c r="U615" s="782"/>
      <c r="V615" s="782"/>
      <c r="W615" s="782"/>
      <c r="X615" s="782"/>
      <c r="Y615" s="782"/>
      <c r="Z615" s="782"/>
    </row>
    <row r="616" spans="1:26">
      <c r="A616" s="792"/>
      <c r="B616" s="806" t="s">
        <v>196</v>
      </c>
      <c r="C616" s="798"/>
      <c r="D616" s="797"/>
      <c r="E616" s="797"/>
      <c r="F616" s="797"/>
      <c r="G616" s="797"/>
      <c r="H616" s="797"/>
      <c r="I616" s="782"/>
      <c r="J616" s="782"/>
      <c r="K616" s="782"/>
      <c r="L616" s="782"/>
      <c r="M616" s="782"/>
      <c r="N616" s="782"/>
      <c r="O616" s="782"/>
      <c r="P616" s="782"/>
      <c r="Q616" s="782"/>
      <c r="R616" s="782"/>
      <c r="S616" s="782"/>
      <c r="T616" s="782"/>
      <c r="U616" s="782"/>
      <c r="V616" s="782"/>
      <c r="W616" s="782"/>
      <c r="X616" s="782"/>
      <c r="Y616" s="782"/>
      <c r="Z616" s="782"/>
    </row>
    <row r="617" spans="1:26">
      <c r="A617" s="792"/>
      <c r="B617" s="793" t="s">
        <v>587</v>
      </c>
      <c r="C617" s="798"/>
      <c r="D617" s="797"/>
      <c r="E617" s="797"/>
      <c r="F617" s="797"/>
      <c r="G617" s="797"/>
      <c r="H617" s="797"/>
      <c r="I617" s="782"/>
      <c r="J617" s="782"/>
      <c r="K617" s="782"/>
      <c r="L617" s="782"/>
      <c r="M617" s="782"/>
      <c r="N617" s="782"/>
      <c r="O617" s="782"/>
      <c r="P617" s="782"/>
      <c r="Q617" s="782"/>
      <c r="R617" s="782"/>
      <c r="S617" s="782"/>
      <c r="T617" s="782"/>
      <c r="U617" s="782"/>
      <c r="V617" s="782"/>
      <c r="W617" s="782"/>
      <c r="X617" s="782"/>
      <c r="Y617" s="782"/>
      <c r="Z617" s="782"/>
    </row>
    <row r="618" spans="1:26">
      <c r="A618" s="792"/>
      <c r="B618" s="793"/>
      <c r="C618" s="798"/>
      <c r="D618" s="797"/>
      <c r="E618" s="797"/>
      <c r="F618" s="797"/>
      <c r="G618" s="797"/>
      <c r="H618" s="797"/>
      <c r="I618" s="782"/>
      <c r="J618" s="782"/>
      <c r="K618" s="782"/>
      <c r="L618" s="782"/>
      <c r="M618" s="782"/>
      <c r="N618" s="782"/>
      <c r="O618" s="782"/>
      <c r="P618" s="782"/>
      <c r="Q618" s="782"/>
      <c r="R618" s="782"/>
      <c r="S618" s="782"/>
      <c r="T618" s="782"/>
      <c r="U618" s="782"/>
      <c r="V618" s="782"/>
      <c r="W618" s="782"/>
      <c r="X618" s="782"/>
      <c r="Y618" s="782"/>
      <c r="Z618" s="782"/>
    </row>
    <row r="619" spans="1:26" ht="15">
      <c r="A619" s="792"/>
      <c r="B619" s="814" t="s">
        <v>588</v>
      </c>
      <c r="C619" s="798"/>
      <c r="D619" s="797"/>
      <c r="E619" s="797"/>
      <c r="F619" s="797"/>
      <c r="G619" s="797"/>
      <c r="H619" s="797"/>
      <c r="I619" s="782"/>
      <c r="J619" s="782"/>
      <c r="K619" s="782"/>
      <c r="L619" s="782"/>
      <c r="M619" s="782"/>
      <c r="N619" s="782"/>
      <c r="O619" s="782"/>
      <c r="P619" s="782"/>
      <c r="Q619" s="782"/>
      <c r="R619" s="782"/>
      <c r="S619" s="782"/>
      <c r="T619" s="782"/>
      <c r="U619" s="782"/>
      <c r="V619" s="782"/>
      <c r="W619" s="782"/>
      <c r="X619" s="782"/>
      <c r="Y619" s="782"/>
      <c r="Z619" s="782"/>
    </row>
    <row r="620" spans="1:26">
      <c r="A620" s="792"/>
      <c r="B620" s="793"/>
      <c r="C620" s="798"/>
      <c r="D620" s="797"/>
      <c r="E620" s="797"/>
      <c r="F620" s="797"/>
      <c r="G620" s="797"/>
      <c r="H620" s="797"/>
      <c r="I620" s="782"/>
      <c r="J620" s="782"/>
      <c r="K620" s="782"/>
      <c r="L620" s="782"/>
      <c r="M620" s="782"/>
      <c r="N620" s="782"/>
      <c r="O620" s="782"/>
      <c r="P620" s="782"/>
      <c r="Q620" s="782"/>
      <c r="R620" s="782"/>
      <c r="S620" s="782"/>
      <c r="T620" s="782"/>
      <c r="U620" s="782"/>
      <c r="V620" s="782"/>
      <c r="W620" s="782"/>
      <c r="X620" s="782"/>
      <c r="Y620" s="782"/>
      <c r="Z620" s="782"/>
    </row>
    <row r="621" spans="1:26">
      <c r="A621" s="792"/>
      <c r="B621" s="806" t="s">
        <v>165</v>
      </c>
      <c r="C621" s="798"/>
      <c r="D621" s="797"/>
      <c r="E621" s="797"/>
      <c r="F621" s="797"/>
      <c r="G621" s="797"/>
      <c r="H621" s="797"/>
      <c r="I621" s="782"/>
      <c r="J621" s="782"/>
      <c r="K621" s="782"/>
      <c r="L621" s="782"/>
      <c r="M621" s="782"/>
      <c r="N621" s="782"/>
      <c r="O621" s="782"/>
      <c r="P621" s="782"/>
      <c r="Q621" s="782"/>
      <c r="R621" s="782"/>
      <c r="S621" s="782"/>
      <c r="T621" s="782"/>
      <c r="U621" s="782"/>
      <c r="V621" s="782"/>
      <c r="W621" s="782"/>
      <c r="X621" s="782"/>
      <c r="Y621" s="782"/>
      <c r="Z621" s="782"/>
    </row>
    <row r="622" spans="1:26">
      <c r="A622" s="792"/>
      <c r="B622" s="793" t="s">
        <v>589</v>
      </c>
      <c r="C622" s="798"/>
      <c r="D622" s="797"/>
      <c r="E622" s="797"/>
      <c r="F622" s="797"/>
      <c r="G622" s="797"/>
      <c r="H622" s="797"/>
      <c r="I622" s="782"/>
      <c r="J622" s="782"/>
      <c r="K622" s="782"/>
      <c r="L622" s="782"/>
      <c r="M622" s="782"/>
      <c r="N622" s="782"/>
      <c r="O622" s="782"/>
      <c r="P622" s="782"/>
      <c r="Q622" s="782"/>
      <c r="R622" s="782"/>
      <c r="S622" s="782"/>
      <c r="T622" s="782"/>
      <c r="U622" s="782"/>
      <c r="V622" s="782"/>
      <c r="W622" s="782"/>
      <c r="X622" s="782"/>
      <c r="Y622" s="782"/>
      <c r="Z622" s="782"/>
    </row>
    <row r="623" spans="1:26">
      <c r="A623" s="792" t="s">
        <v>563</v>
      </c>
      <c r="B623" s="793"/>
      <c r="C623" s="798"/>
      <c r="D623" s="797"/>
      <c r="E623" s="797"/>
      <c r="F623" s="797"/>
      <c r="G623" s="797"/>
      <c r="H623" s="797"/>
      <c r="I623" s="782"/>
      <c r="J623" s="782"/>
      <c r="K623" s="782"/>
      <c r="L623" s="782"/>
      <c r="M623" s="782"/>
      <c r="N623" s="782"/>
      <c r="O623" s="782"/>
      <c r="P623" s="782"/>
      <c r="Q623" s="782"/>
      <c r="R623" s="782"/>
      <c r="S623" s="782"/>
      <c r="T623" s="782"/>
      <c r="U623" s="782"/>
      <c r="V623" s="782"/>
      <c r="W623" s="782"/>
      <c r="X623" s="782"/>
      <c r="Y623" s="782"/>
      <c r="Z623" s="782"/>
    </row>
    <row r="624" spans="1:26">
      <c r="A624" s="792"/>
      <c r="B624" s="807" t="s">
        <v>128</v>
      </c>
      <c r="C624" s="808" t="s">
        <v>578</v>
      </c>
      <c r="D624" s="797"/>
      <c r="E624" s="797"/>
      <c r="F624" s="797"/>
      <c r="G624" s="797"/>
      <c r="H624" s="797"/>
      <c r="I624" s="782"/>
      <c r="J624" s="782"/>
      <c r="K624" s="782"/>
      <c r="L624" s="782"/>
      <c r="M624" s="782"/>
      <c r="N624" s="782"/>
      <c r="O624" s="782"/>
      <c r="P624" s="782"/>
      <c r="Q624" s="782"/>
      <c r="R624" s="782"/>
      <c r="S624" s="782"/>
      <c r="T624" s="782"/>
      <c r="U624" s="782"/>
      <c r="V624" s="782"/>
      <c r="W624" s="782"/>
      <c r="X624" s="782"/>
      <c r="Y624" s="782"/>
      <c r="Z624" s="782"/>
    </row>
    <row r="625" spans="1:26">
      <c r="A625" s="792"/>
      <c r="B625" s="807" t="s">
        <v>128</v>
      </c>
      <c r="C625" s="808" t="s">
        <v>1243</v>
      </c>
      <c r="D625" s="797"/>
      <c r="E625" s="797"/>
      <c r="F625" s="797"/>
      <c r="G625" s="797"/>
      <c r="H625" s="797"/>
      <c r="I625" s="782"/>
      <c r="J625" s="782"/>
      <c r="K625" s="782"/>
      <c r="L625" s="782"/>
      <c r="M625" s="782"/>
      <c r="N625" s="782"/>
      <c r="O625" s="782"/>
      <c r="P625" s="782"/>
      <c r="Q625" s="782"/>
      <c r="R625" s="782"/>
      <c r="S625" s="782"/>
      <c r="T625" s="782"/>
      <c r="U625" s="782"/>
      <c r="V625" s="782"/>
      <c r="W625" s="782"/>
      <c r="X625" s="782"/>
      <c r="Y625" s="782"/>
      <c r="Z625" s="782"/>
    </row>
    <row r="626" spans="1:26">
      <c r="A626" s="792"/>
      <c r="B626" s="807" t="s">
        <v>128</v>
      </c>
      <c r="C626" s="809" t="s">
        <v>291</v>
      </c>
      <c r="D626" s="797"/>
      <c r="E626" s="797"/>
      <c r="F626" s="797"/>
      <c r="G626" s="797"/>
      <c r="H626" s="797"/>
      <c r="I626" s="782"/>
      <c r="J626" s="782"/>
      <c r="K626" s="782"/>
      <c r="L626" s="782"/>
      <c r="M626" s="782"/>
      <c r="N626" s="782"/>
      <c r="O626" s="782"/>
      <c r="P626" s="782"/>
      <c r="Q626" s="782"/>
      <c r="R626" s="782"/>
      <c r="S626" s="782"/>
      <c r="T626" s="782"/>
      <c r="U626" s="782"/>
      <c r="V626" s="782"/>
      <c r="W626" s="782"/>
      <c r="X626" s="782"/>
      <c r="Y626" s="782"/>
      <c r="Z626" s="782"/>
    </row>
    <row r="627" spans="1:26">
      <c r="A627" s="792"/>
      <c r="B627" s="807" t="s">
        <v>128</v>
      </c>
      <c r="C627" s="809" t="s">
        <v>169</v>
      </c>
      <c r="D627" s="804"/>
      <c r="E627" s="797"/>
      <c r="F627" s="797"/>
      <c r="G627" s="797"/>
      <c r="H627" s="797"/>
      <c r="I627" s="803"/>
      <c r="J627" s="803"/>
      <c r="K627" s="803"/>
      <c r="L627" s="803"/>
      <c r="M627" s="803"/>
      <c r="N627" s="803"/>
      <c r="O627" s="803"/>
      <c r="P627" s="803"/>
      <c r="Q627" s="803"/>
      <c r="R627" s="803"/>
      <c r="S627" s="803"/>
      <c r="T627" s="803"/>
      <c r="U627" s="803"/>
      <c r="V627" s="803"/>
      <c r="W627" s="803"/>
      <c r="X627" s="803"/>
      <c r="Y627" s="803"/>
      <c r="Z627" s="803"/>
    </row>
    <row r="628" spans="1:26">
      <c r="A628" s="792"/>
      <c r="B628" s="793"/>
      <c r="C628" s="798"/>
      <c r="D628" s="797"/>
      <c r="E628" s="797"/>
      <c r="F628" s="797"/>
      <c r="G628" s="797"/>
      <c r="H628" s="797"/>
      <c r="I628" s="782"/>
      <c r="J628" s="782"/>
      <c r="K628" s="782"/>
      <c r="L628" s="782"/>
      <c r="M628" s="782"/>
      <c r="N628" s="782"/>
      <c r="O628" s="782"/>
      <c r="P628" s="782"/>
      <c r="Q628" s="782"/>
      <c r="R628" s="782"/>
      <c r="S628" s="782"/>
      <c r="T628" s="782"/>
      <c r="U628" s="782"/>
      <c r="V628" s="782"/>
      <c r="W628" s="782"/>
      <c r="X628" s="782"/>
      <c r="Y628" s="782"/>
      <c r="Z628" s="782"/>
    </row>
    <row r="629" spans="1:26">
      <c r="A629" s="792"/>
      <c r="B629" s="806" t="s">
        <v>497</v>
      </c>
      <c r="C629" s="798"/>
      <c r="D629" s="797"/>
      <c r="E629" s="797"/>
      <c r="F629" s="797"/>
      <c r="G629" s="797"/>
      <c r="H629" s="797"/>
      <c r="I629" s="782"/>
      <c r="J629" s="782"/>
      <c r="K629" s="782"/>
      <c r="L629" s="782"/>
      <c r="M629" s="782"/>
      <c r="N629" s="782"/>
      <c r="O629" s="782"/>
      <c r="P629" s="782"/>
      <c r="Q629" s="782"/>
      <c r="R629" s="782"/>
      <c r="S629" s="782"/>
      <c r="T629" s="782"/>
      <c r="U629" s="782"/>
      <c r="V629" s="782"/>
      <c r="W629" s="782"/>
      <c r="X629" s="782"/>
      <c r="Y629" s="782"/>
      <c r="Z629" s="782"/>
    </row>
    <row r="630" spans="1:26">
      <c r="A630" s="792"/>
      <c r="B630" s="793" t="s">
        <v>293</v>
      </c>
      <c r="C630" s="798"/>
      <c r="D630" s="797"/>
      <c r="E630" s="797"/>
      <c r="F630" s="797"/>
      <c r="G630" s="797"/>
      <c r="H630" s="797"/>
      <c r="I630" s="782"/>
      <c r="J630" s="782"/>
      <c r="K630" s="782"/>
      <c r="L630" s="782"/>
      <c r="M630" s="782"/>
      <c r="N630" s="782"/>
      <c r="O630" s="782"/>
      <c r="P630" s="782"/>
      <c r="Q630" s="782"/>
      <c r="R630" s="782"/>
      <c r="S630" s="782"/>
      <c r="T630" s="782"/>
      <c r="U630" s="782"/>
      <c r="V630" s="782"/>
      <c r="W630" s="782"/>
      <c r="X630" s="782"/>
      <c r="Y630" s="782"/>
      <c r="Z630" s="782"/>
    </row>
    <row r="631" spans="1:26">
      <c r="A631" s="793" t="s">
        <v>590</v>
      </c>
      <c r="B631" s="793"/>
      <c r="C631" s="798"/>
      <c r="D631" s="797"/>
      <c r="E631" s="797"/>
      <c r="F631" s="797"/>
      <c r="G631" s="797"/>
      <c r="H631" s="797"/>
      <c r="I631" s="782"/>
      <c r="J631" s="782"/>
      <c r="K631" s="782"/>
      <c r="L631" s="782"/>
      <c r="M631" s="782"/>
      <c r="N631" s="782"/>
      <c r="O631" s="782"/>
      <c r="P631" s="782"/>
      <c r="Q631" s="782"/>
      <c r="R631" s="782"/>
      <c r="S631" s="782"/>
      <c r="T631" s="782"/>
      <c r="U631" s="782"/>
      <c r="V631" s="782"/>
      <c r="W631" s="782"/>
      <c r="X631" s="782"/>
      <c r="Y631" s="782"/>
      <c r="Z631" s="782"/>
    </row>
    <row r="632" spans="1:26">
      <c r="A632" s="793" t="s">
        <v>295</v>
      </c>
      <c r="B632" s="789"/>
      <c r="C632" s="798"/>
      <c r="D632" s="797"/>
      <c r="E632" s="797"/>
      <c r="F632" s="797"/>
      <c r="G632" s="797"/>
      <c r="H632" s="797"/>
      <c r="I632" s="782"/>
      <c r="J632" s="782"/>
      <c r="K632" s="782"/>
      <c r="L632" s="782"/>
      <c r="M632" s="782"/>
      <c r="N632" s="782"/>
      <c r="O632" s="782"/>
      <c r="P632" s="782"/>
      <c r="Q632" s="782"/>
      <c r="R632" s="782"/>
      <c r="S632" s="782"/>
      <c r="T632" s="782"/>
      <c r="U632" s="782"/>
      <c r="V632" s="782"/>
      <c r="W632" s="782"/>
      <c r="X632" s="782"/>
      <c r="Y632" s="782"/>
      <c r="Z632" s="782"/>
    </row>
    <row r="633" spans="1:26">
      <c r="A633" s="828" t="s">
        <v>591</v>
      </c>
      <c r="B633" s="820"/>
      <c r="C633" s="820"/>
      <c r="D633" s="820"/>
      <c r="E633" s="820"/>
      <c r="F633" s="820"/>
      <c r="G633" s="820"/>
      <c r="H633" s="820"/>
      <c r="I633" s="782"/>
      <c r="J633" s="782"/>
      <c r="K633" s="782"/>
      <c r="L633" s="782"/>
      <c r="M633" s="782"/>
      <c r="N633" s="782"/>
      <c r="O633" s="782"/>
      <c r="P633" s="782"/>
      <c r="Q633" s="782"/>
      <c r="R633" s="782"/>
      <c r="S633" s="782"/>
      <c r="T633" s="782"/>
      <c r="U633" s="782"/>
      <c r="V633" s="782"/>
      <c r="W633" s="782"/>
      <c r="X633" s="782"/>
      <c r="Y633" s="782"/>
      <c r="Z633" s="782"/>
    </row>
    <row r="634" spans="1:26" ht="25.9" customHeight="1">
      <c r="A634" s="827" t="s">
        <v>1246</v>
      </c>
      <c r="B634" s="826"/>
      <c r="C634" s="826"/>
      <c r="D634" s="826"/>
      <c r="E634" s="826"/>
      <c r="F634" s="826"/>
      <c r="G634" s="826"/>
      <c r="H634" s="826"/>
      <c r="I634" s="782"/>
      <c r="J634" s="782"/>
      <c r="K634" s="782"/>
      <c r="L634" s="782"/>
      <c r="M634" s="782"/>
      <c r="N634" s="782"/>
      <c r="O634" s="782"/>
      <c r="P634" s="782"/>
      <c r="Q634" s="782"/>
      <c r="R634" s="782"/>
      <c r="S634" s="782"/>
      <c r="T634" s="782"/>
      <c r="U634" s="782"/>
      <c r="V634" s="782"/>
      <c r="W634" s="782"/>
      <c r="X634" s="782"/>
      <c r="Y634" s="782"/>
      <c r="Z634" s="782"/>
    </row>
    <row r="635" spans="1:26">
      <c r="A635" s="792"/>
      <c r="B635" s="793"/>
      <c r="C635" s="798"/>
      <c r="D635" s="797"/>
      <c r="E635" s="797"/>
      <c r="F635" s="797"/>
      <c r="G635" s="797"/>
      <c r="H635" s="797"/>
      <c r="I635" s="782"/>
      <c r="J635" s="782"/>
      <c r="K635" s="782"/>
      <c r="L635" s="782"/>
      <c r="M635" s="782"/>
      <c r="N635" s="782"/>
      <c r="O635" s="782"/>
      <c r="P635" s="782"/>
      <c r="Q635" s="782"/>
      <c r="R635" s="782"/>
      <c r="S635" s="782"/>
      <c r="T635" s="782"/>
      <c r="U635" s="782"/>
      <c r="V635" s="782"/>
      <c r="W635" s="782"/>
      <c r="X635" s="782"/>
      <c r="Y635" s="782"/>
      <c r="Z635" s="782"/>
    </row>
    <row r="636" spans="1:26">
      <c r="A636" s="792"/>
      <c r="B636" s="806" t="s">
        <v>196</v>
      </c>
      <c r="C636" s="798"/>
      <c r="D636" s="797"/>
      <c r="E636" s="797"/>
      <c r="F636" s="797"/>
      <c r="G636" s="797"/>
      <c r="H636" s="797"/>
      <c r="I636" s="782"/>
      <c r="J636" s="782"/>
      <c r="K636" s="782"/>
      <c r="L636" s="782"/>
      <c r="M636" s="782"/>
      <c r="N636" s="782"/>
      <c r="O636" s="782"/>
      <c r="P636" s="782"/>
      <c r="Q636" s="782"/>
      <c r="R636" s="782"/>
      <c r="S636" s="782"/>
      <c r="T636" s="782"/>
      <c r="U636" s="782"/>
      <c r="V636" s="782"/>
      <c r="W636" s="782"/>
      <c r="X636" s="782"/>
      <c r="Y636" s="782"/>
      <c r="Z636" s="782"/>
    </row>
    <row r="637" spans="1:26">
      <c r="A637" s="792"/>
      <c r="B637" s="793" t="s">
        <v>592</v>
      </c>
      <c r="C637" s="798"/>
      <c r="D637" s="797"/>
      <c r="E637" s="797"/>
      <c r="F637" s="797"/>
      <c r="G637" s="797"/>
      <c r="H637" s="797"/>
      <c r="I637" s="782"/>
      <c r="J637" s="782"/>
      <c r="K637" s="782"/>
      <c r="L637" s="782"/>
      <c r="M637" s="782"/>
      <c r="N637" s="782"/>
      <c r="O637" s="782"/>
      <c r="P637" s="782"/>
      <c r="Q637" s="782"/>
      <c r="R637" s="782"/>
      <c r="S637" s="782"/>
      <c r="T637" s="782"/>
      <c r="U637" s="782"/>
      <c r="V637" s="782"/>
      <c r="W637" s="782"/>
      <c r="X637" s="782"/>
      <c r="Y637" s="782"/>
      <c r="Z637" s="782"/>
    </row>
    <row r="638" spans="1:26">
      <c r="A638" s="813"/>
      <c r="B638" s="813"/>
      <c r="C638" s="813"/>
      <c r="D638" s="813"/>
      <c r="E638" s="813"/>
      <c r="F638" s="813"/>
      <c r="G638" s="813"/>
      <c r="H638" s="813"/>
      <c r="I638" s="803"/>
      <c r="J638" s="803"/>
      <c r="K638" s="803"/>
      <c r="L638" s="803"/>
      <c r="M638" s="803"/>
      <c r="N638" s="803"/>
      <c r="O638" s="803"/>
      <c r="P638" s="803"/>
      <c r="Q638" s="803"/>
      <c r="R638" s="803"/>
      <c r="S638" s="803"/>
      <c r="T638" s="803"/>
      <c r="U638" s="803"/>
      <c r="V638" s="803"/>
      <c r="W638" s="803"/>
      <c r="X638" s="803"/>
      <c r="Y638" s="803"/>
      <c r="Z638" s="803"/>
    </row>
    <row r="639" spans="1:26" ht="18.75">
      <c r="A639" s="805" t="s">
        <v>593</v>
      </c>
      <c r="B639" s="793"/>
      <c r="C639" s="798"/>
      <c r="D639" s="797"/>
      <c r="E639" s="797"/>
      <c r="F639" s="797"/>
      <c r="G639" s="797"/>
      <c r="H639" s="797"/>
      <c r="I639" s="803"/>
      <c r="J639" s="803"/>
      <c r="K639" s="803"/>
      <c r="L639" s="803"/>
      <c r="M639" s="803"/>
      <c r="N639" s="803"/>
      <c r="O639" s="803"/>
      <c r="P639" s="803"/>
      <c r="Q639" s="803"/>
      <c r="R639" s="803"/>
      <c r="S639" s="803"/>
      <c r="T639" s="803"/>
      <c r="U639" s="803"/>
      <c r="V639" s="803"/>
      <c r="W639" s="803"/>
      <c r="X639" s="803"/>
      <c r="Y639" s="803"/>
      <c r="Z639" s="803"/>
    </row>
    <row r="640" spans="1:26">
      <c r="A640" s="792"/>
      <c r="B640" s="793"/>
      <c r="C640" s="798"/>
      <c r="D640" s="797"/>
      <c r="E640" s="797"/>
      <c r="F640" s="797"/>
      <c r="G640" s="797"/>
      <c r="H640" s="797"/>
      <c r="I640" s="803"/>
      <c r="J640" s="803"/>
      <c r="K640" s="803"/>
      <c r="L640" s="803"/>
      <c r="M640" s="803"/>
      <c r="N640" s="803"/>
      <c r="O640" s="803"/>
      <c r="P640" s="803"/>
      <c r="Q640" s="803"/>
      <c r="R640" s="803"/>
      <c r="S640" s="803"/>
      <c r="T640" s="803"/>
      <c r="U640" s="803"/>
      <c r="V640" s="803"/>
      <c r="W640" s="803"/>
      <c r="X640" s="803"/>
      <c r="Y640" s="803"/>
      <c r="Z640" s="803"/>
    </row>
    <row r="641" spans="1:26">
      <c r="A641" s="792"/>
      <c r="B641" s="806" t="s">
        <v>165</v>
      </c>
      <c r="C641" s="798"/>
      <c r="D641" s="797"/>
      <c r="E641" s="797"/>
      <c r="F641" s="797"/>
      <c r="G641" s="797"/>
      <c r="H641" s="797"/>
      <c r="I641" s="782"/>
      <c r="J641" s="782"/>
      <c r="K641" s="782"/>
      <c r="L641" s="782"/>
      <c r="M641" s="782"/>
      <c r="N641" s="782"/>
      <c r="O641" s="782"/>
      <c r="P641" s="782"/>
      <c r="Q641" s="782"/>
      <c r="R641" s="782"/>
      <c r="S641" s="782"/>
      <c r="T641" s="782"/>
      <c r="U641" s="782"/>
      <c r="V641" s="782"/>
      <c r="W641" s="782"/>
      <c r="X641" s="782"/>
      <c r="Y641" s="782"/>
      <c r="Z641" s="782"/>
    </row>
    <row r="642" spans="1:26">
      <c r="A642" s="792"/>
      <c r="B642" s="793" t="s">
        <v>594</v>
      </c>
      <c r="C642" s="798"/>
      <c r="D642" s="797"/>
      <c r="E642" s="797"/>
      <c r="F642" s="797"/>
      <c r="G642" s="797"/>
      <c r="H642" s="797"/>
      <c r="I642" s="782"/>
      <c r="J642" s="782"/>
      <c r="K642" s="782"/>
      <c r="L642" s="782"/>
      <c r="M642" s="782"/>
      <c r="N642" s="782"/>
      <c r="O642" s="782"/>
      <c r="P642" s="782"/>
      <c r="Q642" s="782"/>
      <c r="R642" s="782"/>
      <c r="S642" s="782"/>
      <c r="T642" s="782"/>
      <c r="U642" s="782"/>
      <c r="V642" s="782"/>
      <c r="W642" s="782"/>
      <c r="X642" s="782"/>
      <c r="Y642" s="782"/>
      <c r="Z642" s="782"/>
    </row>
    <row r="643" spans="1:26">
      <c r="A643" s="792" t="s">
        <v>563</v>
      </c>
      <c r="B643" s="793"/>
      <c r="C643" s="798"/>
      <c r="D643" s="797"/>
      <c r="E643" s="797"/>
      <c r="F643" s="797"/>
      <c r="G643" s="797"/>
      <c r="H643" s="797"/>
      <c r="I643" s="782"/>
      <c r="J643" s="782"/>
      <c r="K643" s="782"/>
      <c r="L643" s="782"/>
      <c r="M643" s="782"/>
      <c r="N643" s="782"/>
      <c r="O643" s="782"/>
      <c r="P643" s="782"/>
      <c r="Q643" s="782"/>
      <c r="R643" s="782"/>
      <c r="S643" s="782"/>
      <c r="T643" s="782"/>
      <c r="U643" s="782"/>
      <c r="V643" s="782"/>
      <c r="W643" s="782"/>
      <c r="X643" s="782"/>
      <c r="Y643" s="782"/>
      <c r="Z643" s="782"/>
    </row>
    <row r="644" spans="1:26">
      <c r="A644" s="792"/>
      <c r="B644" s="807" t="s">
        <v>128</v>
      </c>
      <c r="C644" s="808" t="s">
        <v>578</v>
      </c>
      <c r="D644" s="797"/>
      <c r="E644" s="797"/>
      <c r="F644" s="797"/>
      <c r="G644" s="797"/>
      <c r="H644" s="797"/>
      <c r="I644" s="782"/>
      <c r="J644" s="782"/>
      <c r="K644" s="782"/>
      <c r="L644" s="782"/>
      <c r="M644" s="782"/>
      <c r="N644" s="782"/>
      <c r="O644" s="782"/>
      <c r="P644" s="782"/>
      <c r="Q644" s="782"/>
      <c r="R644" s="782"/>
      <c r="S644" s="782"/>
      <c r="T644" s="782"/>
      <c r="U644" s="782"/>
      <c r="V644" s="782"/>
      <c r="W644" s="782"/>
      <c r="X644" s="782"/>
      <c r="Y644" s="782"/>
      <c r="Z644" s="782"/>
    </row>
    <row r="645" spans="1:26">
      <c r="A645" s="792"/>
      <c r="B645" s="807" t="s">
        <v>128</v>
      </c>
      <c r="C645" s="808" t="s">
        <v>1243</v>
      </c>
      <c r="D645" s="797"/>
      <c r="E645" s="797"/>
      <c r="F645" s="797"/>
      <c r="G645" s="797"/>
      <c r="H645" s="797"/>
      <c r="I645" s="782"/>
      <c r="J645" s="782"/>
      <c r="K645" s="782"/>
      <c r="L645" s="782"/>
      <c r="M645" s="782"/>
      <c r="N645" s="782"/>
      <c r="O645" s="782"/>
      <c r="P645" s="782"/>
      <c r="Q645" s="782"/>
      <c r="R645" s="782"/>
      <c r="S645" s="782"/>
      <c r="T645" s="782"/>
      <c r="U645" s="782"/>
      <c r="V645" s="782"/>
      <c r="W645" s="782"/>
      <c r="X645" s="782"/>
      <c r="Y645" s="782"/>
      <c r="Z645" s="782"/>
    </row>
    <row r="646" spans="1:26">
      <c r="A646" s="792"/>
      <c r="B646" s="807" t="s">
        <v>128</v>
      </c>
      <c r="C646" s="809" t="s">
        <v>291</v>
      </c>
      <c r="D646" s="797"/>
      <c r="E646" s="797"/>
      <c r="F646" s="797"/>
      <c r="G646" s="797"/>
      <c r="H646" s="797"/>
      <c r="I646" s="782"/>
      <c r="J646" s="782"/>
      <c r="K646" s="782"/>
      <c r="L646" s="782"/>
      <c r="M646" s="782"/>
      <c r="N646" s="782"/>
      <c r="O646" s="782"/>
      <c r="P646" s="782"/>
      <c r="Q646" s="782"/>
      <c r="R646" s="782"/>
      <c r="S646" s="782"/>
      <c r="T646" s="782"/>
      <c r="U646" s="782"/>
      <c r="V646" s="782"/>
      <c r="W646" s="782"/>
      <c r="X646" s="782"/>
      <c r="Y646" s="782"/>
      <c r="Z646" s="782"/>
    </row>
    <row r="647" spans="1:26">
      <c r="A647" s="792"/>
      <c r="B647" s="807" t="s">
        <v>128</v>
      </c>
      <c r="C647" s="808" t="s">
        <v>595</v>
      </c>
      <c r="D647" s="804"/>
      <c r="E647" s="797"/>
      <c r="F647" s="797"/>
      <c r="G647" s="797"/>
      <c r="H647" s="797"/>
      <c r="I647" s="803"/>
      <c r="J647" s="803"/>
      <c r="K647" s="803"/>
      <c r="L647" s="803"/>
      <c r="M647" s="803"/>
      <c r="N647" s="803"/>
      <c r="O647" s="803"/>
      <c r="P647" s="803"/>
      <c r="Q647" s="803"/>
      <c r="R647" s="803"/>
      <c r="S647" s="803"/>
      <c r="T647" s="803"/>
      <c r="U647" s="803"/>
      <c r="V647" s="803"/>
      <c r="W647" s="803"/>
      <c r="X647" s="803"/>
      <c r="Y647" s="803"/>
      <c r="Z647" s="803"/>
    </row>
    <row r="648" spans="1:26">
      <c r="A648" s="792"/>
      <c r="B648" s="793"/>
      <c r="C648" s="798"/>
      <c r="D648" s="797"/>
      <c r="E648" s="797"/>
      <c r="F648" s="797"/>
      <c r="G648" s="797"/>
      <c r="H648" s="797"/>
      <c r="I648" s="782"/>
      <c r="J648" s="782"/>
      <c r="K648" s="782"/>
      <c r="L648" s="782"/>
      <c r="M648" s="782"/>
      <c r="N648" s="782"/>
      <c r="O648" s="782"/>
      <c r="P648" s="782"/>
      <c r="Q648" s="782"/>
      <c r="R648" s="782"/>
      <c r="S648" s="782"/>
      <c r="T648" s="782"/>
      <c r="U648" s="782"/>
      <c r="V648" s="782"/>
      <c r="W648" s="782"/>
      <c r="X648" s="782"/>
      <c r="Y648" s="782"/>
      <c r="Z648" s="782"/>
    </row>
    <row r="649" spans="1:26">
      <c r="A649" s="792"/>
      <c r="B649" s="793" t="s">
        <v>596</v>
      </c>
      <c r="C649" s="798"/>
      <c r="D649" s="797"/>
      <c r="E649" s="797"/>
      <c r="F649" s="797"/>
      <c r="G649" s="797"/>
      <c r="H649" s="797"/>
      <c r="I649" s="782"/>
      <c r="J649" s="782"/>
      <c r="K649" s="782"/>
      <c r="L649" s="782"/>
      <c r="M649" s="782"/>
      <c r="N649" s="782"/>
      <c r="O649" s="782"/>
      <c r="P649" s="782"/>
      <c r="Q649" s="782"/>
      <c r="R649" s="782"/>
      <c r="S649" s="782"/>
      <c r="T649" s="782"/>
      <c r="U649" s="782"/>
      <c r="V649" s="782"/>
      <c r="W649" s="782"/>
      <c r="X649" s="782"/>
      <c r="Y649" s="782"/>
      <c r="Z649" s="782"/>
    </row>
    <row r="650" spans="1:26">
      <c r="A650" s="792" t="s">
        <v>1250</v>
      </c>
      <c r="B650" s="793"/>
      <c r="C650" s="798"/>
      <c r="D650" s="797"/>
      <c r="E650" s="797"/>
      <c r="F650" s="797"/>
      <c r="G650" s="797"/>
      <c r="H650" s="797"/>
      <c r="I650" s="782"/>
      <c r="J650" s="782"/>
      <c r="K650" s="782"/>
      <c r="L650" s="782"/>
      <c r="M650" s="782"/>
      <c r="N650" s="782"/>
      <c r="O650" s="782"/>
      <c r="P650" s="782"/>
      <c r="Q650" s="782"/>
      <c r="R650" s="782"/>
      <c r="S650" s="782"/>
      <c r="T650" s="782"/>
      <c r="U650" s="782"/>
      <c r="V650" s="782"/>
      <c r="W650" s="782"/>
      <c r="X650" s="782"/>
      <c r="Y650" s="782"/>
      <c r="Z650" s="782"/>
    </row>
    <row r="651" spans="1:26">
      <c r="A651" s="792" t="s">
        <v>1275</v>
      </c>
      <c r="B651" s="793"/>
      <c r="C651" s="798"/>
      <c r="D651" s="797"/>
      <c r="E651" s="797"/>
      <c r="F651" s="797"/>
      <c r="G651" s="797"/>
      <c r="H651" s="797"/>
      <c r="I651" s="782"/>
      <c r="J651" s="782"/>
      <c r="K651" s="782"/>
      <c r="L651" s="782"/>
      <c r="M651" s="782"/>
      <c r="N651" s="782"/>
      <c r="O651" s="782"/>
      <c r="P651" s="782"/>
      <c r="Q651" s="782"/>
      <c r="R651" s="782"/>
      <c r="S651" s="782"/>
      <c r="T651" s="782"/>
      <c r="U651" s="782"/>
      <c r="V651" s="782"/>
      <c r="W651" s="782"/>
      <c r="X651" s="782"/>
      <c r="Y651" s="782"/>
      <c r="Z651" s="782"/>
    </row>
    <row r="652" spans="1:26">
      <c r="A652" s="792"/>
      <c r="B652" s="793" t="s">
        <v>597</v>
      </c>
      <c r="C652" s="798"/>
      <c r="D652" s="797"/>
      <c r="E652" s="797"/>
      <c r="F652" s="797"/>
      <c r="G652" s="797"/>
      <c r="H652" s="797"/>
      <c r="I652" s="782"/>
      <c r="J652" s="782"/>
      <c r="K652" s="782"/>
      <c r="L652" s="782"/>
      <c r="M652" s="782"/>
      <c r="N652" s="782"/>
      <c r="O652" s="782"/>
      <c r="P652" s="782"/>
      <c r="Q652" s="782"/>
      <c r="R652" s="782"/>
      <c r="S652" s="782"/>
      <c r="T652" s="782"/>
      <c r="U652" s="782"/>
      <c r="V652" s="782"/>
      <c r="W652" s="782"/>
      <c r="X652" s="782"/>
      <c r="Y652" s="782"/>
      <c r="Z652" s="782"/>
    </row>
    <row r="653" spans="1:26">
      <c r="A653" s="792" t="s">
        <v>598</v>
      </c>
      <c r="B653" s="793"/>
      <c r="C653" s="798"/>
      <c r="D653" s="797"/>
      <c r="E653" s="797"/>
      <c r="F653" s="797"/>
      <c r="G653" s="797"/>
      <c r="H653" s="797"/>
      <c r="I653" s="782"/>
      <c r="J653" s="782"/>
      <c r="K653" s="782"/>
      <c r="L653" s="782"/>
      <c r="M653" s="782"/>
      <c r="N653" s="782"/>
      <c r="O653" s="782"/>
      <c r="P653" s="782"/>
      <c r="Q653" s="782"/>
      <c r="R653" s="782"/>
      <c r="S653" s="782"/>
      <c r="T653" s="782"/>
      <c r="U653" s="782"/>
      <c r="V653" s="782"/>
      <c r="W653" s="782"/>
      <c r="X653" s="782"/>
      <c r="Y653" s="782"/>
      <c r="Z653" s="782"/>
    </row>
    <row r="654" spans="1:26">
      <c r="A654" s="792"/>
      <c r="B654" s="793"/>
      <c r="C654" s="798"/>
      <c r="D654" s="797"/>
      <c r="E654" s="797"/>
      <c r="F654" s="797"/>
      <c r="G654" s="797"/>
      <c r="H654" s="797"/>
      <c r="I654" s="782"/>
      <c r="J654" s="782"/>
      <c r="K654" s="782"/>
      <c r="L654" s="782"/>
      <c r="M654" s="782"/>
      <c r="N654" s="782"/>
      <c r="O654" s="782"/>
      <c r="P654" s="782"/>
      <c r="Q654" s="782"/>
      <c r="R654" s="782"/>
      <c r="S654" s="782"/>
      <c r="T654" s="782"/>
      <c r="U654" s="782"/>
      <c r="V654" s="782"/>
      <c r="W654" s="782"/>
      <c r="X654" s="782"/>
      <c r="Y654" s="782"/>
      <c r="Z654" s="782"/>
    </row>
    <row r="655" spans="1:26">
      <c r="A655" s="792"/>
      <c r="B655" s="793" t="s">
        <v>599</v>
      </c>
      <c r="C655" s="798"/>
      <c r="D655" s="797"/>
      <c r="E655" s="797"/>
      <c r="F655" s="797"/>
      <c r="G655" s="797"/>
      <c r="H655" s="797"/>
      <c r="I655" s="782"/>
      <c r="J655" s="782"/>
      <c r="K655" s="782"/>
      <c r="L655" s="782"/>
      <c r="M655" s="782"/>
      <c r="N655" s="782"/>
      <c r="O655" s="782"/>
      <c r="P655" s="782"/>
      <c r="Q655" s="782"/>
      <c r="R655" s="782"/>
      <c r="S655" s="782"/>
      <c r="T655" s="782"/>
      <c r="U655" s="782"/>
      <c r="V655" s="782"/>
      <c r="W655" s="782"/>
      <c r="X655" s="782"/>
      <c r="Y655" s="782"/>
      <c r="Z655" s="782"/>
    </row>
    <row r="656" spans="1:26">
      <c r="A656" s="792" t="s">
        <v>600</v>
      </c>
      <c r="B656" s="793"/>
      <c r="C656" s="798"/>
      <c r="D656" s="797"/>
      <c r="E656" s="797"/>
      <c r="F656" s="797"/>
      <c r="G656" s="797"/>
      <c r="H656" s="797"/>
      <c r="I656" s="782"/>
      <c r="J656" s="782"/>
      <c r="K656" s="782"/>
      <c r="L656" s="782"/>
      <c r="M656" s="782"/>
      <c r="N656" s="782"/>
      <c r="O656" s="782"/>
      <c r="P656" s="782"/>
      <c r="Q656" s="782"/>
      <c r="R656" s="782"/>
      <c r="S656" s="782"/>
      <c r="T656" s="782"/>
      <c r="U656" s="782"/>
      <c r="V656" s="782"/>
      <c r="W656" s="782"/>
      <c r="X656" s="782"/>
      <c r="Y656" s="782"/>
      <c r="Z656" s="782"/>
    </row>
    <row r="657" spans="1:26">
      <c r="A657" s="792"/>
      <c r="B657" s="793"/>
      <c r="C657" s="798"/>
      <c r="D657" s="797"/>
      <c r="E657" s="797"/>
      <c r="F657" s="797"/>
      <c r="G657" s="797"/>
      <c r="H657" s="797"/>
      <c r="I657" s="782"/>
      <c r="J657" s="782"/>
      <c r="K657" s="782"/>
      <c r="L657" s="782"/>
      <c r="M657" s="782"/>
      <c r="N657" s="782"/>
      <c r="O657" s="782"/>
      <c r="P657" s="782"/>
      <c r="Q657" s="782"/>
      <c r="R657" s="782"/>
      <c r="S657" s="782"/>
      <c r="T657" s="782"/>
      <c r="U657" s="782"/>
      <c r="V657" s="782"/>
      <c r="W657" s="782"/>
      <c r="X657" s="782"/>
      <c r="Y657" s="782"/>
      <c r="Z657" s="782"/>
    </row>
    <row r="658" spans="1:26">
      <c r="A658" s="792"/>
      <c r="B658" s="806" t="s">
        <v>497</v>
      </c>
      <c r="C658" s="798"/>
      <c r="D658" s="797"/>
      <c r="E658" s="797"/>
      <c r="F658" s="797"/>
      <c r="G658" s="797"/>
      <c r="H658" s="797"/>
      <c r="I658" s="782"/>
      <c r="J658" s="782"/>
      <c r="K658" s="782"/>
      <c r="L658" s="782"/>
      <c r="M658" s="782"/>
      <c r="N658" s="782"/>
      <c r="O658" s="782"/>
      <c r="P658" s="782"/>
      <c r="Q658" s="782"/>
      <c r="R658" s="782"/>
      <c r="S658" s="782"/>
      <c r="T658" s="782"/>
      <c r="U658" s="782"/>
      <c r="V658" s="782"/>
      <c r="W658" s="782"/>
      <c r="X658" s="782"/>
      <c r="Y658" s="782"/>
      <c r="Z658" s="782"/>
    </row>
    <row r="659" spans="1:26">
      <c r="A659" s="792"/>
      <c r="B659" s="793" t="s">
        <v>293</v>
      </c>
      <c r="C659" s="798"/>
      <c r="D659" s="797"/>
      <c r="E659" s="797"/>
      <c r="F659" s="797"/>
      <c r="G659" s="797"/>
      <c r="H659" s="797"/>
      <c r="I659" s="782"/>
      <c r="J659" s="782"/>
      <c r="K659" s="782"/>
      <c r="L659" s="782"/>
      <c r="M659" s="782"/>
      <c r="N659" s="782"/>
      <c r="O659" s="782"/>
      <c r="P659" s="782"/>
      <c r="Q659" s="782"/>
      <c r="R659" s="782"/>
      <c r="S659" s="782"/>
      <c r="T659" s="782"/>
      <c r="U659" s="782"/>
      <c r="V659" s="782"/>
      <c r="W659" s="782"/>
      <c r="X659" s="782"/>
      <c r="Y659" s="782"/>
      <c r="Z659" s="782"/>
    </row>
    <row r="660" spans="1:26">
      <c r="A660" s="793" t="s">
        <v>1300</v>
      </c>
      <c r="B660" s="793"/>
      <c r="C660" s="798"/>
      <c r="D660" s="797"/>
      <c r="E660" s="797"/>
      <c r="F660" s="797"/>
      <c r="G660" s="797"/>
      <c r="H660" s="797"/>
      <c r="I660" s="782"/>
      <c r="J660" s="782"/>
      <c r="K660" s="782"/>
      <c r="L660" s="782"/>
      <c r="M660" s="782"/>
      <c r="N660" s="782"/>
      <c r="O660" s="782"/>
      <c r="P660" s="782"/>
      <c r="Q660" s="782"/>
      <c r="R660" s="782"/>
      <c r="S660" s="782"/>
      <c r="T660" s="782"/>
      <c r="U660" s="782"/>
      <c r="V660" s="782"/>
      <c r="W660" s="782"/>
      <c r="X660" s="782"/>
      <c r="Y660" s="782"/>
      <c r="Z660" s="782"/>
    </row>
    <row r="661" spans="1:26">
      <c r="A661" s="793" t="s">
        <v>295</v>
      </c>
      <c r="B661" s="789"/>
      <c r="C661" s="798"/>
      <c r="D661" s="797"/>
      <c r="E661" s="797"/>
      <c r="F661" s="797"/>
      <c r="G661" s="797"/>
      <c r="H661" s="797"/>
      <c r="I661" s="782"/>
      <c r="J661" s="782"/>
      <c r="K661" s="782"/>
      <c r="L661" s="782"/>
      <c r="M661" s="782"/>
      <c r="N661" s="782"/>
      <c r="O661" s="782"/>
      <c r="P661" s="782"/>
      <c r="Q661" s="782"/>
      <c r="R661" s="782"/>
      <c r="S661" s="782"/>
      <c r="T661" s="782"/>
      <c r="U661" s="782"/>
      <c r="V661" s="782"/>
      <c r="W661" s="782"/>
      <c r="X661" s="782"/>
      <c r="Y661" s="782"/>
      <c r="Z661" s="782"/>
    </row>
    <row r="662" spans="1:26">
      <c r="A662" s="793"/>
      <c r="B662" s="793" t="s">
        <v>601</v>
      </c>
      <c r="C662" s="798"/>
      <c r="D662" s="797"/>
      <c r="E662" s="817"/>
      <c r="F662" s="793"/>
      <c r="G662" s="797"/>
      <c r="H662" s="797"/>
      <c r="I662" s="782"/>
      <c r="J662" s="782"/>
      <c r="K662" s="782"/>
      <c r="L662" s="782"/>
      <c r="M662" s="782"/>
      <c r="N662" s="782"/>
      <c r="O662" s="782"/>
      <c r="P662" s="782"/>
      <c r="Q662" s="782"/>
      <c r="R662" s="782"/>
      <c r="S662" s="782"/>
      <c r="T662" s="782"/>
      <c r="U662" s="782"/>
      <c r="V662" s="782"/>
      <c r="W662" s="782"/>
      <c r="X662" s="782"/>
      <c r="Y662" s="782"/>
      <c r="Z662" s="782"/>
    </row>
    <row r="663" spans="1:26">
      <c r="A663" s="793" t="s">
        <v>602</v>
      </c>
      <c r="B663" s="793"/>
      <c r="C663" s="798"/>
      <c r="D663" s="797"/>
      <c r="E663" s="817"/>
      <c r="F663" s="793"/>
      <c r="G663" s="797"/>
      <c r="H663" s="797"/>
      <c r="I663" s="782"/>
      <c r="J663" s="782"/>
      <c r="K663" s="782"/>
      <c r="L663" s="782"/>
      <c r="M663" s="782"/>
      <c r="N663" s="782"/>
      <c r="O663" s="782"/>
      <c r="P663" s="782"/>
      <c r="Q663" s="782"/>
      <c r="R663" s="782"/>
      <c r="S663" s="782"/>
      <c r="T663" s="782"/>
      <c r="U663" s="782"/>
      <c r="V663" s="782"/>
      <c r="W663" s="782"/>
      <c r="X663" s="782"/>
      <c r="Y663" s="782"/>
      <c r="Z663" s="782"/>
    </row>
    <row r="664" spans="1:26">
      <c r="A664" s="793" t="s">
        <v>603</v>
      </c>
      <c r="B664" s="793"/>
      <c r="C664" s="798"/>
      <c r="D664" s="797"/>
      <c r="E664" s="817"/>
      <c r="F664" s="793"/>
      <c r="G664" s="797"/>
      <c r="H664" s="797"/>
      <c r="I664" s="782"/>
      <c r="J664" s="782"/>
      <c r="K664" s="782"/>
      <c r="L664" s="782"/>
      <c r="M664" s="782"/>
      <c r="N664" s="782"/>
      <c r="O664" s="782"/>
      <c r="P664" s="782"/>
      <c r="Q664" s="782"/>
      <c r="R664" s="782"/>
      <c r="S664" s="782"/>
      <c r="T664" s="782"/>
      <c r="U664" s="782"/>
      <c r="V664" s="782"/>
      <c r="W664" s="782"/>
      <c r="X664" s="782"/>
      <c r="Y664" s="782"/>
      <c r="Z664" s="782"/>
    </row>
    <row r="665" spans="1:26">
      <c r="A665" s="793"/>
      <c r="B665" s="793" t="s">
        <v>604</v>
      </c>
      <c r="C665" s="798"/>
      <c r="D665" s="797"/>
      <c r="E665" s="817"/>
      <c r="F665" s="793"/>
      <c r="G665" s="797"/>
      <c r="H665" s="797"/>
      <c r="I665" s="782"/>
      <c r="J665" s="782"/>
      <c r="K665" s="782"/>
      <c r="L665" s="782"/>
      <c r="M665" s="782"/>
      <c r="N665" s="782"/>
      <c r="O665" s="782"/>
      <c r="P665" s="782"/>
      <c r="Q665" s="782"/>
      <c r="R665" s="782"/>
      <c r="S665" s="782"/>
      <c r="T665" s="782"/>
      <c r="U665" s="782"/>
      <c r="V665" s="782"/>
      <c r="W665" s="782"/>
      <c r="X665" s="782"/>
      <c r="Y665" s="782"/>
      <c r="Z665" s="782"/>
    </row>
    <row r="666" spans="1:26">
      <c r="A666" s="792"/>
      <c r="B666" s="793" t="s">
        <v>605</v>
      </c>
      <c r="C666" s="798"/>
      <c r="D666" s="797"/>
      <c r="E666" s="797"/>
      <c r="F666" s="797"/>
      <c r="G666" s="797"/>
      <c r="H666" s="797"/>
      <c r="I666" s="782"/>
      <c r="J666" s="782"/>
      <c r="K666" s="782"/>
      <c r="L666" s="782"/>
      <c r="M666" s="782"/>
      <c r="N666" s="782"/>
      <c r="O666" s="782"/>
      <c r="P666" s="782"/>
      <c r="Q666" s="782"/>
      <c r="R666" s="782"/>
      <c r="S666" s="782"/>
      <c r="T666" s="782"/>
      <c r="U666" s="782"/>
      <c r="V666" s="782"/>
      <c r="W666" s="782"/>
      <c r="X666" s="782"/>
      <c r="Y666" s="782"/>
      <c r="Z666" s="782"/>
    </row>
    <row r="667" spans="1:26">
      <c r="A667" s="792" t="s">
        <v>606</v>
      </c>
      <c r="B667" s="793"/>
      <c r="C667" s="798"/>
      <c r="D667" s="797"/>
      <c r="E667" s="797"/>
      <c r="F667" s="797"/>
      <c r="G667" s="797"/>
      <c r="H667" s="797"/>
      <c r="I667" s="782"/>
      <c r="J667" s="782"/>
      <c r="K667" s="782"/>
      <c r="L667" s="782"/>
      <c r="M667" s="782"/>
      <c r="N667" s="782"/>
      <c r="O667" s="782"/>
      <c r="P667" s="782"/>
      <c r="Q667" s="782"/>
      <c r="R667" s="782"/>
      <c r="S667" s="782"/>
      <c r="T667" s="782"/>
      <c r="U667" s="782"/>
      <c r="V667" s="782"/>
      <c r="W667" s="782"/>
      <c r="X667" s="782"/>
      <c r="Y667" s="782"/>
      <c r="Z667" s="782"/>
    </row>
    <row r="668" spans="1:26">
      <c r="A668" s="792" t="s">
        <v>607</v>
      </c>
      <c r="B668" s="793"/>
      <c r="C668" s="798"/>
      <c r="D668" s="797"/>
      <c r="E668" s="797"/>
      <c r="F668" s="797"/>
      <c r="G668" s="797"/>
      <c r="H668" s="797"/>
      <c r="I668" s="782"/>
      <c r="J668" s="782"/>
      <c r="K668" s="782"/>
      <c r="L668" s="782"/>
      <c r="M668" s="782"/>
      <c r="N668" s="782"/>
      <c r="O668" s="782"/>
      <c r="P668" s="782"/>
      <c r="Q668" s="782"/>
      <c r="R668" s="782"/>
      <c r="S668" s="782"/>
      <c r="T668" s="782"/>
      <c r="U668" s="782"/>
      <c r="V668" s="782"/>
      <c r="W668" s="782"/>
      <c r="X668" s="782"/>
      <c r="Y668" s="782"/>
      <c r="Z668" s="782"/>
    </row>
    <row r="669" spans="1:26">
      <c r="A669" s="792"/>
      <c r="B669" s="793" t="s">
        <v>608</v>
      </c>
      <c r="C669" s="798"/>
      <c r="D669" s="797"/>
      <c r="E669" s="797"/>
      <c r="F669" s="797"/>
      <c r="G669" s="797"/>
      <c r="H669" s="797"/>
      <c r="I669" s="782"/>
      <c r="J669" s="782"/>
      <c r="K669" s="782"/>
      <c r="L669" s="782"/>
      <c r="M669" s="782"/>
      <c r="N669" s="782"/>
      <c r="O669" s="782"/>
      <c r="P669" s="782"/>
      <c r="Q669" s="782"/>
      <c r="R669" s="782"/>
      <c r="S669" s="782"/>
      <c r="T669" s="782"/>
      <c r="U669" s="782"/>
      <c r="V669" s="782"/>
      <c r="W669" s="782"/>
      <c r="X669" s="782"/>
      <c r="Y669" s="782"/>
      <c r="Z669" s="782"/>
    </row>
    <row r="670" spans="1:26">
      <c r="A670" s="792" t="s">
        <v>609</v>
      </c>
      <c r="B670" s="793"/>
      <c r="C670" s="798"/>
      <c r="D670" s="797"/>
      <c r="E670" s="797"/>
      <c r="F670" s="797"/>
      <c r="G670" s="797"/>
      <c r="H670" s="797"/>
      <c r="I670" s="782"/>
      <c r="J670" s="782"/>
      <c r="K670" s="782"/>
      <c r="L670" s="782"/>
      <c r="M670" s="782"/>
      <c r="N670" s="782"/>
      <c r="O670" s="782"/>
      <c r="P670" s="782"/>
      <c r="Q670" s="782"/>
      <c r="R670" s="782"/>
      <c r="S670" s="782"/>
      <c r="T670" s="782"/>
      <c r="U670" s="782"/>
      <c r="V670" s="782"/>
      <c r="W670" s="782"/>
      <c r="X670" s="782"/>
      <c r="Y670" s="782"/>
      <c r="Z670" s="782"/>
    </row>
    <row r="671" spans="1:26">
      <c r="A671" s="792"/>
      <c r="B671" s="793"/>
      <c r="C671" s="798"/>
      <c r="D671" s="797"/>
      <c r="E671" s="797"/>
      <c r="F671" s="797"/>
      <c r="G671" s="797"/>
      <c r="H671" s="797"/>
      <c r="I671" s="782"/>
      <c r="J671" s="782"/>
      <c r="K671" s="782"/>
      <c r="L671" s="782"/>
      <c r="M671" s="782"/>
      <c r="N671" s="782"/>
      <c r="O671" s="782"/>
      <c r="P671" s="782"/>
      <c r="Q671" s="782"/>
      <c r="R671" s="782"/>
      <c r="S671" s="782"/>
      <c r="T671" s="782"/>
      <c r="U671" s="782"/>
      <c r="V671" s="782"/>
      <c r="W671" s="782"/>
      <c r="X671" s="782"/>
      <c r="Y671" s="782"/>
      <c r="Z671" s="782"/>
    </row>
    <row r="672" spans="1:26">
      <c r="A672" s="792"/>
      <c r="B672" s="806" t="s">
        <v>196</v>
      </c>
      <c r="C672" s="798"/>
      <c r="D672" s="797"/>
      <c r="E672" s="797"/>
      <c r="F672" s="797"/>
      <c r="G672" s="797"/>
      <c r="H672" s="797"/>
      <c r="I672" s="782"/>
      <c r="J672" s="782"/>
      <c r="K672" s="782"/>
      <c r="L672" s="782"/>
      <c r="M672" s="782"/>
      <c r="N672" s="782"/>
      <c r="O672" s="782"/>
      <c r="P672" s="782"/>
      <c r="Q672" s="782"/>
      <c r="R672" s="782"/>
      <c r="S672" s="782"/>
      <c r="T672" s="782"/>
      <c r="U672" s="782"/>
      <c r="V672" s="782"/>
      <c r="W672" s="782"/>
      <c r="X672" s="782"/>
      <c r="Y672" s="782"/>
      <c r="Z672" s="782"/>
    </row>
    <row r="673" spans="1:26">
      <c r="A673" s="792"/>
      <c r="B673" s="793" t="s">
        <v>610</v>
      </c>
      <c r="C673" s="798"/>
      <c r="D673" s="797"/>
      <c r="E673" s="797"/>
      <c r="F673" s="797"/>
      <c r="G673" s="797"/>
      <c r="H673" s="797"/>
      <c r="I673" s="782"/>
      <c r="J673" s="782"/>
      <c r="K673" s="782"/>
      <c r="L673" s="782"/>
      <c r="M673" s="782"/>
      <c r="N673" s="782"/>
      <c r="O673" s="782"/>
      <c r="P673" s="782"/>
      <c r="Q673" s="782"/>
      <c r="R673" s="782"/>
      <c r="S673" s="782"/>
      <c r="T673" s="782"/>
      <c r="U673" s="782"/>
      <c r="V673" s="782"/>
      <c r="W673" s="782"/>
      <c r="X673" s="782"/>
      <c r="Y673" s="782"/>
      <c r="Z673" s="782"/>
    </row>
    <row r="674" spans="1:26">
      <c r="A674" s="813"/>
      <c r="B674" s="813"/>
      <c r="C674" s="813"/>
      <c r="D674" s="813"/>
      <c r="E674" s="813"/>
      <c r="F674" s="813"/>
      <c r="G674" s="813"/>
      <c r="H674" s="813"/>
      <c r="I674" s="803"/>
      <c r="J674" s="803"/>
      <c r="K674" s="803"/>
      <c r="L674" s="803"/>
      <c r="M674" s="803"/>
      <c r="N674" s="803"/>
      <c r="O674" s="803"/>
      <c r="P674" s="803"/>
      <c r="Q674" s="803"/>
      <c r="R674" s="803"/>
      <c r="S674" s="803"/>
      <c r="T674" s="803"/>
      <c r="U674" s="803"/>
      <c r="V674" s="803"/>
      <c r="W674" s="803"/>
      <c r="X674" s="803"/>
      <c r="Y674" s="803"/>
      <c r="Z674" s="803"/>
    </row>
    <row r="675" spans="1:26" ht="18.75">
      <c r="A675" s="805" t="s">
        <v>611</v>
      </c>
      <c r="B675" s="793"/>
      <c r="C675" s="798"/>
      <c r="D675" s="797"/>
      <c r="E675" s="797"/>
      <c r="F675" s="797"/>
      <c r="G675" s="797"/>
      <c r="H675" s="797"/>
      <c r="I675" s="803"/>
      <c r="J675" s="803"/>
      <c r="K675" s="803"/>
      <c r="L675" s="803"/>
      <c r="M675" s="803"/>
      <c r="N675" s="803"/>
      <c r="O675" s="803"/>
      <c r="P675" s="803"/>
      <c r="Q675" s="803"/>
      <c r="R675" s="803"/>
      <c r="S675" s="803"/>
      <c r="T675" s="803"/>
      <c r="U675" s="803"/>
      <c r="V675" s="803"/>
      <c r="W675" s="803"/>
      <c r="X675" s="803"/>
      <c r="Y675" s="803"/>
      <c r="Z675" s="803"/>
    </row>
    <row r="676" spans="1:26">
      <c r="A676" s="792"/>
      <c r="B676" s="793"/>
      <c r="C676" s="798"/>
      <c r="D676" s="797"/>
      <c r="E676" s="797"/>
      <c r="F676" s="797"/>
      <c r="G676" s="797"/>
      <c r="H676" s="797"/>
      <c r="I676" s="803"/>
      <c r="J676" s="803"/>
      <c r="K676" s="803"/>
      <c r="L676" s="803"/>
      <c r="M676" s="803"/>
      <c r="N676" s="803"/>
      <c r="O676" s="803"/>
      <c r="P676" s="803"/>
      <c r="Q676" s="803"/>
      <c r="R676" s="803"/>
      <c r="S676" s="803"/>
      <c r="T676" s="803"/>
      <c r="U676" s="803"/>
      <c r="V676" s="803"/>
      <c r="W676" s="803"/>
      <c r="X676" s="803"/>
      <c r="Y676" s="803"/>
      <c r="Z676" s="803"/>
    </row>
    <row r="677" spans="1:26">
      <c r="A677" s="792"/>
      <c r="B677" s="806" t="s">
        <v>165</v>
      </c>
      <c r="C677" s="798"/>
      <c r="D677" s="797"/>
      <c r="E677" s="797"/>
      <c r="F677" s="797"/>
      <c r="G677" s="797"/>
      <c r="H677" s="797"/>
      <c r="I677" s="782"/>
      <c r="J677" s="782"/>
      <c r="K677" s="782"/>
      <c r="L677" s="782"/>
      <c r="M677" s="782"/>
      <c r="N677" s="782"/>
      <c r="O677" s="782"/>
      <c r="P677" s="782"/>
      <c r="Q677" s="782"/>
      <c r="R677" s="782"/>
      <c r="S677" s="782"/>
      <c r="T677" s="782"/>
      <c r="U677" s="782"/>
      <c r="V677" s="782"/>
      <c r="W677" s="782"/>
      <c r="X677" s="782"/>
      <c r="Y677" s="782"/>
      <c r="Z677" s="782"/>
    </row>
    <row r="678" spans="1:26">
      <c r="A678" s="792"/>
      <c r="B678" s="793" t="s">
        <v>612</v>
      </c>
      <c r="C678" s="798"/>
      <c r="D678" s="797"/>
      <c r="E678" s="797"/>
      <c r="F678" s="797"/>
      <c r="G678" s="797"/>
      <c r="H678" s="797"/>
      <c r="I678" s="782"/>
      <c r="J678" s="782"/>
      <c r="K678" s="782"/>
      <c r="L678" s="782"/>
      <c r="M678" s="782"/>
      <c r="N678" s="782"/>
      <c r="O678" s="782"/>
      <c r="P678" s="782"/>
      <c r="Q678" s="782"/>
      <c r="R678" s="782"/>
      <c r="S678" s="782"/>
      <c r="T678" s="782"/>
      <c r="U678" s="782"/>
      <c r="V678" s="782"/>
      <c r="W678" s="782"/>
      <c r="X678" s="782"/>
      <c r="Y678" s="782"/>
      <c r="Z678" s="782"/>
    </row>
    <row r="679" spans="1:26">
      <c r="A679" s="792" t="s">
        <v>563</v>
      </c>
      <c r="B679" s="793"/>
      <c r="C679" s="798"/>
      <c r="D679" s="797"/>
      <c r="E679" s="797"/>
      <c r="F679" s="797"/>
      <c r="G679" s="797"/>
      <c r="H679" s="797"/>
      <c r="I679" s="782"/>
      <c r="J679" s="782"/>
      <c r="K679" s="782"/>
      <c r="L679" s="782"/>
      <c r="M679" s="782"/>
      <c r="N679" s="782"/>
      <c r="O679" s="782"/>
      <c r="P679" s="782"/>
      <c r="Q679" s="782"/>
      <c r="R679" s="782"/>
      <c r="S679" s="782"/>
      <c r="T679" s="782"/>
      <c r="U679" s="782"/>
      <c r="V679" s="782"/>
      <c r="W679" s="782"/>
      <c r="X679" s="782"/>
      <c r="Y679" s="782"/>
      <c r="Z679" s="782"/>
    </row>
    <row r="680" spans="1:26">
      <c r="A680" s="792"/>
      <c r="B680" s="807" t="s">
        <v>128</v>
      </c>
      <c r="C680" s="808" t="s">
        <v>578</v>
      </c>
      <c r="D680" s="797"/>
      <c r="E680" s="797"/>
      <c r="F680" s="797"/>
      <c r="G680" s="797"/>
      <c r="H680" s="797"/>
      <c r="I680" s="782"/>
      <c r="J680" s="782"/>
      <c r="K680" s="782"/>
      <c r="L680" s="782"/>
      <c r="M680" s="782"/>
      <c r="N680" s="782"/>
      <c r="O680" s="782"/>
      <c r="P680" s="782"/>
      <c r="Q680" s="782"/>
      <c r="R680" s="782"/>
      <c r="S680" s="782"/>
      <c r="T680" s="782"/>
      <c r="U680" s="782"/>
      <c r="V680" s="782"/>
      <c r="W680" s="782"/>
      <c r="X680" s="782"/>
      <c r="Y680" s="782"/>
      <c r="Z680" s="782"/>
    </row>
    <row r="681" spans="1:26">
      <c r="A681" s="792"/>
      <c r="B681" s="807" t="s">
        <v>128</v>
      </c>
      <c r="C681" s="808" t="s">
        <v>1243</v>
      </c>
      <c r="D681" s="797"/>
      <c r="E681" s="797"/>
      <c r="F681" s="797"/>
      <c r="G681" s="797"/>
      <c r="H681" s="797"/>
      <c r="I681" s="782"/>
      <c r="J681" s="782"/>
      <c r="K681" s="782"/>
      <c r="L681" s="782"/>
      <c r="M681" s="782"/>
      <c r="N681" s="782"/>
      <c r="O681" s="782"/>
      <c r="P681" s="782"/>
      <c r="Q681" s="782"/>
      <c r="R681" s="782"/>
      <c r="S681" s="782"/>
      <c r="T681" s="782"/>
      <c r="U681" s="782"/>
      <c r="V681" s="782"/>
      <c r="W681" s="782"/>
      <c r="X681" s="782"/>
      <c r="Y681" s="782"/>
      <c r="Z681" s="782"/>
    </row>
    <row r="682" spans="1:26">
      <c r="A682" s="792"/>
      <c r="B682" s="807" t="s">
        <v>128</v>
      </c>
      <c r="C682" s="809" t="s">
        <v>291</v>
      </c>
      <c r="D682" s="797"/>
      <c r="E682" s="797"/>
      <c r="F682" s="797"/>
      <c r="G682" s="797"/>
      <c r="H682" s="797"/>
      <c r="I682" s="782"/>
      <c r="J682" s="782"/>
      <c r="K682" s="782"/>
      <c r="L682" s="782"/>
      <c r="M682" s="782"/>
      <c r="N682" s="782"/>
      <c r="O682" s="782"/>
      <c r="P682" s="782"/>
      <c r="Q682" s="782"/>
      <c r="R682" s="782"/>
      <c r="S682" s="782"/>
      <c r="T682" s="782"/>
      <c r="U682" s="782"/>
      <c r="V682" s="782"/>
      <c r="W682" s="782"/>
      <c r="X682" s="782"/>
      <c r="Y682" s="782"/>
      <c r="Z682" s="782"/>
    </row>
    <row r="683" spans="1:26">
      <c r="A683" s="792"/>
      <c r="B683" s="807" t="s">
        <v>128</v>
      </c>
      <c r="C683" s="809" t="s">
        <v>169</v>
      </c>
      <c r="D683" s="804"/>
      <c r="E683" s="797"/>
      <c r="F683" s="797"/>
      <c r="G683" s="797"/>
      <c r="H683" s="797"/>
      <c r="I683" s="803"/>
      <c r="J683" s="803"/>
      <c r="K683" s="803"/>
      <c r="L683" s="803"/>
      <c r="M683" s="803"/>
      <c r="N683" s="803"/>
      <c r="O683" s="803"/>
      <c r="P683" s="803"/>
      <c r="Q683" s="803"/>
      <c r="R683" s="803"/>
      <c r="S683" s="803"/>
      <c r="T683" s="803"/>
      <c r="U683" s="803"/>
      <c r="V683" s="803"/>
      <c r="W683" s="803"/>
      <c r="X683" s="803"/>
      <c r="Y683" s="803"/>
      <c r="Z683" s="803"/>
    </row>
    <row r="684" spans="1:26">
      <c r="A684" s="792"/>
      <c r="B684" s="793"/>
      <c r="C684" s="798"/>
      <c r="D684" s="797"/>
      <c r="E684" s="797"/>
      <c r="F684" s="797"/>
      <c r="G684" s="797"/>
      <c r="H684" s="797"/>
      <c r="I684" s="782"/>
      <c r="J684" s="782"/>
      <c r="K684" s="782"/>
      <c r="L684" s="782"/>
      <c r="M684" s="782"/>
      <c r="N684" s="782"/>
      <c r="O684" s="782"/>
      <c r="P684" s="782"/>
      <c r="Q684" s="782"/>
      <c r="R684" s="782"/>
      <c r="S684" s="782"/>
      <c r="T684" s="782"/>
      <c r="U684" s="782"/>
      <c r="V684" s="782"/>
      <c r="W684" s="782"/>
      <c r="X684" s="782"/>
      <c r="Y684" s="782"/>
      <c r="Z684" s="782"/>
    </row>
    <row r="685" spans="1:26">
      <c r="A685" s="792"/>
      <c r="B685" s="793" t="s">
        <v>613</v>
      </c>
      <c r="C685" s="798"/>
      <c r="D685" s="797"/>
      <c r="E685" s="797"/>
      <c r="F685" s="797"/>
      <c r="G685" s="797"/>
      <c r="H685" s="797"/>
      <c r="I685" s="782"/>
      <c r="J685" s="782"/>
      <c r="K685" s="782"/>
      <c r="L685" s="782"/>
      <c r="M685" s="782"/>
      <c r="N685" s="782"/>
      <c r="O685" s="782"/>
      <c r="P685" s="782"/>
      <c r="Q685" s="782"/>
      <c r="R685" s="782"/>
      <c r="S685" s="782"/>
      <c r="T685" s="782"/>
      <c r="U685" s="782"/>
      <c r="V685" s="782"/>
      <c r="W685" s="782"/>
      <c r="X685" s="782"/>
      <c r="Y685" s="782"/>
      <c r="Z685" s="782"/>
    </row>
    <row r="686" spans="1:26">
      <c r="A686" s="792" t="s">
        <v>1251</v>
      </c>
      <c r="B686" s="793"/>
      <c r="C686" s="798"/>
      <c r="D686" s="797"/>
      <c r="E686" s="797"/>
      <c r="F686" s="797"/>
      <c r="G686" s="797"/>
      <c r="H686" s="797"/>
      <c r="I686" s="782"/>
      <c r="J686" s="782"/>
      <c r="K686" s="782"/>
      <c r="L686" s="782"/>
      <c r="M686" s="782"/>
      <c r="N686" s="782"/>
      <c r="O686" s="782"/>
      <c r="P686" s="782"/>
      <c r="Q686" s="782"/>
      <c r="R686" s="782"/>
      <c r="S686" s="782"/>
      <c r="T686" s="782"/>
      <c r="U686" s="782"/>
      <c r="V686" s="782"/>
      <c r="W686" s="782"/>
      <c r="X686" s="782"/>
      <c r="Y686" s="782"/>
      <c r="Z686" s="782"/>
    </row>
    <row r="687" spans="1:26">
      <c r="A687" s="792" t="s">
        <v>614</v>
      </c>
      <c r="B687" s="793"/>
      <c r="C687" s="798"/>
      <c r="D687" s="797"/>
      <c r="E687" s="797"/>
      <c r="F687" s="797"/>
      <c r="G687" s="797"/>
      <c r="H687" s="797"/>
      <c r="I687" s="782"/>
      <c r="J687" s="782"/>
      <c r="K687" s="782"/>
      <c r="L687" s="782"/>
      <c r="M687" s="782"/>
      <c r="N687" s="782"/>
      <c r="O687" s="782"/>
      <c r="P687" s="782"/>
      <c r="Q687" s="782"/>
      <c r="R687" s="782"/>
      <c r="S687" s="782"/>
      <c r="T687" s="782"/>
      <c r="U687" s="782"/>
      <c r="V687" s="782"/>
      <c r="W687" s="782"/>
      <c r="X687" s="782"/>
      <c r="Y687" s="782"/>
      <c r="Z687" s="782"/>
    </row>
    <row r="688" spans="1:26">
      <c r="A688" s="792"/>
      <c r="B688" s="793" t="s">
        <v>615</v>
      </c>
      <c r="C688" s="798"/>
      <c r="D688" s="797"/>
      <c r="E688" s="797"/>
      <c r="F688" s="797"/>
      <c r="G688" s="797"/>
      <c r="H688" s="797"/>
      <c r="I688" s="782"/>
      <c r="J688" s="782"/>
      <c r="K688" s="782"/>
      <c r="L688" s="782"/>
      <c r="M688" s="782"/>
      <c r="N688" s="782"/>
      <c r="O688" s="782"/>
      <c r="P688" s="782"/>
      <c r="Q688" s="782"/>
      <c r="R688" s="782"/>
      <c r="S688" s="782"/>
      <c r="T688" s="782"/>
      <c r="U688" s="782"/>
      <c r="V688" s="782"/>
      <c r="W688" s="782"/>
      <c r="X688" s="782"/>
      <c r="Y688" s="782"/>
      <c r="Z688" s="782"/>
    </row>
    <row r="689" spans="1:26">
      <c r="A689" s="792" t="s">
        <v>616</v>
      </c>
      <c r="B689" s="793"/>
      <c r="C689" s="798"/>
      <c r="D689" s="797"/>
      <c r="E689" s="797"/>
      <c r="F689" s="797"/>
      <c r="G689" s="797"/>
      <c r="H689" s="797"/>
      <c r="I689" s="782"/>
      <c r="J689" s="782"/>
      <c r="K689" s="782"/>
      <c r="L689" s="782"/>
      <c r="M689" s="782"/>
      <c r="N689" s="782"/>
      <c r="O689" s="782"/>
      <c r="P689" s="782"/>
      <c r="Q689" s="782"/>
      <c r="R689" s="782"/>
      <c r="S689" s="782"/>
      <c r="T689" s="782"/>
      <c r="U689" s="782"/>
      <c r="V689" s="782"/>
      <c r="W689" s="782"/>
      <c r="X689" s="782"/>
      <c r="Y689" s="782"/>
      <c r="Z689" s="782"/>
    </row>
    <row r="690" spans="1:26">
      <c r="A690" s="792"/>
      <c r="B690" s="793" t="s">
        <v>617</v>
      </c>
      <c r="C690" s="798"/>
      <c r="D690" s="797"/>
      <c r="E690" s="797"/>
      <c r="F690" s="797"/>
      <c r="G690" s="797"/>
      <c r="H690" s="797"/>
      <c r="I690" s="782"/>
      <c r="J690" s="782"/>
      <c r="K690" s="782"/>
      <c r="L690" s="782"/>
      <c r="M690" s="782"/>
      <c r="N690" s="782"/>
      <c r="O690" s="782"/>
      <c r="P690" s="782"/>
      <c r="Q690" s="782"/>
      <c r="R690" s="782"/>
      <c r="S690" s="782"/>
      <c r="T690" s="782"/>
      <c r="U690" s="782"/>
      <c r="V690" s="782"/>
      <c r="W690" s="782"/>
      <c r="X690" s="782"/>
      <c r="Y690" s="782"/>
      <c r="Z690" s="782"/>
    </row>
    <row r="691" spans="1:26">
      <c r="A691" s="792"/>
      <c r="B691" s="793" t="s">
        <v>618</v>
      </c>
      <c r="C691" s="798"/>
      <c r="D691" s="797"/>
      <c r="E691" s="797"/>
      <c r="F691" s="797"/>
      <c r="G691" s="797"/>
      <c r="H691" s="797"/>
      <c r="I691" s="782"/>
      <c r="J691" s="782"/>
      <c r="K691" s="782"/>
      <c r="L691" s="782"/>
      <c r="M691" s="782"/>
      <c r="N691" s="782"/>
      <c r="O691" s="782"/>
      <c r="P691" s="782"/>
      <c r="Q691" s="782"/>
      <c r="R691" s="782"/>
      <c r="S691" s="782"/>
      <c r="T691" s="782"/>
      <c r="U691" s="782"/>
      <c r="V691" s="782"/>
      <c r="W691" s="782"/>
      <c r="X691" s="782"/>
      <c r="Y691" s="782"/>
      <c r="Z691" s="782"/>
    </row>
    <row r="692" spans="1:26">
      <c r="A692" s="792"/>
      <c r="B692" s="793"/>
      <c r="C692" s="798"/>
      <c r="D692" s="797"/>
      <c r="E692" s="797"/>
      <c r="F692" s="797"/>
      <c r="G692" s="797"/>
      <c r="H692" s="797"/>
      <c r="I692" s="782"/>
      <c r="J692" s="782"/>
      <c r="K692" s="782"/>
      <c r="L692" s="782"/>
      <c r="M692" s="782"/>
      <c r="N692" s="782"/>
      <c r="O692" s="782"/>
      <c r="P692" s="782"/>
      <c r="Q692" s="782"/>
      <c r="R692" s="782"/>
      <c r="S692" s="782"/>
      <c r="T692" s="782"/>
      <c r="U692" s="782"/>
      <c r="V692" s="782"/>
      <c r="W692" s="782"/>
      <c r="X692" s="782"/>
      <c r="Y692" s="782"/>
      <c r="Z692" s="782"/>
    </row>
    <row r="693" spans="1:26">
      <c r="A693" s="792"/>
      <c r="B693" s="806" t="s">
        <v>497</v>
      </c>
      <c r="C693" s="798"/>
      <c r="D693" s="797"/>
      <c r="E693" s="797"/>
      <c r="F693" s="797"/>
      <c r="G693" s="797"/>
      <c r="H693" s="797"/>
      <c r="I693" s="782"/>
      <c r="J693" s="782"/>
      <c r="K693" s="782"/>
      <c r="L693" s="782"/>
      <c r="M693" s="782"/>
      <c r="N693" s="782"/>
      <c r="O693" s="782"/>
      <c r="P693" s="782"/>
      <c r="Q693" s="782"/>
      <c r="R693" s="782"/>
      <c r="S693" s="782"/>
      <c r="T693" s="782"/>
      <c r="U693" s="782"/>
      <c r="V693" s="782"/>
      <c r="W693" s="782"/>
      <c r="X693" s="782"/>
      <c r="Y693" s="782"/>
      <c r="Z693" s="782"/>
    </row>
    <row r="694" spans="1:26">
      <c r="A694" s="792"/>
      <c r="B694" s="793" t="s">
        <v>293</v>
      </c>
      <c r="C694" s="798"/>
      <c r="D694" s="797"/>
      <c r="E694" s="797"/>
      <c r="F694" s="797"/>
      <c r="G694" s="797"/>
      <c r="H694" s="797"/>
      <c r="I694" s="782"/>
      <c r="J694" s="782"/>
      <c r="K694" s="782"/>
      <c r="L694" s="782"/>
      <c r="M694" s="782"/>
      <c r="N694" s="782"/>
      <c r="O694" s="782"/>
      <c r="P694" s="782"/>
      <c r="Q694" s="782"/>
      <c r="R694" s="782"/>
      <c r="S694" s="782"/>
      <c r="T694" s="782"/>
      <c r="U694" s="782"/>
      <c r="V694" s="782"/>
      <c r="W694" s="782"/>
      <c r="X694" s="782"/>
      <c r="Y694" s="782"/>
      <c r="Z694" s="782"/>
    </row>
    <row r="695" spans="1:26">
      <c r="A695" s="793" t="s">
        <v>1247</v>
      </c>
      <c r="B695" s="793"/>
      <c r="C695" s="798"/>
      <c r="D695" s="797"/>
      <c r="E695" s="797"/>
      <c r="F695" s="797"/>
      <c r="G695" s="797"/>
      <c r="H695" s="797"/>
      <c r="I695" s="782"/>
      <c r="J695" s="782"/>
      <c r="K695" s="782"/>
      <c r="L695" s="782"/>
      <c r="M695" s="782"/>
      <c r="N695" s="782"/>
      <c r="O695" s="782"/>
      <c r="P695" s="782"/>
      <c r="Q695" s="782"/>
      <c r="R695" s="782"/>
      <c r="S695" s="782"/>
      <c r="T695" s="782"/>
      <c r="U695" s="782"/>
      <c r="V695" s="782"/>
      <c r="W695" s="782"/>
      <c r="X695" s="782"/>
      <c r="Y695" s="782"/>
      <c r="Z695" s="782"/>
    </row>
    <row r="696" spans="1:26">
      <c r="A696" s="793" t="s">
        <v>295</v>
      </c>
      <c r="B696" s="789"/>
      <c r="C696" s="798"/>
      <c r="D696" s="797"/>
      <c r="E696" s="797"/>
      <c r="F696" s="797"/>
      <c r="G696" s="797"/>
      <c r="H696" s="797"/>
      <c r="I696" s="782"/>
      <c r="J696" s="782"/>
      <c r="K696" s="782"/>
      <c r="L696" s="782"/>
      <c r="M696" s="782"/>
      <c r="N696" s="782"/>
      <c r="O696" s="782"/>
      <c r="P696" s="782"/>
      <c r="Q696" s="782"/>
      <c r="R696" s="782"/>
      <c r="S696" s="782"/>
      <c r="T696" s="782"/>
      <c r="U696" s="782"/>
      <c r="V696" s="782"/>
      <c r="W696" s="782"/>
      <c r="X696" s="782"/>
      <c r="Y696" s="782"/>
      <c r="Z696" s="782"/>
    </row>
    <row r="697" spans="1:26">
      <c r="A697" s="792"/>
      <c r="B697" s="793" t="s">
        <v>619</v>
      </c>
      <c r="C697" s="798"/>
      <c r="D697" s="797"/>
      <c r="E697" s="797"/>
      <c r="F697" s="797"/>
      <c r="G697" s="797"/>
      <c r="H697" s="797"/>
      <c r="I697" s="782"/>
      <c r="J697" s="782"/>
      <c r="K697" s="782"/>
      <c r="L697" s="782"/>
      <c r="M697" s="782"/>
      <c r="N697" s="782"/>
      <c r="O697" s="782"/>
      <c r="P697" s="782"/>
      <c r="Q697" s="782"/>
      <c r="R697" s="782"/>
      <c r="S697" s="782"/>
      <c r="T697" s="782"/>
      <c r="U697" s="782"/>
      <c r="V697" s="782"/>
      <c r="W697" s="782"/>
      <c r="X697" s="782"/>
      <c r="Y697" s="782"/>
      <c r="Z697" s="782"/>
    </row>
    <row r="698" spans="1:26">
      <c r="A698" s="792" t="s">
        <v>620</v>
      </c>
      <c r="B698" s="793"/>
      <c r="C698" s="798"/>
      <c r="D698" s="797"/>
      <c r="E698" s="797"/>
      <c r="F698" s="797"/>
      <c r="G698" s="797"/>
      <c r="H698" s="797"/>
      <c r="I698" s="782"/>
      <c r="J698" s="782"/>
      <c r="K698" s="782"/>
      <c r="L698" s="782"/>
      <c r="M698" s="782"/>
      <c r="N698" s="782"/>
      <c r="O698" s="782"/>
      <c r="P698" s="782"/>
      <c r="Q698" s="782"/>
      <c r="R698" s="782"/>
      <c r="S698" s="782"/>
      <c r="T698" s="782"/>
      <c r="U698" s="782"/>
      <c r="V698" s="782"/>
      <c r="W698" s="782"/>
      <c r="X698" s="782"/>
      <c r="Y698" s="782"/>
      <c r="Z698" s="782"/>
    </row>
    <row r="699" spans="1:26">
      <c r="A699" s="792" t="s">
        <v>621</v>
      </c>
      <c r="B699" s="793"/>
      <c r="C699" s="798"/>
      <c r="D699" s="797"/>
      <c r="E699" s="797"/>
      <c r="F699" s="797"/>
      <c r="G699" s="797"/>
      <c r="H699" s="797"/>
      <c r="I699" s="782"/>
      <c r="J699" s="782"/>
      <c r="K699" s="782"/>
      <c r="L699" s="782"/>
      <c r="M699" s="782"/>
      <c r="N699" s="782"/>
      <c r="O699" s="782"/>
      <c r="P699" s="782"/>
      <c r="Q699" s="782"/>
      <c r="R699" s="782"/>
      <c r="S699" s="782"/>
      <c r="T699" s="782"/>
      <c r="U699" s="782"/>
      <c r="V699" s="782"/>
      <c r="W699" s="782"/>
      <c r="X699" s="782"/>
      <c r="Y699" s="782"/>
      <c r="Z699" s="782"/>
    </row>
    <row r="700" spans="1:26">
      <c r="A700" s="792"/>
      <c r="B700" s="793" t="s">
        <v>622</v>
      </c>
      <c r="C700" s="798"/>
      <c r="D700" s="797"/>
      <c r="E700" s="797"/>
      <c r="F700" s="797"/>
      <c r="G700" s="797"/>
      <c r="H700" s="797"/>
      <c r="I700" s="782"/>
      <c r="J700" s="782"/>
      <c r="K700" s="782"/>
      <c r="L700" s="782"/>
      <c r="M700" s="782"/>
      <c r="N700" s="782"/>
      <c r="O700" s="782"/>
      <c r="P700" s="782"/>
      <c r="Q700" s="782"/>
      <c r="R700" s="782"/>
      <c r="S700" s="782"/>
      <c r="T700" s="782"/>
      <c r="U700" s="782"/>
      <c r="V700" s="782"/>
      <c r="W700" s="782"/>
      <c r="X700" s="782"/>
      <c r="Y700" s="782"/>
      <c r="Z700" s="782"/>
    </row>
    <row r="701" spans="1:26">
      <c r="A701" s="792" t="s">
        <v>623</v>
      </c>
      <c r="B701" s="793"/>
      <c r="C701" s="798"/>
      <c r="D701" s="797"/>
      <c r="E701" s="797"/>
      <c r="F701" s="797"/>
      <c r="G701" s="797"/>
      <c r="H701" s="797"/>
      <c r="I701" s="782"/>
      <c r="J701" s="782"/>
      <c r="K701" s="782"/>
      <c r="L701" s="782"/>
      <c r="M701" s="782"/>
      <c r="N701" s="782"/>
      <c r="O701" s="782"/>
      <c r="P701" s="782"/>
      <c r="Q701" s="782"/>
      <c r="R701" s="782"/>
      <c r="S701" s="782"/>
      <c r="T701" s="782"/>
      <c r="U701" s="782"/>
      <c r="V701" s="782"/>
      <c r="W701" s="782"/>
      <c r="X701" s="782"/>
      <c r="Y701" s="782"/>
      <c r="Z701" s="782"/>
    </row>
    <row r="702" spans="1:26">
      <c r="A702" s="792" t="s">
        <v>624</v>
      </c>
      <c r="B702" s="793"/>
      <c r="C702" s="798"/>
      <c r="D702" s="797"/>
      <c r="E702" s="797"/>
      <c r="F702" s="797"/>
      <c r="G702" s="797"/>
      <c r="H702" s="797"/>
      <c r="I702" s="782"/>
      <c r="J702" s="782"/>
      <c r="K702" s="782"/>
      <c r="L702" s="782"/>
      <c r="M702" s="782"/>
      <c r="N702" s="782"/>
      <c r="O702" s="782"/>
      <c r="P702" s="782"/>
      <c r="Q702" s="782"/>
      <c r="R702" s="782"/>
      <c r="S702" s="782"/>
      <c r="T702" s="782"/>
      <c r="U702" s="782"/>
      <c r="V702" s="782"/>
      <c r="W702" s="782"/>
      <c r="X702" s="782"/>
      <c r="Y702" s="782"/>
      <c r="Z702" s="782"/>
    </row>
    <row r="703" spans="1:26">
      <c r="A703" s="792" t="s">
        <v>625</v>
      </c>
      <c r="B703" s="793"/>
      <c r="C703" s="798"/>
      <c r="D703" s="797"/>
      <c r="E703" s="797"/>
      <c r="F703" s="797"/>
      <c r="G703" s="797"/>
      <c r="H703" s="797"/>
      <c r="I703" s="782"/>
      <c r="J703" s="782"/>
      <c r="K703" s="782"/>
      <c r="L703" s="782"/>
      <c r="M703" s="782"/>
      <c r="N703" s="782"/>
      <c r="O703" s="782"/>
      <c r="P703" s="782"/>
      <c r="Q703" s="782"/>
      <c r="R703" s="782"/>
      <c r="S703" s="782"/>
      <c r="T703" s="782"/>
      <c r="U703" s="782"/>
      <c r="V703" s="782"/>
      <c r="W703" s="782"/>
      <c r="X703" s="782"/>
      <c r="Y703" s="782"/>
      <c r="Z703" s="782"/>
    </row>
    <row r="704" spans="1:26">
      <c r="A704" s="792" t="s">
        <v>1252</v>
      </c>
      <c r="B704" s="793"/>
      <c r="C704" s="798"/>
      <c r="D704" s="797"/>
      <c r="E704" s="797"/>
      <c r="F704" s="797"/>
      <c r="G704" s="797"/>
      <c r="H704" s="797"/>
      <c r="I704" s="782"/>
      <c r="J704" s="782"/>
      <c r="K704" s="782"/>
      <c r="L704" s="782"/>
      <c r="M704" s="782"/>
      <c r="N704" s="782"/>
      <c r="O704" s="782"/>
      <c r="P704" s="782"/>
      <c r="Q704" s="782"/>
      <c r="R704" s="782"/>
      <c r="S704" s="782"/>
      <c r="T704" s="782"/>
      <c r="U704" s="782"/>
      <c r="V704" s="782"/>
      <c r="W704" s="782"/>
      <c r="X704" s="782"/>
      <c r="Y704" s="782"/>
      <c r="Z704" s="782"/>
    </row>
    <row r="705" spans="1:26">
      <c r="A705" s="792"/>
      <c r="B705" s="793" t="s">
        <v>626</v>
      </c>
      <c r="C705" s="798"/>
      <c r="D705" s="797"/>
      <c r="E705" s="797"/>
      <c r="F705" s="797"/>
      <c r="G705" s="797"/>
      <c r="H705" s="797"/>
      <c r="I705" s="782"/>
      <c r="J705" s="782"/>
      <c r="K705" s="782"/>
      <c r="L705" s="782"/>
      <c r="M705" s="782"/>
      <c r="N705" s="782"/>
      <c r="O705" s="782"/>
      <c r="P705" s="782"/>
      <c r="Q705" s="782"/>
      <c r="R705" s="782"/>
      <c r="S705" s="782"/>
      <c r="T705" s="782"/>
      <c r="U705" s="782"/>
      <c r="V705" s="782"/>
      <c r="W705" s="782"/>
      <c r="X705" s="782"/>
      <c r="Y705" s="782"/>
      <c r="Z705" s="782"/>
    </row>
    <row r="706" spans="1:26">
      <c r="A706" s="792" t="s">
        <v>627</v>
      </c>
      <c r="B706" s="793"/>
      <c r="C706" s="798"/>
      <c r="D706" s="797"/>
      <c r="E706" s="797"/>
      <c r="F706" s="797"/>
      <c r="G706" s="797"/>
      <c r="H706" s="797"/>
      <c r="I706" s="782"/>
      <c r="J706" s="782"/>
      <c r="K706" s="782"/>
      <c r="L706" s="782"/>
      <c r="M706" s="782"/>
      <c r="N706" s="782"/>
      <c r="O706" s="782"/>
      <c r="P706" s="782"/>
      <c r="Q706" s="782"/>
      <c r="R706" s="782"/>
      <c r="S706" s="782"/>
      <c r="T706" s="782"/>
      <c r="U706" s="782"/>
      <c r="V706" s="782"/>
      <c r="W706" s="782"/>
      <c r="X706" s="782"/>
      <c r="Y706" s="782"/>
      <c r="Z706" s="782"/>
    </row>
    <row r="707" spans="1:26">
      <c r="A707" s="792" t="s">
        <v>628</v>
      </c>
      <c r="B707" s="793"/>
      <c r="C707" s="798"/>
      <c r="D707" s="797"/>
      <c r="E707" s="797"/>
      <c r="F707" s="797"/>
      <c r="G707" s="797"/>
      <c r="H707" s="797"/>
      <c r="I707" s="782"/>
      <c r="J707" s="782"/>
      <c r="K707" s="782"/>
      <c r="L707" s="782"/>
      <c r="M707" s="782"/>
      <c r="N707" s="782"/>
      <c r="O707" s="782"/>
      <c r="P707" s="782"/>
      <c r="Q707" s="782"/>
      <c r="R707" s="782"/>
      <c r="S707" s="782"/>
      <c r="T707" s="782"/>
      <c r="U707" s="782"/>
      <c r="V707" s="782"/>
      <c r="W707" s="782"/>
      <c r="X707" s="782"/>
      <c r="Y707" s="782"/>
      <c r="Z707" s="782"/>
    </row>
    <row r="708" spans="1:26">
      <c r="A708" s="792"/>
      <c r="B708" s="793" t="s">
        <v>629</v>
      </c>
      <c r="C708" s="798"/>
      <c r="D708" s="797"/>
      <c r="E708" s="797"/>
      <c r="F708" s="797"/>
      <c r="G708" s="797"/>
      <c r="H708" s="797"/>
      <c r="I708" s="782"/>
      <c r="J708" s="782"/>
      <c r="K708" s="782"/>
      <c r="L708" s="782"/>
      <c r="M708" s="782"/>
      <c r="N708" s="782"/>
      <c r="O708" s="782"/>
      <c r="P708" s="782"/>
      <c r="Q708" s="782"/>
      <c r="R708" s="782"/>
      <c r="S708" s="782"/>
      <c r="T708" s="782"/>
      <c r="U708" s="782"/>
      <c r="V708" s="782"/>
      <c r="W708" s="782"/>
      <c r="X708" s="782"/>
      <c r="Y708" s="782"/>
      <c r="Z708" s="782"/>
    </row>
    <row r="709" spans="1:26">
      <c r="A709" s="792" t="s">
        <v>630</v>
      </c>
      <c r="B709" s="793"/>
      <c r="C709" s="798"/>
      <c r="D709" s="797"/>
      <c r="E709" s="797"/>
      <c r="F709" s="797"/>
      <c r="G709" s="797"/>
      <c r="H709" s="797"/>
      <c r="I709" s="782"/>
      <c r="J709" s="782"/>
      <c r="K709" s="782"/>
      <c r="L709" s="782"/>
      <c r="M709" s="782"/>
      <c r="N709" s="782"/>
      <c r="O709" s="782"/>
      <c r="P709" s="782"/>
      <c r="Q709" s="782"/>
      <c r="R709" s="782"/>
      <c r="S709" s="782"/>
      <c r="T709" s="782"/>
      <c r="U709" s="782"/>
      <c r="V709" s="782"/>
      <c r="W709" s="782"/>
      <c r="X709" s="782"/>
      <c r="Y709" s="782"/>
      <c r="Z709" s="782"/>
    </row>
    <row r="710" spans="1:26">
      <c r="A710" s="792" t="s">
        <v>631</v>
      </c>
      <c r="B710" s="793"/>
      <c r="C710" s="798"/>
      <c r="D710" s="797"/>
      <c r="E710" s="797"/>
      <c r="F710" s="797"/>
      <c r="G710" s="797"/>
      <c r="H710" s="797"/>
      <c r="I710" s="782"/>
      <c r="J710" s="782"/>
      <c r="K710" s="782"/>
      <c r="L710" s="782"/>
      <c r="M710" s="782"/>
      <c r="N710" s="782"/>
      <c r="O710" s="782"/>
      <c r="P710" s="782"/>
      <c r="Q710" s="782"/>
      <c r="R710" s="782"/>
      <c r="S710" s="782"/>
      <c r="T710" s="782"/>
      <c r="U710" s="782"/>
      <c r="V710" s="782"/>
      <c r="W710" s="782"/>
      <c r="X710" s="782"/>
      <c r="Y710" s="782"/>
      <c r="Z710" s="782"/>
    </row>
    <row r="711" spans="1:26">
      <c r="A711" s="792" t="s">
        <v>632</v>
      </c>
      <c r="B711" s="793"/>
      <c r="C711" s="798"/>
      <c r="D711" s="797"/>
      <c r="E711" s="797"/>
      <c r="F711" s="797"/>
      <c r="G711" s="797"/>
      <c r="H711" s="797"/>
      <c r="I711" s="782"/>
      <c r="J711" s="782"/>
      <c r="K711" s="782"/>
      <c r="L711" s="782"/>
      <c r="M711" s="782"/>
      <c r="N711" s="782"/>
      <c r="O711" s="782"/>
      <c r="P711" s="782"/>
      <c r="Q711" s="782"/>
      <c r="R711" s="782"/>
      <c r="S711" s="782"/>
      <c r="T711" s="782"/>
      <c r="U711" s="782"/>
      <c r="V711" s="782"/>
      <c r="W711" s="782"/>
      <c r="X711" s="782"/>
      <c r="Y711" s="782"/>
      <c r="Z711" s="782"/>
    </row>
    <row r="712" spans="1:26">
      <c r="A712" s="792"/>
      <c r="B712" s="793" t="s">
        <v>633</v>
      </c>
      <c r="C712" s="798"/>
      <c r="D712" s="797"/>
      <c r="E712" s="797"/>
      <c r="F712" s="797"/>
      <c r="G712" s="797"/>
      <c r="H712" s="797"/>
      <c r="I712" s="782"/>
      <c r="J712" s="782"/>
      <c r="K712" s="782"/>
      <c r="L712" s="782"/>
      <c r="M712" s="782"/>
      <c r="N712" s="782"/>
      <c r="O712" s="782"/>
      <c r="P712" s="782"/>
      <c r="Q712" s="782"/>
      <c r="R712" s="782"/>
      <c r="S712" s="782"/>
      <c r="T712" s="782"/>
      <c r="U712" s="782"/>
      <c r="V712" s="782"/>
      <c r="W712" s="782"/>
      <c r="X712" s="782"/>
      <c r="Y712" s="782"/>
      <c r="Z712" s="782"/>
    </row>
    <row r="713" spans="1:26">
      <c r="A713" s="792"/>
      <c r="B713" s="793"/>
      <c r="C713" s="798"/>
      <c r="D713" s="797"/>
      <c r="E713" s="797"/>
      <c r="F713" s="797"/>
      <c r="G713" s="797"/>
      <c r="H713" s="797"/>
      <c r="I713" s="782"/>
      <c r="J713" s="782"/>
      <c r="K713" s="782"/>
      <c r="L713" s="782"/>
      <c r="M713" s="782"/>
      <c r="N713" s="782"/>
      <c r="O713" s="782"/>
      <c r="P713" s="782"/>
      <c r="Q713" s="782"/>
      <c r="R713" s="782"/>
      <c r="S713" s="782"/>
      <c r="T713" s="782"/>
      <c r="U713" s="782"/>
      <c r="V713" s="782"/>
      <c r="W713" s="782"/>
      <c r="X713" s="782"/>
      <c r="Y713" s="782"/>
      <c r="Z713" s="782"/>
    </row>
    <row r="714" spans="1:26">
      <c r="A714" s="792"/>
      <c r="B714" s="806" t="s">
        <v>196</v>
      </c>
      <c r="C714" s="798"/>
      <c r="D714" s="797"/>
      <c r="E714" s="797"/>
      <c r="F714" s="797"/>
      <c r="G714" s="797"/>
      <c r="H714" s="797"/>
      <c r="I714" s="782"/>
      <c r="J714" s="782"/>
      <c r="K714" s="782"/>
      <c r="L714" s="782"/>
      <c r="M714" s="782"/>
      <c r="N714" s="782"/>
      <c r="O714" s="782"/>
      <c r="P714" s="782"/>
      <c r="Q714" s="782"/>
      <c r="R714" s="782"/>
      <c r="S714" s="782"/>
      <c r="T714" s="782"/>
      <c r="U714" s="782"/>
      <c r="V714" s="782"/>
      <c r="W714" s="782"/>
      <c r="X714" s="782"/>
      <c r="Y714" s="782"/>
      <c r="Z714" s="782"/>
    </row>
    <row r="715" spans="1:26">
      <c r="A715" s="792"/>
      <c r="B715" s="793" t="s">
        <v>634</v>
      </c>
      <c r="C715" s="798"/>
      <c r="D715" s="797"/>
      <c r="E715" s="797"/>
      <c r="F715" s="797"/>
      <c r="G715" s="797"/>
      <c r="H715" s="797"/>
      <c r="I715" s="782"/>
      <c r="J715" s="782"/>
      <c r="K715" s="782"/>
      <c r="L715" s="782"/>
      <c r="M715" s="782"/>
      <c r="N715" s="782"/>
      <c r="O715" s="782"/>
      <c r="P715" s="782"/>
      <c r="Q715" s="782"/>
      <c r="R715" s="782"/>
      <c r="S715" s="782"/>
      <c r="T715" s="782"/>
      <c r="U715" s="782"/>
      <c r="V715" s="782"/>
      <c r="W715" s="782"/>
      <c r="X715" s="782"/>
      <c r="Y715" s="782"/>
      <c r="Z715" s="782"/>
    </row>
    <row r="716" spans="1:26">
      <c r="A716" s="792" t="s">
        <v>635</v>
      </c>
      <c r="B716" s="793"/>
      <c r="C716" s="798"/>
      <c r="D716" s="797"/>
      <c r="E716" s="797"/>
      <c r="F716" s="797"/>
      <c r="G716" s="797"/>
      <c r="H716" s="797"/>
      <c r="I716" s="782"/>
      <c r="J716" s="782"/>
      <c r="K716" s="782"/>
      <c r="L716" s="782"/>
      <c r="M716" s="782"/>
      <c r="N716" s="782"/>
      <c r="O716" s="782"/>
      <c r="P716" s="782"/>
      <c r="Q716" s="782"/>
      <c r="R716" s="782"/>
      <c r="S716" s="782"/>
      <c r="T716" s="782"/>
      <c r="U716" s="782"/>
      <c r="V716" s="782"/>
      <c r="W716" s="782"/>
      <c r="X716" s="782"/>
      <c r="Y716" s="782"/>
      <c r="Z716" s="782"/>
    </row>
    <row r="717" spans="1:26">
      <c r="A717" s="813"/>
      <c r="B717" s="813"/>
      <c r="C717" s="813"/>
      <c r="D717" s="813"/>
      <c r="E717" s="813"/>
      <c r="F717" s="813"/>
      <c r="G717" s="813"/>
      <c r="H717" s="813"/>
      <c r="I717" s="803"/>
      <c r="J717" s="803"/>
      <c r="K717" s="803"/>
      <c r="L717" s="803"/>
      <c r="M717" s="803"/>
      <c r="N717" s="803"/>
      <c r="O717" s="803"/>
      <c r="P717" s="803"/>
      <c r="Q717" s="803"/>
      <c r="R717" s="803"/>
      <c r="S717" s="803"/>
      <c r="T717" s="803"/>
      <c r="U717" s="803"/>
      <c r="V717" s="803"/>
      <c r="W717" s="803"/>
      <c r="X717" s="803"/>
      <c r="Y717" s="803"/>
      <c r="Z717" s="803"/>
    </row>
    <row r="718" spans="1:26" ht="18.75">
      <c r="A718" s="805" t="s">
        <v>636</v>
      </c>
      <c r="B718" s="793"/>
      <c r="C718" s="798"/>
      <c r="D718" s="797"/>
      <c r="E718" s="797"/>
      <c r="F718" s="797"/>
      <c r="G718" s="797"/>
      <c r="H718" s="797"/>
      <c r="I718" s="803"/>
      <c r="J718" s="803"/>
      <c r="K718" s="803"/>
      <c r="L718" s="803"/>
      <c r="M718" s="803"/>
      <c r="N718" s="803"/>
      <c r="O718" s="803"/>
      <c r="P718" s="803"/>
      <c r="Q718" s="803"/>
      <c r="R718" s="803"/>
      <c r="S718" s="803"/>
      <c r="T718" s="803"/>
      <c r="U718" s="803"/>
      <c r="V718" s="803"/>
      <c r="W718" s="803"/>
      <c r="X718" s="803"/>
      <c r="Y718" s="803"/>
      <c r="Z718" s="803"/>
    </row>
    <row r="719" spans="1:26">
      <c r="A719" s="792"/>
      <c r="B719" s="793"/>
      <c r="C719" s="798"/>
      <c r="D719" s="797"/>
      <c r="E719" s="797"/>
      <c r="F719" s="797"/>
      <c r="G719" s="797"/>
      <c r="H719" s="797"/>
      <c r="I719" s="803"/>
      <c r="J719" s="803"/>
      <c r="K719" s="803"/>
      <c r="L719" s="803"/>
      <c r="M719" s="803"/>
      <c r="N719" s="803"/>
      <c r="O719" s="803"/>
      <c r="P719" s="803"/>
      <c r="Q719" s="803"/>
      <c r="R719" s="803"/>
      <c r="S719" s="803"/>
      <c r="T719" s="803"/>
      <c r="U719" s="803"/>
      <c r="V719" s="803"/>
      <c r="W719" s="803"/>
      <c r="X719" s="803"/>
      <c r="Y719" s="803"/>
      <c r="Z719" s="803"/>
    </row>
    <row r="720" spans="1:26">
      <c r="A720" s="792"/>
      <c r="B720" s="806" t="s">
        <v>165</v>
      </c>
      <c r="C720" s="798"/>
      <c r="D720" s="797"/>
      <c r="E720" s="797"/>
      <c r="F720" s="797"/>
      <c r="G720" s="797"/>
      <c r="H720" s="797"/>
      <c r="I720" s="782"/>
      <c r="J720" s="782"/>
      <c r="K720" s="782"/>
      <c r="L720" s="782"/>
      <c r="M720" s="782"/>
      <c r="N720" s="782"/>
      <c r="O720" s="782"/>
      <c r="P720" s="782"/>
      <c r="Q720" s="782"/>
      <c r="R720" s="782"/>
      <c r="S720" s="782"/>
      <c r="T720" s="782"/>
      <c r="U720" s="782"/>
      <c r="V720" s="782"/>
      <c r="W720" s="782"/>
      <c r="X720" s="782"/>
      <c r="Y720" s="782"/>
      <c r="Z720" s="782"/>
    </row>
    <row r="721" spans="1:26">
      <c r="A721" s="792"/>
      <c r="B721" s="793" t="s">
        <v>637</v>
      </c>
      <c r="C721" s="798"/>
      <c r="D721" s="797"/>
      <c r="E721" s="797"/>
      <c r="F721" s="797"/>
      <c r="G721" s="797"/>
      <c r="H721" s="797"/>
      <c r="I721" s="782"/>
      <c r="J721" s="782"/>
      <c r="K721" s="782"/>
      <c r="L721" s="782"/>
      <c r="M721" s="782"/>
      <c r="N721" s="782"/>
      <c r="O721" s="782"/>
      <c r="P721" s="782"/>
      <c r="Q721" s="782"/>
      <c r="R721" s="782"/>
      <c r="S721" s="782"/>
      <c r="T721" s="782"/>
      <c r="U721" s="782"/>
      <c r="V721" s="782"/>
      <c r="W721" s="782"/>
      <c r="X721" s="782"/>
      <c r="Y721" s="782"/>
      <c r="Z721" s="782"/>
    </row>
    <row r="722" spans="1:26">
      <c r="A722" s="792" t="s">
        <v>563</v>
      </c>
      <c r="B722" s="793"/>
      <c r="C722" s="798"/>
      <c r="D722" s="797"/>
      <c r="E722" s="797"/>
      <c r="F722" s="797"/>
      <c r="G722" s="797"/>
      <c r="H722" s="797"/>
      <c r="I722" s="782"/>
      <c r="J722" s="782"/>
      <c r="K722" s="782"/>
      <c r="L722" s="782"/>
      <c r="M722" s="782"/>
      <c r="N722" s="782"/>
      <c r="O722" s="782"/>
      <c r="P722" s="782"/>
      <c r="Q722" s="782"/>
      <c r="R722" s="782"/>
      <c r="S722" s="782"/>
      <c r="T722" s="782"/>
      <c r="U722" s="782"/>
      <c r="V722" s="782"/>
      <c r="W722" s="782"/>
      <c r="X722" s="782"/>
      <c r="Y722" s="782"/>
      <c r="Z722" s="782"/>
    </row>
    <row r="723" spans="1:26">
      <c r="A723" s="792"/>
      <c r="B723" s="807" t="s">
        <v>128</v>
      </c>
      <c r="C723" s="808" t="s">
        <v>638</v>
      </c>
      <c r="D723" s="797"/>
      <c r="E723" s="797"/>
      <c r="F723" s="797"/>
      <c r="G723" s="797"/>
      <c r="H723" s="797"/>
      <c r="I723" s="782"/>
      <c r="J723" s="782"/>
      <c r="K723" s="782"/>
      <c r="L723" s="782"/>
      <c r="M723" s="782"/>
      <c r="N723" s="782"/>
      <c r="O723" s="782"/>
      <c r="P723" s="782"/>
      <c r="Q723" s="782"/>
      <c r="R723" s="782"/>
      <c r="S723" s="782"/>
      <c r="T723" s="782"/>
      <c r="U723" s="782"/>
      <c r="V723" s="782"/>
      <c r="W723" s="782"/>
      <c r="X723" s="782"/>
      <c r="Y723" s="782"/>
      <c r="Z723" s="782"/>
    </row>
    <row r="724" spans="1:26">
      <c r="A724" s="792"/>
      <c r="B724" s="807" t="s">
        <v>128</v>
      </c>
      <c r="C724" s="808" t="s">
        <v>1243</v>
      </c>
      <c r="D724" s="797"/>
      <c r="E724" s="797"/>
      <c r="F724" s="797"/>
      <c r="G724" s="797"/>
      <c r="H724" s="797"/>
      <c r="I724" s="782"/>
      <c r="J724" s="782"/>
      <c r="K724" s="782"/>
      <c r="L724" s="782"/>
      <c r="M724" s="782"/>
      <c r="N724" s="782"/>
      <c r="O724" s="782"/>
      <c r="P724" s="782"/>
      <c r="Q724" s="782"/>
      <c r="R724" s="782"/>
      <c r="S724" s="782"/>
      <c r="T724" s="782"/>
      <c r="U724" s="782"/>
      <c r="V724" s="782"/>
      <c r="W724" s="782"/>
      <c r="X724" s="782"/>
      <c r="Y724" s="782"/>
      <c r="Z724" s="782"/>
    </row>
    <row r="725" spans="1:26">
      <c r="A725" s="792"/>
      <c r="B725" s="807" t="s">
        <v>128</v>
      </c>
      <c r="C725" s="809" t="s">
        <v>291</v>
      </c>
      <c r="D725" s="797"/>
      <c r="E725" s="797"/>
      <c r="F725" s="797"/>
      <c r="G725" s="797"/>
      <c r="H725" s="797"/>
      <c r="I725" s="782"/>
      <c r="J725" s="782"/>
      <c r="K725" s="782"/>
      <c r="L725" s="782"/>
      <c r="M725" s="782"/>
      <c r="N725" s="782"/>
      <c r="O725" s="782"/>
      <c r="P725" s="782"/>
      <c r="Q725" s="782"/>
      <c r="R725" s="782"/>
      <c r="S725" s="782"/>
      <c r="T725" s="782"/>
      <c r="U725" s="782"/>
      <c r="V725" s="782"/>
      <c r="W725" s="782"/>
      <c r="X725" s="782"/>
      <c r="Y725" s="782"/>
      <c r="Z725" s="782"/>
    </row>
    <row r="726" spans="1:26">
      <c r="A726" s="792"/>
      <c r="B726" s="807" t="s">
        <v>128</v>
      </c>
      <c r="C726" s="809" t="s">
        <v>169</v>
      </c>
      <c r="D726" s="804"/>
      <c r="E726" s="797"/>
      <c r="F726" s="797"/>
      <c r="G726" s="797"/>
      <c r="H726" s="797"/>
      <c r="I726" s="803"/>
      <c r="J726" s="803"/>
      <c r="K726" s="803"/>
      <c r="L726" s="803"/>
      <c r="M726" s="803"/>
      <c r="N726" s="803"/>
      <c r="O726" s="803"/>
      <c r="P726" s="803"/>
      <c r="Q726" s="803"/>
      <c r="R726" s="803"/>
      <c r="S726" s="803"/>
      <c r="T726" s="803"/>
      <c r="U726" s="803"/>
      <c r="V726" s="803"/>
      <c r="W726" s="803"/>
      <c r="X726" s="803"/>
      <c r="Y726" s="803"/>
      <c r="Z726" s="803"/>
    </row>
    <row r="727" spans="1:26">
      <c r="A727" s="792"/>
      <c r="B727" s="807" t="s">
        <v>128</v>
      </c>
      <c r="C727" s="808" t="s">
        <v>639</v>
      </c>
      <c r="D727" s="797"/>
      <c r="E727" s="797"/>
      <c r="F727" s="797"/>
      <c r="G727" s="797"/>
      <c r="H727" s="797"/>
      <c r="I727" s="782"/>
      <c r="J727" s="782"/>
      <c r="K727" s="782"/>
      <c r="L727" s="782"/>
      <c r="M727" s="782"/>
      <c r="N727" s="782"/>
      <c r="O727" s="782"/>
      <c r="P727" s="782"/>
      <c r="Q727" s="782"/>
      <c r="R727" s="782"/>
      <c r="S727" s="782"/>
      <c r="T727" s="782"/>
      <c r="U727" s="782"/>
      <c r="V727" s="782"/>
      <c r="W727" s="782"/>
      <c r="X727" s="782"/>
      <c r="Y727" s="782"/>
      <c r="Z727" s="782"/>
    </row>
    <row r="728" spans="1:26">
      <c r="A728" s="792"/>
      <c r="B728" s="807"/>
      <c r="C728" s="808"/>
      <c r="D728" s="797"/>
      <c r="E728" s="797"/>
      <c r="F728" s="797"/>
      <c r="G728" s="797"/>
      <c r="H728" s="797"/>
      <c r="I728" s="782"/>
      <c r="J728" s="782"/>
      <c r="K728" s="782"/>
      <c r="L728" s="782"/>
      <c r="M728" s="782"/>
      <c r="N728" s="782"/>
      <c r="O728" s="782"/>
      <c r="P728" s="782"/>
      <c r="Q728" s="782"/>
      <c r="R728" s="782"/>
      <c r="S728" s="782"/>
      <c r="T728" s="782"/>
      <c r="U728" s="782"/>
      <c r="V728" s="782"/>
      <c r="W728" s="782"/>
      <c r="X728" s="782"/>
      <c r="Y728" s="782"/>
      <c r="Z728" s="782"/>
    </row>
    <row r="729" spans="1:26">
      <c r="A729" s="792"/>
      <c r="B729" s="806" t="s">
        <v>640</v>
      </c>
      <c r="C729" s="808"/>
      <c r="D729" s="797"/>
      <c r="E729" s="797"/>
      <c r="F729" s="797"/>
      <c r="G729" s="797"/>
      <c r="H729" s="797"/>
      <c r="I729" s="782"/>
      <c r="J729" s="782"/>
      <c r="K729" s="782"/>
      <c r="L729" s="782"/>
      <c r="M729" s="782"/>
      <c r="N729" s="782"/>
      <c r="O729" s="782"/>
      <c r="P729" s="782"/>
      <c r="Q729" s="782"/>
      <c r="R729" s="782"/>
      <c r="S729" s="782"/>
      <c r="T729" s="782"/>
      <c r="U729" s="782"/>
      <c r="V729" s="782"/>
      <c r="W729" s="782"/>
      <c r="X729" s="782"/>
      <c r="Y729" s="782"/>
      <c r="Z729" s="782"/>
    </row>
    <row r="730" spans="1:26">
      <c r="A730" s="792"/>
      <c r="B730" s="818" t="s">
        <v>641</v>
      </c>
      <c r="C730" s="808"/>
      <c r="D730" s="797"/>
      <c r="E730" s="797"/>
      <c r="F730" s="797"/>
      <c r="G730" s="797"/>
      <c r="H730" s="797"/>
      <c r="I730" s="782"/>
      <c r="J730" s="782"/>
      <c r="K730" s="782"/>
      <c r="L730" s="782"/>
      <c r="M730" s="782"/>
      <c r="N730" s="782"/>
      <c r="O730" s="782"/>
      <c r="P730" s="782"/>
      <c r="Q730" s="782"/>
      <c r="R730" s="782"/>
      <c r="S730" s="782"/>
      <c r="T730" s="782"/>
      <c r="U730" s="782"/>
      <c r="V730" s="782"/>
      <c r="W730" s="782"/>
      <c r="X730" s="782"/>
      <c r="Y730" s="782"/>
      <c r="Z730" s="782"/>
    </row>
    <row r="731" spans="1:26">
      <c r="A731" s="793" t="s">
        <v>642</v>
      </c>
      <c r="B731" s="807"/>
      <c r="C731" s="808"/>
      <c r="D731" s="797"/>
      <c r="E731" s="797"/>
      <c r="F731" s="797"/>
      <c r="G731" s="797"/>
      <c r="H731" s="797"/>
      <c r="I731" s="782"/>
      <c r="J731" s="782"/>
      <c r="K731" s="782"/>
      <c r="L731" s="782"/>
      <c r="M731" s="782"/>
      <c r="N731" s="782"/>
      <c r="O731" s="782"/>
      <c r="P731" s="782"/>
      <c r="Q731" s="782"/>
      <c r="R731" s="782"/>
      <c r="S731" s="782"/>
      <c r="T731" s="782"/>
      <c r="U731" s="782"/>
      <c r="V731" s="782"/>
      <c r="W731" s="782"/>
      <c r="X731" s="782"/>
      <c r="Y731" s="782"/>
      <c r="Z731" s="782"/>
    </row>
    <row r="732" spans="1:26">
      <c r="A732" s="792" t="s">
        <v>643</v>
      </c>
      <c r="B732" s="807"/>
      <c r="C732" s="808"/>
      <c r="D732" s="797"/>
      <c r="E732" s="797"/>
      <c r="F732" s="797"/>
      <c r="G732" s="797"/>
      <c r="H732" s="797"/>
      <c r="I732" s="782"/>
      <c r="J732" s="782"/>
      <c r="K732" s="782"/>
      <c r="L732" s="782"/>
      <c r="M732" s="782"/>
      <c r="N732" s="782"/>
      <c r="O732" s="782"/>
      <c r="P732" s="782"/>
      <c r="Q732" s="782"/>
      <c r="R732" s="782"/>
      <c r="S732" s="782"/>
      <c r="T732" s="782"/>
      <c r="U732" s="782"/>
      <c r="V732" s="782"/>
      <c r="W732" s="782"/>
      <c r="X732" s="782"/>
      <c r="Y732" s="782"/>
      <c r="Z732" s="782"/>
    </row>
    <row r="733" spans="1:26">
      <c r="A733" s="792"/>
      <c r="B733" s="818" t="s">
        <v>644</v>
      </c>
      <c r="C733" s="808"/>
      <c r="D733" s="797"/>
      <c r="E733" s="797"/>
      <c r="F733" s="797"/>
      <c r="G733" s="797"/>
      <c r="H733" s="797"/>
      <c r="I733" s="782"/>
      <c r="J733" s="782"/>
      <c r="K733" s="782"/>
      <c r="L733" s="782"/>
      <c r="M733" s="782"/>
      <c r="N733" s="782"/>
      <c r="O733" s="782"/>
      <c r="P733" s="782"/>
      <c r="Q733" s="782"/>
      <c r="R733" s="782"/>
      <c r="S733" s="782"/>
      <c r="T733" s="782"/>
      <c r="U733" s="782"/>
      <c r="V733" s="782"/>
      <c r="W733" s="782"/>
      <c r="X733" s="782"/>
      <c r="Y733" s="782"/>
      <c r="Z733" s="782"/>
    </row>
    <row r="734" spans="1:26">
      <c r="A734" s="792"/>
      <c r="B734" s="807" t="s">
        <v>271</v>
      </c>
      <c r="C734" s="793" t="s">
        <v>645</v>
      </c>
      <c r="D734" s="797"/>
      <c r="E734" s="797"/>
      <c r="F734" s="797"/>
      <c r="G734" s="797"/>
      <c r="H734" s="797"/>
      <c r="I734" s="782"/>
      <c r="J734" s="782"/>
      <c r="K734" s="782"/>
      <c r="L734" s="782"/>
      <c r="M734" s="782"/>
      <c r="N734" s="782"/>
      <c r="O734" s="782"/>
      <c r="P734" s="782"/>
      <c r="Q734" s="782"/>
      <c r="R734" s="782"/>
      <c r="S734" s="782"/>
      <c r="T734" s="782"/>
      <c r="U734" s="782"/>
      <c r="V734" s="782"/>
      <c r="W734" s="782"/>
      <c r="X734" s="782"/>
      <c r="Y734" s="782"/>
      <c r="Z734" s="782"/>
    </row>
    <row r="735" spans="1:26">
      <c r="A735" s="792"/>
      <c r="B735" s="807" t="s">
        <v>271</v>
      </c>
      <c r="C735" s="793" t="s">
        <v>646</v>
      </c>
      <c r="D735" s="797"/>
      <c r="E735" s="797"/>
      <c r="F735" s="797"/>
      <c r="G735" s="797"/>
      <c r="H735" s="797"/>
      <c r="I735" s="782"/>
      <c r="J735" s="782"/>
      <c r="K735" s="782"/>
      <c r="L735" s="782"/>
      <c r="M735" s="782"/>
      <c r="N735" s="782"/>
      <c r="O735" s="782"/>
      <c r="P735" s="782"/>
      <c r="Q735" s="782"/>
      <c r="R735" s="782"/>
      <c r="S735" s="782"/>
      <c r="T735" s="782"/>
      <c r="U735" s="782"/>
      <c r="V735" s="782"/>
      <c r="W735" s="782"/>
      <c r="X735" s="782"/>
      <c r="Y735" s="782"/>
      <c r="Z735" s="782"/>
    </row>
    <row r="736" spans="1:26">
      <c r="A736" s="792"/>
      <c r="B736" s="807" t="s">
        <v>271</v>
      </c>
      <c r="C736" s="793" t="s">
        <v>647</v>
      </c>
      <c r="D736" s="797"/>
      <c r="E736" s="797"/>
      <c r="F736" s="797"/>
      <c r="G736" s="797"/>
      <c r="H736" s="797"/>
      <c r="I736" s="782"/>
      <c r="J736" s="782"/>
      <c r="K736" s="782"/>
      <c r="L736" s="782"/>
      <c r="M736" s="782"/>
      <c r="N736" s="782"/>
      <c r="O736" s="782"/>
      <c r="P736" s="782"/>
      <c r="Q736" s="782"/>
      <c r="R736" s="782"/>
      <c r="S736" s="782"/>
      <c r="T736" s="782"/>
      <c r="U736" s="782"/>
      <c r="V736" s="782"/>
      <c r="W736" s="782"/>
      <c r="X736" s="782"/>
      <c r="Y736" s="782"/>
      <c r="Z736" s="782"/>
    </row>
    <row r="737" spans="1:26">
      <c r="A737" s="792"/>
      <c r="B737" s="807" t="s">
        <v>271</v>
      </c>
      <c r="C737" s="793" t="s">
        <v>648</v>
      </c>
      <c r="D737" s="797"/>
      <c r="E737" s="797"/>
      <c r="F737" s="797"/>
      <c r="G737" s="797"/>
      <c r="H737" s="797"/>
      <c r="I737" s="782"/>
      <c r="J737" s="782"/>
      <c r="K737" s="782"/>
      <c r="L737" s="782"/>
      <c r="M737" s="782"/>
      <c r="N737" s="782"/>
      <c r="O737" s="782"/>
      <c r="P737" s="782"/>
      <c r="Q737" s="782"/>
      <c r="R737" s="782"/>
      <c r="S737" s="782"/>
      <c r="T737" s="782"/>
      <c r="U737" s="782"/>
      <c r="V737" s="782"/>
      <c r="W737" s="782"/>
      <c r="X737" s="782"/>
      <c r="Y737" s="782"/>
      <c r="Z737" s="782"/>
    </row>
    <row r="738" spans="1:26">
      <c r="A738" s="792"/>
      <c r="B738" s="807" t="s">
        <v>271</v>
      </c>
      <c r="C738" s="793" t="s">
        <v>649</v>
      </c>
      <c r="D738" s="797"/>
      <c r="E738" s="797"/>
      <c r="F738" s="797"/>
      <c r="G738" s="797"/>
      <c r="H738" s="797"/>
      <c r="I738" s="782"/>
      <c r="J738" s="782"/>
      <c r="K738" s="782"/>
      <c r="L738" s="782"/>
      <c r="M738" s="782"/>
      <c r="N738" s="782"/>
      <c r="O738" s="782"/>
      <c r="P738" s="782"/>
      <c r="Q738" s="782"/>
      <c r="R738" s="782"/>
      <c r="S738" s="782"/>
      <c r="T738" s="782"/>
      <c r="U738" s="782"/>
      <c r="V738" s="782"/>
      <c r="W738" s="782"/>
      <c r="X738" s="782"/>
      <c r="Y738" s="782"/>
      <c r="Z738" s="782"/>
    </row>
    <row r="739" spans="1:26">
      <c r="A739" s="792"/>
      <c r="B739" s="807" t="s">
        <v>271</v>
      </c>
      <c r="C739" s="793" t="s">
        <v>650</v>
      </c>
      <c r="D739" s="797"/>
      <c r="E739" s="797"/>
      <c r="F739" s="797"/>
      <c r="G739" s="797"/>
      <c r="H739" s="797"/>
      <c r="I739" s="782"/>
      <c r="J739" s="782"/>
      <c r="K739" s="782"/>
      <c r="L739" s="782"/>
      <c r="M739" s="782"/>
      <c r="N739" s="782"/>
      <c r="O739" s="782"/>
      <c r="P739" s="782"/>
      <c r="Q739" s="782"/>
      <c r="R739" s="782"/>
      <c r="S739" s="782"/>
      <c r="T739" s="782"/>
      <c r="U739" s="782"/>
      <c r="V739" s="782"/>
      <c r="W739" s="782"/>
      <c r="X739" s="782"/>
      <c r="Y739" s="782"/>
      <c r="Z739" s="782"/>
    </row>
    <row r="740" spans="1:26">
      <c r="A740" s="792"/>
      <c r="B740" s="793"/>
      <c r="C740" s="798"/>
      <c r="D740" s="797"/>
      <c r="E740" s="797"/>
      <c r="F740" s="797"/>
      <c r="G740" s="797"/>
      <c r="H740" s="797"/>
      <c r="I740" s="782"/>
      <c r="J740" s="782"/>
      <c r="K740" s="782"/>
      <c r="L740" s="782"/>
      <c r="M740" s="782"/>
      <c r="N740" s="782"/>
      <c r="O740" s="782"/>
      <c r="P740" s="782"/>
      <c r="Q740" s="782"/>
      <c r="R740" s="782"/>
      <c r="S740" s="782"/>
      <c r="T740" s="782"/>
      <c r="U740" s="782"/>
      <c r="V740" s="782"/>
      <c r="W740" s="782"/>
      <c r="X740" s="782"/>
      <c r="Y740" s="782"/>
      <c r="Z740" s="782"/>
    </row>
    <row r="741" spans="1:26">
      <c r="A741" s="792"/>
      <c r="B741" s="806" t="s">
        <v>497</v>
      </c>
      <c r="C741" s="798"/>
      <c r="D741" s="797"/>
      <c r="E741" s="797"/>
      <c r="F741" s="797"/>
      <c r="G741" s="797"/>
      <c r="H741" s="797"/>
      <c r="I741" s="782"/>
      <c r="J741" s="782"/>
      <c r="K741" s="782"/>
      <c r="L741" s="782"/>
      <c r="M741" s="782"/>
      <c r="N741" s="782"/>
      <c r="O741" s="782"/>
      <c r="P741" s="782"/>
      <c r="Q741" s="782"/>
      <c r="R741" s="782"/>
      <c r="S741" s="782"/>
      <c r="T741" s="782"/>
      <c r="U741" s="782"/>
      <c r="V741" s="782"/>
      <c r="W741" s="782"/>
      <c r="X741" s="782"/>
      <c r="Y741" s="782"/>
      <c r="Z741" s="782"/>
    </row>
    <row r="742" spans="1:26">
      <c r="A742" s="792"/>
      <c r="B742" s="793" t="s">
        <v>293</v>
      </c>
      <c r="C742" s="798"/>
      <c r="D742" s="797"/>
      <c r="E742" s="797"/>
      <c r="F742" s="797"/>
      <c r="G742" s="797"/>
      <c r="H742" s="797"/>
      <c r="I742" s="782"/>
      <c r="J742" s="782"/>
      <c r="K742" s="782"/>
      <c r="L742" s="782"/>
      <c r="M742" s="782"/>
      <c r="N742" s="782"/>
      <c r="O742" s="782"/>
      <c r="P742" s="782"/>
      <c r="Q742" s="782"/>
      <c r="R742" s="782"/>
      <c r="S742" s="782"/>
      <c r="T742" s="782"/>
      <c r="U742" s="782"/>
      <c r="V742" s="782"/>
      <c r="W742" s="782"/>
      <c r="X742" s="782"/>
      <c r="Y742" s="782"/>
      <c r="Z742" s="782"/>
    </row>
    <row r="743" spans="1:26">
      <c r="A743" s="793" t="s">
        <v>1245</v>
      </c>
      <c r="B743" s="793"/>
      <c r="C743" s="798"/>
      <c r="D743" s="797"/>
      <c r="E743" s="797"/>
      <c r="F743" s="797"/>
      <c r="G743" s="797"/>
      <c r="H743" s="797"/>
      <c r="I743" s="782"/>
      <c r="J743" s="782"/>
      <c r="K743" s="782"/>
      <c r="L743" s="782"/>
      <c r="M743" s="782"/>
      <c r="N743" s="782"/>
      <c r="O743" s="782"/>
      <c r="P743" s="782"/>
      <c r="Q743" s="782"/>
      <c r="R743" s="782"/>
      <c r="S743" s="782"/>
      <c r="T743" s="782"/>
      <c r="U743" s="782"/>
      <c r="V743" s="782"/>
      <c r="W743" s="782"/>
      <c r="X743" s="782"/>
      <c r="Y743" s="782"/>
      <c r="Z743" s="782"/>
    </row>
    <row r="744" spans="1:26">
      <c r="A744" s="793" t="s">
        <v>295</v>
      </c>
      <c r="B744" s="789"/>
      <c r="C744" s="798"/>
      <c r="D744" s="797"/>
      <c r="E744" s="797"/>
      <c r="F744" s="797"/>
      <c r="G744" s="797"/>
      <c r="H744" s="797"/>
      <c r="I744" s="782"/>
      <c r="J744" s="782"/>
      <c r="K744" s="782"/>
      <c r="L744" s="782"/>
      <c r="M744" s="782"/>
      <c r="N744" s="782"/>
      <c r="O744" s="782"/>
      <c r="P744" s="782"/>
      <c r="Q744" s="782"/>
      <c r="R744" s="782"/>
      <c r="S744" s="782"/>
      <c r="T744" s="782"/>
      <c r="U744" s="782"/>
      <c r="V744" s="782"/>
      <c r="W744" s="782"/>
      <c r="X744" s="782"/>
      <c r="Y744" s="782"/>
      <c r="Z744" s="782"/>
    </row>
    <row r="745" spans="1:26">
      <c r="A745" s="792"/>
      <c r="B745" s="793"/>
      <c r="C745" s="798"/>
      <c r="D745" s="797"/>
      <c r="E745" s="797"/>
      <c r="F745" s="797"/>
      <c r="G745" s="797"/>
      <c r="H745" s="797"/>
      <c r="I745" s="782"/>
      <c r="J745" s="782"/>
      <c r="K745" s="782"/>
      <c r="L745" s="782"/>
      <c r="M745" s="782"/>
      <c r="N745" s="782"/>
      <c r="O745" s="782"/>
      <c r="P745" s="782"/>
      <c r="Q745" s="782"/>
      <c r="R745" s="782"/>
      <c r="S745" s="782"/>
      <c r="T745" s="782"/>
      <c r="U745" s="782"/>
      <c r="V745" s="782"/>
      <c r="W745" s="782"/>
      <c r="X745" s="782"/>
      <c r="Y745" s="782"/>
      <c r="Z745" s="782"/>
    </row>
    <row r="746" spans="1:26">
      <c r="A746" s="792"/>
      <c r="B746" s="806" t="s">
        <v>196</v>
      </c>
      <c r="C746" s="798"/>
      <c r="D746" s="797"/>
      <c r="E746" s="797"/>
      <c r="F746" s="797"/>
      <c r="G746" s="797"/>
      <c r="H746" s="797"/>
      <c r="I746" s="782"/>
      <c r="J746" s="782"/>
      <c r="K746" s="782"/>
      <c r="L746" s="782"/>
      <c r="M746" s="782"/>
      <c r="N746" s="782"/>
      <c r="O746" s="782"/>
      <c r="P746" s="782"/>
      <c r="Q746" s="782"/>
      <c r="R746" s="782"/>
      <c r="S746" s="782"/>
      <c r="T746" s="782"/>
      <c r="U746" s="782"/>
      <c r="V746" s="782"/>
      <c r="W746" s="782"/>
      <c r="X746" s="782"/>
      <c r="Y746" s="782"/>
      <c r="Z746" s="782"/>
    </row>
    <row r="747" spans="1:26">
      <c r="A747" s="792"/>
      <c r="B747" s="793" t="s">
        <v>651</v>
      </c>
      <c r="C747" s="798"/>
      <c r="D747" s="797"/>
      <c r="E747" s="797"/>
      <c r="F747" s="797"/>
      <c r="G747" s="797"/>
      <c r="H747" s="797"/>
      <c r="I747" s="782"/>
      <c r="J747" s="782"/>
      <c r="K747" s="782"/>
      <c r="L747" s="782"/>
      <c r="M747" s="782"/>
      <c r="N747" s="782"/>
      <c r="O747" s="782"/>
      <c r="P747" s="782"/>
      <c r="Q747" s="782"/>
      <c r="R747" s="782"/>
      <c r="S747" s="782"/>
      <c r="T747" s="782"/>
      <c r="U747" s="782"/>
      <c r="V747" s="782"/>
      <c r="W747" s="782"/>
      <c r="X747" s="782"/>
      <c r="Y747" s="782"/>
      <c r="Z747" s="782"/>
    </row>
    <row r="748" spans="1:26">
      <c r="A748" s="792" t="s">
        <v>652</v>
      </c>
      <c r="B748" s="793"/>
      <c r="C748" s="798"/>
      <c r="D748" s="797"/>
      <c r="E748" s="797"/>
      <c r="F748" s="797"/>
      <c r="G748" s="797"/>
      <c r="H748" s="797"/>
      <c r="I748" s="782"/>
      <c r="J748" s="782"/>
      <c r="K748" s="782"/>
      <c r="L748" s="782"/>
      <c r="M748" s="782"/>
      <c r="N748" s="782"/>
      <c r="O748" s="782"/>
      <c r="P748" s="782"/>
      <c r="Q748" s="782"/>
      <c r="R748" s="782"/>
      <c r="S748" s="782"/>
      <c r="T748" s="782"/>
      <c r="U748" s="782"/>
      <c r="V748" s="782"/>
      <c r="W748" s="782"/>
      <c r="X748" s="782"/>
      <c r="Y748" s="782"/>
      <c r="Z748" s="782"/>
    </row>
    <row r="749" spans="1:26">
      <c r="A749" s="813"/>
      <c r="B749" s="813"/>
      <c r="C749" s="813"/>
      <c r="D749" s="813"/>
      <c r="E749" s="813"/>
      <c r="F749" s="813"/>
      <c r="G749" s="813"/>
      <c r="H749" s="813"/>
      <c r="I749" s="803"/>
      <c r="J749" s="803"/>
      <c r="K749" s="803"/>
      <c r="L749" s="803"/>
      <c r="M749" s="803"/>
      <c r="N749" s="803"/>
      <c r="O749" s="803"/>
      <c r="P749" s="803"/>
      <c r="Q749" s="803"/>
      <c r="R749" s="803"/>
      <c r="S749" s="803"/>
      <c r="T749" s="803"/>
      <c r="U749" s="803"/>
      <c r="V749" s="803"/>
      <c r="W749" s="803"/>
      <c r="X749" s="803"/>
      <c r="Y749" s="803"/>
      <c r="Z749" s="803"/>
    </row>
    <row r="750" spans="1:26" ht="18.75">
      <c r="A750" s="805" t="s">
        <v>653</v>
      </c>
      <c r="B750" s="793"/>
      <c r="C750" s="798"/>
      <c r="D750" s="797"/>
      <c r="E750" s="797"/>
      <c r="F750" s="797"/>
      <c r="G750" s="797"/>
      <c r="H750" s="797"/>
      <c r="I750" s="803"/>
      <c r="J750" s="803"/>
      <c r="K750" s="803"/>
      <c r="L750" s="803"/>
      <c r="M750" s="803"/>
      <c r="N750" s="803"/>
      <c r="O750" s="803"/>
      <c r="P750" s="803"/>
      <c r="Q750" s="803"/>
      <c r="R750" s="803"/>
      <c r="S750" s="803"/>
      <c r="T750" s="803"/>
      <c r="U750" s="803"/>
      <c r="V750" s="803"/>
      <c r="W750" s="803"/>
      <c r="X750" s="803"/>
      <c r="Y750" s="803"/>
      <c r="Z750" s="803"/>
    </row>
    <row r="751" spans="1:26">
      <c r="A751" s="792"/>
      <c r="B751" s="793"/>
      <c r="C751" s="798"/>
      <c r="D751" s="797"/>
      <c r="E751" s="797"/>
      <c r="F751" s="797"/>
      <c r="G751" s="797"/>
      <c r="H751" s="797"/>
      <c r="I751" s="803"/>
      <c r="J751" s="803"/>
      <c r="K751" s="803"/>
      <c r="L751" s="803"/>
      <c r="M751" s="803"/>
      <c r="N751" s="803"/>
      <c r="O751" s="803"/>
      <c r="P751" s="803"/>
      <c r="Q751" s="803"/>
      <c r="R751" s="803"/>
      <c r="S751" s="803"/>
      <c r="T751" s="803"/>
      <c r="U751" s="803"/>
      <c r="V751" s="803"/>
      <c r="W751" s="803"/>
      <c r="X751" s="803"/>
      <c r="Y751" s="803"/>
      <c r="Z751" s="803"/>
    </row>
    <row r="752" spans="1:26">
      <c r="A752" s="792"/>
      <c r="B752" s="806" t="s">
        <v>165</v>
      </c>
      <c r="C752" s="798"/>
      <c r="D752" s="797"/>
      <c r="E752" s="797"/>
      <c r="F752" s="797"/>
      <c r="G752" s="797"/>
      <c r="H752" s="797"/>
      <c r="I752" s="782"/>
      <c r="J752" s="782"/>
      <c r="K752" s="782"/>
      <c r="L752" s="782"/>
      <c r="M752" s="782"/>
      <c r="N752" s="782"/>
      <c r="O752" s="782"/>
      <c r="P752" s="782"/>
      <c r="Q752" s="782"/>
      <c r="R752" s="782"/>
      <c r="S752" s="782"/>
      <c r="T752" s="782"/>
      <c r="U752" s="782"/>
      <c r="V752" s="782"/>
      <c r="W752" s="782"/>
      <c r="X752" s="782"/>
      <c r="Y752" s="782"/>
      <c r="Z752" s="782"/>
    </row>
    <row r="753" spans="1:26">
      <c r="A753" s="792"/>
      <c r="B753" s="793" t="s">
        <v>654</v>
      </c>
      <c r="C753" s="798"/>
      <c r="D753" s="797"/>
      <c r="E753" s="797"/>
      <c r="F753" s="797"/>
      <c r="G753" s="797"/>
      <c r="H753" s="797"/>
      <c r="I753" s="782"/>
      <c r="J753" s="782"/>
      <c r="K753" s="782"/>
      <c r="L753" s="782"/>
      <c r="M753" s="782"/>
      <c r="N753" s="782"/>
      <c r="O753" s="782"/>
      <c r="P753" s="782"/>
      <c r="Q753" s="782"/>
      <c r="R753" s="782"/>
      <c r="S753" s="782"/>
      <c r="T753" s="782"/>
      <c r="U753" s="782"/>
      <c r="V753" s="782"/>
      <c r="W753" s="782"/>
      <c r="X753" s="782"/>
      <c r="Y753" s="782"/>
      <c r="Z753" s="782"/>
    </row>
    <row r="754" spans="1:26">
      <c r="A754" s="792" t="s">
        <v>563</v>
      </c>
      <c r="B754" s="793"/>
      <c r="C754" s="798"/>
      <c r="D754" s="797"/>
      <c r="E754" s="797"/>
      <c r="F754" s="797"/>
      <c r="G754" s="797"/>
      <c r="H754" s="797"/>
      <c r="I754" s="782"/>
      <c r="J754" s="782"/>
      <c r="K754" s="782"/>
      <c r="L754" s="782"/>
      <c r="M754" s="782"/>
      <c r="N754" s="782"/>
      <c r="O754" s="782"/>
      <c r="P754" s="782"/>
      <c r="Q754" s="782"/>
      <c r="R754" s="782"/>
      <c r="S754" s="782"/>
      <c r="T754" s="782"/>
      <c r="U754" s="782"/>
      <c r="V754" s="782"/>
      <c r="W754" s="782"/>
      <c r="X754" s="782"/>
      <c r="Y754" s="782"/>
      <c r="Z754" s="782"/>
    </row>
    <row r="755" spans="1:26">
      <c r="A755" s="792"/>
      <c r="B755" s="807" t="s">
        <v>128</v>
      </c>
      <c r="C755" s="808" t="s">
        <v>638</v>
      </c>
      <c r="D755" s="797"/>
      <c r="E755" s="797"/>
      <c r="F755" s="797"/>
      <c r="G755" s="797"/>
      <c r="H755" s="797"/>
      <c r="I755" s="782"/>
      <c r="J755" s="782"/>
      <c r="K755" s="782"/>
      <c r="L755" s="782"/>
      <c r="M755" s="782"/>
      <c r="N755" s="782"/>
      <c r="O755" s="782"/>
      <c r="P755" s="782"/>
      <c r="Q755" s="782"/>
      <c r="R755" s="782"/>
      <c r="S755" s="782"/>
      <c r="T755" s="782"/>
      <c r="U755" s="782"/>
      <c r="V755" s="782"/>
      <c r="W755" s="782"/>
      <c r="X755" s="782"/>
      <c r="Y755" s="782"/>
      <c r="Z755" s="782"/>
    </row>
    <row r="756" spans="1:26">
      <c r="A756" s="792"/>
      <c r="B756" s="807" t="s">
        <v>128</v>
      </c>
      <c r="C756" s="808" t="s">
        <v>1243</v>
      </c>
      <c r="D756" s="797"/>
      <c r="E756" s="797"/>
      <c r="F756" s="797"/>
      <c r="G756" s="797"/>
      <c r="H756" s="797"/>
      <c r="I756" s="782"/>
      <c r="J756" s="782"/>
      <c r="K756" s="782"/>
      <c r="L756" s="782"/>
      <c r="M756" s="782"/>
      <c r="N756" s="782"/>
      <c r="O756" s="782"/>
      <c r="P756" s="782"/>
      <c r="Q756" s="782"/>
      <c r="R756" s="782"/>
      <c r="S756" s="782"/>
      <c r="T756" s="782"/>
      <c r="U756" s="782"/>
      <c r="V756" s="782"/>
      <c r="W756" s="782"/>
      <c r="X756" s="782"/>
      <c r="Y756" s="782"/>
      <c r="Z756" s="782"/>
    </row>
    <row r="757" spans="1:26">
      <c r="A757" s="792"/>
      <c r="B757" s="807" t="s">
        <v>128</v>
      </c>
      <c r="C757" s="809" t="s">
        <v>291</v>
      </c>
      <c r="D757" s="797"/>
      <c r="E757" s="797"/>
      <c r="F757" s="797"/>
      <c r="G757" s="797"/>
      <c r="H757" s="797"/>
      <c r="I757" s="782"/>
      <c r="J757" s="782"/>
      <c r="K757" s="782"/>
      <c r="L757" s="782"/>
      <c r="M757" s="782"/>
      <c r="N757" s="782"/>
      <c r="O757" s="782"/>
      <c r="P757" s="782"/>
      <c r="Q757" s="782"/>
      <c r="R757" s="782"/>
      <c r="S757" s="782"/>
      <c r="T757" s="782"/>
      <c r="U757" s="782"/>
      <c r="V757" s="782"/>
      <c r="W757" s="782"/>
      <c r="X757" s="782"/>
      <c r="Y757" s="782"/>
      <c r="Z757" s="782"/>
    </row>
    <row r="758" spans="1:26">
      <c r="A758" s="792"/>
      <c r="B758" s="807" t="s">
        <v>128</v>
      </c>
      <c r="C758" s="809" t="s">
        <v>169</v>
      </c>
      <c r="D758" s="804"/>
      <c r="E758" s="797"/>
      <c r="F758" s="797"/>
      <c r="G758" s="797"/>
      <c r="H758" s="797"/>
      <c r="I758" s="803"/>
      <c r="J758" s="803"/>
      <c r="K758" s="803"/>
      <c r="L758" s="803"/>
      <c r="M758" s="803"/>
      <c r="N758" s="803"/>
      <c r="O758" s="803"/>
      <c r="P758" s="803"/>
      <c r="Q758" s="803"/>
      <c r="R758" s="803"/>
      <c r="S758" s="803"/>
      <c r="T758" s="803"/>
      <c r="U758" s="803"/>
      <c r="V758" s="803"/>
      <c r="W758" s="803"/>
      <c r="X758" s="803"/>
      <c r="Y758" s="803"/>
      <c r="Z758" s="803"/>
    </row>
    <row r="759" spans="1:26">
      <c r="A759" s="792"/>
      <c r="B759" s="793"/>
      <c r="C759" s="798"/>
      <c r="D759" s="797"/>
      <c r="E759" s="797"/>
      <c r="F759" s="797"/>
      <c r="G759" s="797"/>
      <c r="H759" s="797"/>
      <c r="I759" s="782"/>
      <c r="J759" s="782"/>
      <c r="K759" s="782"/>
      <c r="L759" s="782"/>
      <c r="M759" s="782"/>
      <c r="N759" s="782"/>
      <c r="O759" s="782"/>
      <c r="P759" s="782"/>
      <c r="Q759" s="782"/>
      <c r="R759" s="782"/>
      <c r="S759" s="782"/>
      <c r="T759" s="782"/>
      <c r="U759" s="782"/>
      <c r="V759" s="782"/>
      <c r="W759" s="782"/>
      <c r="X759" s="782"/>
      <c r="Y759" s="782"/>
      <c r="Z759" s="782"/>
    </row>
    <row r="760" spans="1:26">
      <c r="A760" s="792"/>
      <c r="B760" s="806" t="s">
        <v>497</v>
      </c>
      <c r="C760" s="798"/>
      <c r="D760" s="797"/>
      <c r="E760" s="797"/>
      <c r="F760" s="797"/>
      <c r="G760" s="797"/>
      <c r="H760" s="797"/>
      <c r="I760" s="782"/>
      <c r="J760" s="782"/>
      <c r="K760" s="782"/>
      <c r="L760" s="782"/>
      <c r="M760" s="782"/>
      <c r="N760" s="782"/>
      <c r="O760" s="782"/>
      <c r="P760" s="782"/>
      <c r="Q760" s="782"/>
      <c r="R760" s="782"/>
      <c r="S760" s="782"/>
      <c r="T760" s="782"/>
      <c r="U760" s="782"/>
      <c r="V760" s="782"/>
      <c r="W760" s="782"/>
      <c r="X760" s="782"/>
      <c r="Y760" s="782"/>
      <c r="Z760" s="782"/>
    </row>
    <row r="761" spans="1:26">
      <c r="A761" s="792"/>
      <c r="B761" s="793" t="s">
        <v>293</v>
      </c>
      <c r="C761" s="798"/>
      <c r="D761" s="797"/>
      <c r="E761" s="797"/>
      <c r="F761" s="797"/>
      <c r="G761" s="797"/>
      <c r="H761" s="797"/>
      <c r="I761" s="782"/>
      <c r="J761" s="782"/>
      <c r="K761" s="782"/>
      <c r="L761" s="782"/>
      <c r="M761" s="782"/>
      <c r="N761" s="782"/>
      <c r="O761" s="782"/>
      <c r="P761" s="782"/>
      <c r="Q761" s="782"/>
      <c r="R761" s="782"/>
      <c r="S761" s="782"/>
      <c r="T761" s="782"/>
      <c r="U761" s="782"/>
      <c r="V761" s="782"/>
      <c r="W761" s="782"/>
      <c r="X761" s="782"/>
      <c r="Y761" s="782"/>
      <c r="Z761" s="782"/>
    </row>
    <row r="762" spans="1:26">
      <c r="A762" s="793" t="s">
        <v>1245</v>
      </c>
      <c r="B762" s="793"/>
      <c r="C762" s="798"/>
      <c r="D762" s="797"/>
      <c r="E762" s="797"/>
      <c r="F762" s="797"/>
      <c r="G762" s="797"/>
      <c r="H762" s="797"/>
      <c r="I762" s="782"/>
      <c r="J762" s="782"/>
      <c r="K762" s="782"/>
      <c r="L762" s="782"/>
      <c r="M762" s="782"/>
      <c r="N762" s="782"/>
      <c r="O762" s="782"/>
      <c r="P762" s="782"/>
      <c r="Q762" s="782"/>
      <c r="R762" s="782"/>
      <c r="S762" s="782"/>
      <c r="T762" s="782"/>
      <c r="U762" s="782"/>
      <c r="V762" s="782"/>
      <c r="W762" s="782"/>
      <c r="X762" s="782"/>
      <c r="Y762" s="782"/>
      <c r="Z762" s="782"/>
    </row>
    <row r="763" spans="1:26">
      <c r="A763" s="793" t="s">
        <v>295</v>
      </c>
      <c r="B763" s="789"/>
      <c r="C763" s="798"/>
      <c r="D763" s="797"/>
      <c r="E763" s="797"/>
      <c r="F763" s="797"/>
      <c r="G763" s="797"/>
      <c r="H763" s="797"/>
      <c r="I763" s="782"/>
      <c r="J763" s="782"/>
      <c r="K763" s="782"/>
      <c r="L763" s="782"/>
      <c r="M763" s="782"/>
      <c r="N763" s="782"/>
      <c r="O763" s="782"/>
      <c r="P763" s="782"/>
      <c r="Q763" s="782"/>
      <c r="R763" s="782"/>
      <c r="S763" s="782"/>
      <c r="T763" s="782"/>
      <c r="U763" s="782"/>
      <c r="V763" s="782"/>
      <c r="W763" s="782"/>
      <c r="X763" s="782"/>
      <c r="Y763" s="782"/>
      <c r="Z763" s="782"/>
    </row>
    <row r="764" spans="1:26">
      <c r="A764" s="792"/>
      <c r="B764" s="793"/>
      <c r="C764" s="798"/>
      <c r="D764" s="797"/>
      <c r="E764" s="797"/>
      <c r="F764" s="797"/>
      <c r="G764" s="797"/>
      <c r="H764" s="797"/>
      <c r="I764" s="782"/>
      <c r="J764" s="782"/>
      <c r="K764" s="782"/>
      <c r="L764" s="782"/>
      <c r="M764" s="782"/>
      <c r="N764" s="782"/>
      <c r="O764" s="782"/>
      <c r="P764" s="782"/>
      <c r="Q764" s="782"/>
      <c r="R764" s="782"/>
      <c r="S764" s="782"/>
      <c r="T764" s="782"/>
      <c r="U764" s="782"/>
      <c r="V764" s="782"/>
      <c r="W764" s="782"/>
      <c r="X764" s="782"/>
      <c r="Y764" s="782"/>
      <c r="Z764" s="782"/>
    </row>
    <row r="765" spans="1:26">
      <c r="A765" s="792"/>
      <c r="B765" s="806" t="s">
        <v>655</v>
      </c>
      <c r="C765" s="798"/>
      <c r="D765" s="797"/>
      <c r="E765" s="797"/>
      <c r="F765" s="797"/>
      <c r="G765" s="797"/>
      <c r="H765" s="797"/>
      <c r="I765" s="782"/>
      <c r="J765" s="782"/>
      <c r="K765" s="782"/>
      <c r="L765" s="782"/>
      <c r="M765" s="782"/>
      <c r="N765" s="782"/>
      <c r="O765" s="782"/>
      <c r="P765" s="782"/>
      <c r="Q765" s="782"/>
      <c r="R765" s="782"/>
      <c r="S765" s="782"/>
      <c r="T765" s="782"/>
      <c r="U765" s="782"/>
      <c r="V765" s="782"/>
      <c r="W765" s="782"/>
      <c r="X765" s="782"/>
      <c r="Y765" s="782"/>
      <c r="Z765" s="782"/>
    </row>
    <row r="766" spans="1:26">
      <c r="A766" s="792"/>
      <c r="B766" s="793" t="s">
        <v>656</v>
      </c>
      <c r="C766" s="798"/>
      <c r="D766" s="797"/>
      <c r="E766" s="797"/>
      <c r="F766" s="797"/>
      <c r="G766" s="797"/>
      <c r="H766" s="797"/>
      <c r="I766" s="782"/>
      <c r="J766" s="782"/>
      <c r="K766" s="782"/>
      <c r="L766" s="782"/>
      <c r="M766" s="782"/>
      <c r="N766" s="782"/>
      <c r="O766" s="782"/>
      <c r="P766" s="782"/>
      <c r="Q766" s="782"/>
      <c r="R766" s="782"/>
      <c r="S766" s="782"/>
      <c r="T766" s="782"/>
      <c r="U766" s="782"/>
      <c r="V766" s="782"/>
      <c r="W766" s="782"/>
      <c r="X766" s="782"/>
      <c r="Y766" s="782"/>
      <c r="Z766" s="782"/>
    </row>
    <row r="767" spans="1:26">
      <c r="A767" s="792"/>
      <c r="B767" s="793" t="s">
        <v>1253</v>
      </c>
      <c r="C767" s="798"/>
      <c r="D767" s="797"/>
      <c r="E767" s="797"/>
      <c r="F767" s="797"/>
      <c r="G767" s="797"/>
      <c r="H767" s="797"/>
      <c r="I767" s="782"/>
      <c r="J767" s="782"/>
      <c r="K767" s="782"/>
      <c r="L767" s="782"/>
      <c r="M767" s="782"/>
      <c r="N767" s="782"/>
      <c r="O767" s="782"/>
      <c r="P767" s="782"/>
      <c r="Q767" s="782"/>
      <c r="R767" s="782"/>
      <c r="S767" s="782"/>
      <c r="T767" s="782"/>
      <c r="U767" s="782"/>
      <c r="V767" s="782"/>
      <c r="W767" s="782"/>
      <c r="X767" s="782"/>
      <c r="Y767" s="782"/>
      <c r="Z767" s="782"/>
    </row>
    <row r="768" spans="1:26">
      <c r="A768" s="792" t="s">
        <v>1286</v>
      </c>
      <c r="B768" s="793"/>
      <c r="C768" s="798"/>
      <c r="D768" s="797"/>
      <c r="E768" s="797"/>
      <c r="F768" s="797"/>
      <c r="G768" s="797"/>
      <c r="H768" s="797"/>
      <c r="I768" s="782"/>
      <c r="J768" s="782"/>
      <c r="K768" s="782"/>
      <c r="L768" s="782"/>
      <c r="M768" s="782"/>
      <c r="N768" s="782"/>
      <c r="O768" s="782"/>
      <c r="P768" s="782"/>
      <c r="Q768" s="782"/>
      <c r="R768" s="782"/>
      <c r="S768" s="782"/>
      <c r="T768" s="782"/>
      <c r="U768" s="782"/>
      <c r="V768" s="782"/>
      <c r="W768" s="782"/>
      <c r="X768" s="782"/>
      <c r="Y768" s="782"/>
      <c r="Z768" s="782"/>
    </row>
    <row r="769" spans="1:26">
      <c r="A769" s="792"/>
      <c r="B769" s="793" t="s">
        <v>657</v>
      </c>
      <c r="C769" s="798"/>
      <c r="D769" s="797"/>
      <c r="E769" s="797"/>
      <c r="F769" s="797"/>
      <c r="G769" s="797"/>
      <c r="H769" s="797"/>
      <c r="I769" s="782"/>
      <c r="J769" s="782"/>
      <c r="K769" s="782"/>
      <c r="L769" s="782"/>
      <c r="M769" s="782"/>
      <c r="N769" s="782"/>
      <c r="O769" s="782"/>
      <c r="P769" s="782"/>
      <c r="Q769" s="782"/>
      <c r="R769" s="782"/>
      <c r="S769" s="782"/>
      <c r="T769" s="782"/>
      <c r="U769" s="782"/>
      <c r="V769" s="782"/>
      <c r="W769" s="782"/>
      <c r="X769" s="782"/>
      <c r="Y769" s="782"/>
      <c r="Z769" s="782"/>
    </row>
    <row r="770" spans="1:26">
      <c r="A770" s="792" t="s">
        <v>658</v>
      </c>
      <c r="B770" s="793"/>
      <c r="C770" s="798"/>
      <c r="D770" s="797"/>
      <c r="E770" s="797"/>
      <c r="F770" s="797"/>
      <c r="G770" s="797"/>
      <c r="H770" s="797"/>
      <c r="I770" s="782"/>
      <c r="J770" s="782"/>
      <c r="K770" s="782"/>
      <c r="L770" s="782"/>
      <c r="M770" s="782"/>
      <c r="N770" s="782"/>
      <c r="O770" s="782"/>
      <c r="P770" s="782"/>
      <c r="Q770" s="782"/>
      <c r="R770" s="782"/>
      <c r="S770" s="782"/>
      <c r="T770" s="782"/>
      <c r="U770" s="782"/>
      <c r="V770" s="782"/>
      <c r="W770" s="782"/>
      <c r="X770" s="782"/>
      <c r="Y770" s="782"/>
      <c r="Z770" s="782"/>
    </row>
    <row r="771" spans="1:26">
      <c r="A771" s="792"/>
      <c r="B771" s="793"/>
      <c r="C771" s="798"/>
      <c r="D771" s="797"/>
      <c r="E771" s="797"/>
      <c r="F771" s="797"/>
      <c r="G771" s="797"/>
      <c r="H771" s="797"/>
      <c r="I771" s="782"/>
      <c r="J771" s="782"/>
      <c r="K771" s="782"/>
      <c r="L771" s="782"/>
      <c r="M771" s="782"/>
      <c r="N771" s="782"/>
      <c r="O771" s="782"/>
      <c r="P771" s="782"/>
      <c r="Q771" s="782"/>
      <c r="R771" s="782"/>
      <c r="S771" s="782"/>
      <c r="T771" s="782"/>
      <c r="U771" s="782"/>
      <c r="V771" s="782"/>
      <c r="W771" s="782"/>
      <c r="X771" s="782"/>
      <c r="Y771" s="782"/>
      <c r="Z771" s="782"/>
    </row>
    <row r="772" spans="1:26">
      <c r="A772" s="792"/>
      <c r="B772" s="806" t="s">
        <v>314</v>
      </c>
      <c r="C772" s="798"/>
      <c r="D772" s="797"/>
      <c r="E772" s="797"/>
      <c r="F772" s="797"/>
      <c r="G772" s="797"/>
      <c r="H772" s="797"/>
      <c r="I772" s="782"/>
      <c r="J772" s="782"/>
      <c r="K772" s="782"/>
      <c r="L772" s="782"/>
      <c r="M772" s="782"/>
      <c r="N772" s="782"/>
      <c r="O772" s="782"/>
      <c r="P772" s="782"/>
      <c r="Q772" s="782"/>
      <c r="R772" s="782"/>
      <c r="S772" s="782"/>
      <c r="T772" s="782"/>
      <c r="U772" s="782"/>
      <c r="V772" s="782"/>
      <c r="W772" s="782"/>
      <c r="X772" s="782"/>
      <c r="Y772" s="782"/>
      <c r="Z772" s="782"/>
    </row>
    <row r="773" spans="1:26">
      <c r="A773" s="792"/>
      <c r="B773" s="793" t="s">
        <v>659</v>
      </c>
      <c r="C773" s="798"/>
      <c r="D773" s="797"/>
      <c r="E773" s="797"/>
      <c r="F773" s="797"/>
      <c r="G773" s="797"/>
      <c r="H773" s="797"/>
      <c r="I773" s="782"/>
      <c r="J773" s="782"/>
      <c r="K773" s="782"/>
      <c r="L773" s="782"/>
      <c r="M773" s="782"/>
      <c r="N773" s="782"/>
      <c r="O773" s="782"/>
      <c r="P773" s="782"/>
      <c r="Q773" s="782"/>
      <c r="R773" s="782"/>
      <c r="S773" s="782"/>
      <c r="T773" s="782"/>
      <c r="U773" s="782"/>
      <c r="V773" s="782"/>
      <c r="W773" s="782"/>
      <c r="X773" s="782"/>
      <c r="Y773" s="782"/>
      <c r="Z773" s="782"/>
    </row>
    <row r="774" spans="1:26">
      <c r="A774" s="792" t="s">
        <v>1254</v>
      </c>
      <c r="B774" s="793"/>
      <c r="C774" s="798"/>
      <c r="D774" s="797"/>
      <c r="E774" s="797"/>
      <c r="F774" s="797"/>
      <c r="G774" s="797"/>
      <c r="H774" s="797"/>
      <c r="I774" s="782"/>
      <c r="J774" s="782"/>
      <c r="K774" s="782"/>
      <c r="L774" s="782"/>
      <c r="M774" s="782"/>
      <c r="N774" s="782"/>
      <c r="O774" s="782"/>
      <c r="P774" s="782"/>
      <c r="Q774" s="782"/>
      <c r="R774" s="782"/>
      <c r="S774" s="782"/>
      <c r="T774" s="782"/>
      <c r="U774" s="782"/>
      <c r="V774" s="782"/>
      <c r="W774" s="782"/>
      <c r="X774" s="782"/>
      <c r="Y774" s="782"/>
      <c r="Z774" s="782"/>
    </row>
    <row r="775" spans="1:26">
      <c r="A775" s="792"/>
      <c r="B775" s="793" t="s">
        <v>660</v>
      </c>
      <c r="C775" s="798"/>
      <c r="D775" s="797"/>
      <c r="E775" s="797"/>
      <c r="F775" s="797"/>
      <c r="G775" s="797"/>
      <c r="H775" s="797"/>
      <c r="I775" s="782"/>
      <c r="J775" s="782"/>
      <c r="K775" s="782"/>
      <c r="L775" s="782"/>
      <c r="M775" s="782"/>
      <c r="N775" s="782"/>
      <c r="O775" s="782"/>
      <c r="P775" s="782"/>
      <c r="Q775" s="782"/>
      <c r="R775" s="782"/>
      <c r="S775" s="782"/>
      <c r="T775" s="782"/>
      <c r="U775" s="782"/>
      <c r="V775" s="782"/>
      <c r="W775" s="782"/>
      <c r="X775" s="782"/>
      <c r="Y775" s="782"/>
      <c r="Z775" s="782"/>
    </row>
    <row r="776" spans="1:26">
      <c r="A776" s="792" t="s">
        <v>661</v>
      </c>
      <c r="B776" s="793"/>
      <c r="C776" s="798"/>
      <c r="D776" s="797"/>
      <c r="E776" s="797"/>
      <c r="F776" s="797"/>
      <c r="G776" s="797"/>
      <c r="H776" s="797"/>
      <c r="I776" s="782"/>
      <c r="J776" s="782"/>
      <c r="K776" s="782"/>
      <c r="L776" s="782"/>
      <c r="M776" s="782"/>
      <c r="N776" s="782"/>
      <c r="O776" s="782"/>
      <c r="P776" s="782"/>
      <c r="Q776" s="782"/>
      <c r="R776" s="782"/>
      <c r="S776" s="782"/>
      <c r="T776" s="782"/>
      <c r="U776" s="782"/>
      <c r="V776" s="782"/>
      <c r="W776" s="782"/>
      <c r="X776" s="782"/>
      <c r="Y776" s="782"/>
      <c r="Z776" s="782"/>
    </row>
    <row r="777" spans="1:26">
      <c r="A777" s="792" t="s">
        <v>662</v>
      </c>
      <c r="B777" s="793"/>
      <c r="C777" s="798"/>
      <c r="D777" s="797"/>
      <c r="E777" s="797"/>
      <c r="F777" s="797"/>
      <c r="G777" s="797"/>
      <c r="H777" s="797"/>
      <c r="I777" s="782"/>
      <c r="J777" s="782"/>
      <c r="K777" s="782"/>
      <c r="L777" s="782"/>
      <c r="M777" s="782"/>
      <c r="N777" s="782"/>
      <c r="O777" s="782"/>
      <c r="P777" s="782"/>
      <c r="Q777" s="782"/>
      <c r="R777" s="782"/>
      <c r="S777" s="782"/>
      <c r="T777" s="782"/>
      <c r="U777" s="782"/>
      <c r="V777" s="782"/>
      <c r="W777" s="782"/>
      <c r="X777" s="782"/>
      <c r="Y777" s="782"/>
      <c r="Z777" s="782"/>
    </row>
    <row r="778" spans="1:26">
      <c r="A778" s="792"/>
      <c r="B778" s="793" t="s">
        <v>663</v>
      </c>
      <c r="C778" s="798"/>
      <c r="D778" s="797"/>
      <c r="E778" s="797"/>
      <c r="F778" s="797"/>
      <c r="G778" s="797"/>
      <c r="H778" s="797"/>
      <c r="I778" s="782"/>
      <c r="J778" s="782"/>
      <c r="K778" s="782"/>
      <c r="L778" s="782"/>
      <c r="M778" s="782"/>
      <c r="N778" s="782"/>
      <c r="O778" s="782"/>
      <c r="P778" s="782"/>
      <c r="Q778" s="782"/>
      <c r="R778" s="782"/>
      <c r="S778" s="782"/>
      <c r="T778" s="782"/>
      <c r="U778" s="782"/>
      <c r="V778" s="782"/>
      <c r="W778" s="782"/>
      <c r="X778" s="782"/>
      <c r="Y778" s="782"/>
      <c r="Z778" s="782"/>
    </row>
    <row r="779" spans="1:26">
      <c r="A779" s="792"/>
      <c r="B779" s="793" t="s">
        <v>664</v>
      </c>
      <c r="C779" s="798"/>
      <c r="D779" s="797"/>
      <c r="E779" s="797"/>
      <c r="F779" s="797"/>
      <c r="G779" s="797"/>
      <c r="H779" s="797"/>
      <c r="I779" s="782"/>
      <c r="J779" s="782"/>
      <c r="K779" s="782"/>
      <c r="L779" s="782"/>
      <c r="M779" s="782"/>
      <c r="N779" s="782"/>
      <c r="O779" s="782"/>
      <c r="P779" s="782"/>
      <c r="Q779" s="782"/>
      <c r="R779" s="782"/>
      <c r="S779" s="782"/>
      <c r="T779" s="782"/>
      <c r="U779" s="782"/>
      <c r="V779" s="782"/>
      <c r="W779" s="782"/>
      <c r="X779" s="782"/>
      <c r="Y779" s="782"/>
      <c r="Z779" s="782"/>
    </row>
    <row r="780" spans="1:26">
      <c r="A780" s="792"/>
      <c r="B780" s="793" t="s">
        <v>665</v>
      </c>
      <c r="C780" s="798"/>
      <c r="D780" s="797"/>
      <c r="E780" s="797"/>
      <c r="F780" s="797"/>
      <c r="G780" s="797"/>
      <c r="H780" s="797"/>
      <c r="I780" s="782"/>
      <c r="J780" s="782"/>
      <c r="K780" s="782"/>
      <c r="L780" s="782"/>
      <c r="M780" s="782"/>
      <c r="N780" s="782"/>
      <c r="O780" s="782"/>
      <c r="P780" s="782"/>
      <c r="Q780" s="782"/>
      <c r="R780" s="782"/>
      <c r="S780" s="782"/>
      <c r="T780" s="782"/>
      <c r="U780" s="782"/>
      <c r="V780" s="782"/>
      <c r="W780" s="782"/>
      <c r="X780" s="782"/>
      <c r="Y780" s="782"/>
      <c r="Z780" s="782"/>
    </row>
    <row r="781" spans="1:26">
      <c r="A781" s="792" t="s">
        <v>666</v>
      </c>
      <c r="B781" s="793"/>
      <c r="C781" s="798"/>
      <c r="D781" s="797"/>
      <c r="E781" s="797"/>
      <c r="F781" s="797"/>
      <c r="G781" s="797"/>
      <c r="H781" s="797"/>
      <c r="I781" s="782"/>
      <c r="J781" s="782"/>
      <c r="K781" s="782"/>
      <c r="L781" s="782"/>
      <c r="M781" s="782"/>
      <c r="N781" s="782"/>
      <c r="O781" s="782"/>
      <c r="P781" s="782"/>
      <c r="Q781" s="782"/>
      <c r="R781" s="782"/>
      <c r="S781" s="782"/>
      <c r="T781" s="782"/>
      <c r="U781" s="782"/>
      <c r="V781" s="782"/>
      <c r="W781" s="782"/>
      <c r="X781" s="782"/>
      <c r="Y781" s="782"/>
      <c r="Z781" s="782"/>
    </row>
    <row r="782" spans="1:26">
      <c r="A782" s="792"/>
      <c r="B782" s="793"/>
      <c r="C782" s="798"/>
      <c r="D782" s="797"/>
      <c r="E782" s="797"/>
      <c r="F782" s="797"/>
      <c r="G782" s="797"/>
      <c r="H782" s="797"/>
      <c r="I782" s="782"/>
      <c r="J782" s="782"/>
      <c r="K782" s="782"/>
      <c r="L782" s="782"/>
      <c r="M782" s="782"/>
      <c r="N782" s="782"/>
      <c r="O782" s="782"/>
      <c r="P782" s="782"/>
      <c r="Q782" s="782"/>
      <c r="R782" s="782"/>
      <c r="S782" s="782"/>
      <c r="T782" s="782"/>
      <c r="U782" s="782"/>
      <c r="V782" s="782"/>
      <c r="W782" s="782"/>
      <c r="X782" s="782"/>
      <c r="Y782" s="782"/>
      <c r="Z782" s="782"/>
    </row>
    <row r="783" spans="1:26">
      <c r="A783" s="792"/>
      <c r="B783" s="806" t="s">
        <v>667</v>
      </c>
      <c r="C783" s="798"/>
      <c r="D783" s="797"/>
      <c r="E783" s="797"/>
      <c r="F783" s="797"/>
      <c r="G783" s="797"/>
      <c r="H783" s="797"/>
      <c r="I783" s="782"/>
      <c r="J783" s="782"/>
      <c r="K783" s="782"/>
      <c r="L783" s="782"/>
      <c r="M783" s="782"/>
      <c r="N783" s="782"/>
      <c r="O783" s="782"/>
      <c r="P783" s="782"/>
      <c r="Q783" s="782"/>
      <c r="R783" s="782"/>
      <c r="S783" s="782"/>
      <c r="T783" s="782"/>
      <c r="U783" s="782"/>
      <c r="V783" s="782"/>
      <c r="W783" s="782"/>
      <c r="X783" s="782"/>
      <c r="Y783" s="782"/>
      <c r="Z783" s="782"/>
    </row>
    <row r="784" spans="1:26">
      <c r="A784" s="792"/>
      <c r="B784" s="793" t="s">
        <v>668</v>
      </c>
      <c r="C784" s="798"/>
      <c r="D784" s="797"/>
      <c r="E784" s="797"/>
      <c r="F784" s="797"/>
      <c r="G784" s="797"/>
      <c r="H784" s="797"/>
      <c r="I784" s="782"/>
      <c r="J784" s="782"/>
      <c r="K784" s="782"/>
      <c r="L784" s="782"/>
      <c r="M784" s="782"/>
      <c r="N784" s="782"/>
      <c r="O784" s="782"/>
      <c r="P784" s="782"/>
      <c r="Q784" s="782"/>
      <c r="R784" s="782"/>
      <c r="S784" s="782"/>
      <c r="T784" s="782"/>
      <c r="U784" s="782"/>
      <c r="V784" s="782"/>
      <c r="W784" s="782"/>
      <c r="X784" s="782"/>
      <c r="Y784" s="782"/>
      <c r="Z784" s="782"/>
    </row>
    <row r="785" spans="1:26">
      <c r="A785" s="792" t="s">
        <v>669</v>
      </c>
      <c r="B785" s="793"/>
      <c r="C785" s="798"/>
      <c r="D785" s="797"/>
      <c r="E785" s="797"/>
      <c r="F785" s="797"/>
      <c r="G785" s="797"/>
      <c r="H785" s="797"/>
      <c r="I785" s="782"/>
      <c r="J785" s="782"/>
      <c r="K785" s="782"/>
      <c r="L785" s="782"/>
      <c r="M785" s="782"/>
      <c r="N785" s="782"/>
      <c r="O785" s="782"/>
      <c r="P785" s="782"/>
      <c r="Q785" s="782"/>
      <c r="R785" s="782"/>
      <c r="S785" s="782"/>
      <c r="T785" s="782"/>
      <c r="U785" s="782"/>
      <c r="V785" s="782"/>
      <c r="W785" s="782"/>
      <c r="X785" s="782"/>
      <c r="Y785" s="782"/>
      <c r="Z785" s="782"/>
    </row>
    <row r="786" spans="1:26">
      <c r="A786" s="792" t="s">
        <v>1255</v>
      </c>
      <c r="B786" s="793"/>
      <c r="C786" s="798"/>
      <c r="D786" s="797"/>
      <c r="E786" s="797"/>
      <c r="F786" s="797"/>
      <c r="G786" s="797"/>
      <c r="H786" s="797"/>
      <c r="I786" s="782"/>
      <c r="J786" s="782"/>
      <c r="K786" s="782"/>
      <c r="L786" s="782"/>
      <c r="M786" s="782"/>
      <c r="N786" s="782"/>
      <c r="O786" s="782"/>
      <c r="P786" s="782"/>
      <c r="Q786" s="782"/>
      <c r="R786" s="782"/>
      <c r="S786" s="782"/>
      <c r="T786" s="782"/>
      <c r="U786" s="782"/>
      <c r="V786" s="782"/>
      <c r="W786" s="782"/>
      <c r="X786" s="782"/>
      <c r="Y786" s="782"/>
      <c r="Z786" s="782"/>
    </row>
    <row r="787" spans="1:26">
      <c r="A787" s="792"/>
      <c r="B787" s="793" t="s">
        <v>670</v>
      </c>
      <c r="C787" s="798"/>
      <c r="D787" s="797"/>
      <c r="E787" s="797"/>
      <c r="F787" s="797"/>
      <c r="G787" s="797"/>
      <c r="H787" s="797"/>
      <c r="I787" s="782"/>
      <c r="J787" s="782"/>
      <c r="K787" s="782"/>
      <c r="L787" s="782"/>
      <c r="M787" s="782"/>
      <c r="N787" s="782"/>
      <c r="O787" s="782"/>
      <c r="P787" s="782"/>
      <c r="Q787" s="782"/>
      <c r="R787" s="782"/>
      <c r="S787" s="782"/>
      <c r="T787" s="782"/>
      <c r="U787" s="782"/>
      <c r="V787" s="782"/>
      <c r="W787" s="782"/>
      <c r="X787" s="782"/>
      <c r="Y787" s="782"/>
      <c r="Z787" s="782"/>
    </row>
    <row r="788" spans="1:26">
      <c r="A788" s="792"/>
      <c r="B788" s="793"/>
      <c r="C788" s="798"/>
      <c r="D788" s="797"/>
      <c r="E788" s="797"/>
      <c r="F788" s="797"/>
      <c r="G788" s="797"/>
      <c r="H788" s="797"/>
      <c r="I788" s="782"/>
      <c r="J788" s="782"/>
      <c r="K788" s="782"/>
      <c r="L788" s="782"/>
      <c r="M788" s="782"/>
      <c r="N788" s="782"/>
      <c r="O788" s="782"/>
      <c r="P788" s="782"/>
      <c r="Q788" s="782"/>
      <c r="R788" s="782"/>
      <c r="S788" s="782"/>
      <c r="T788" s="782"/>
      <c r="U788" s="782"/>
      <c r="V788" s="782"/>
      <c r="W788" s="782"/>
      <c r="X788" s="782"/>
      <c r="Y788" s="782"/>
      <c r="Z788" s="782"/>
    </row>
    <row r="789" spans="1:26">
      <c r="A789" s="792"/>
      <c r="B789" s="806" t="s">
        <v>196</v>
      </c>
      <c r="C789" s="798"/>
      <c r="D789" s="797"/>
      <c r="E789" s="797"/>
      <c r="F789" s="797"/>
      <c r="G789" s="797"/>
      <c r="H789" s="797"/>
      <c r="I789" s="782"/>
      <c r="J789" s="782"/>
      <c r="K789" s="782"/>
      <c r="L789" s="782"/>
      <c r="M789" s="782"/>
      <c r="N789" s="782"/>
      <c r="O789" s="782"/>
      <c r="P789" s="782"/>
      <c r="Q789" s="782"/>
      <c r="R789" s="782"/>
      <c r="S789" s="782"/>
      <c r="T789" s="782"/>
      <c r="U789" s="782"/>
      <c r="V789" s="782"/>
      <c r="W789" s="782"/>
      <c r="X789" s="782"/>
      <c r="Y789" s="782"/>
      <c r="Z789" s="782"/>
    </row>
    <row r="790" spans="1:26">
      <c r="A790" s="792"/>
      <c r="B790" s="793" t="s">
        <v>671</v>
      </c>
      <c r="C790" s="798"/>
      <c r="D790" s="797"/>
      <c r="E790" s="797"/>
      <c r="F790" s="797"/>
      <c r="G790" s="797"/>
      <c r="H790" s="797"/>
      <c r="I790" s="782"/>
      <c r="J790" s="782"/>
      <c r="K790" s="782"/>
      <c r="L790" s="782"/>
      <c r="M790" s="782"/>
      <c r="N790" s="782"/>
      <c r="O790" s="782"/>
      <c r="P790" s="782"/>
      <c r="Q790" s="782"/>
      <c r="R790" s="782"/>
      <c r="S790" s="782"/>
      <c r="T790" s="782"/>
      <c r="U790" s="782"/>
      <c r="V790" s="782"/>
      <c r="W790" s="782"/>
      <c r="X790" s="782"/>
      <c r="Y790" s="782"/>
      <c r="Z790" s="782"/>
    </row>
    <row r="791" spans="1:26">
      <c r="A791" s="792" t="s">
        <v>672</v>
      </c>
      <c r="B791" s="793"/>
      <c r="C791" s="798"/>
      <c r="D791" s="797"/>
      <c r="E791" s="797"/>
      <c r="F791" s="797"/>
      <c r="G791" s="797"/>
      <c r="H791" s="797"/>
      <c r="I791" s="782"/>
      <c r="J791" s="782"/>
      <c r="K791" s="782"/>
      <c r="L791" s="782"/>
      <c r="M791" s="782"/>
      <c r="N791" s="782"/>
      <c r="O791" s="782"/>
      <c r="P791" s="782"/>
      <c r="Q791" s="782"/>
      <c r="R791" s="782"/>
      <c r="S791" s="782"/>
      <c r="T791" s="782"/>
      <c r="U791" s="782"/>
      <c r="V791" s="782"/>
      <c r="W791" s="782"/>
      <c r="X791" s="782"/>
      <c r="Y791" s="782"/>
      <c r="Z791" s="782"/>
    </row>
    <row r="792" spans="1:26">
      <c r="A792" s="813"/>
      <c r="B792" s="813"/>
      <c r="C792" s="813"/>
      <c r="D792" s="813"/>
      <c r="E792" s="813"/>
      <c r="F792" s="813"/>
      <c r="G792" s="813"/>
      <c r="H792" s="813"/>
      <c r="I792" s="803"/>
      <c r="J792" s="803"/>
      <c r="K792" s="803"/>
      <c r="L792" s="803"/>
      <c r="M792" s="803"/>
      <c r="N792" s="803"/>
      <c r="O792" s="803"/>
      <c r="P792" s="803"/>
      <c r="Q792" s="803"/>
      <c r="R792" s="803"/>
      <c r="S792" s="803"/>
      <c r="T792" s="803"/>
      <c r="U792" s="803"/>
      <c r="V792" s="803"/>
      <c r="W792" s="803"/>
      <c r="X792" s="803"/>
      <c r="Y792" s="803"/>
      <c r="Z792" s="803"/>
    </row>
    <row r="793" spans="1:26" ht="18.75">
      <c r="A793" s="805" t="s">
        <v>673</v>
      </c>
      <c r="B793" s="793"/>
      <c r="C793" s="798"/>
      <c r="D793" s="797"/>
      <c r="E793" s="797"/>
      <c r="F793" s="797"/>
      <c r="G793" s="797"/>
      <c r="H793" s="797"/>
      <c r="I793" s="803"/>
      <c r="J793" s="803"/>
      <c r="K793" s="803"/>
      <c r="L793" s="803"/>
      <c r="M793" s="803"/>
      <c r="N793" s="803"/>
      <c r="O793" s="803"/>
      <c r="P793" s="803"/>
      <c r="Q793" s="803"/>
      <c r="R793" s="803"/>
      <c r="S793" s="803"/>
      <c r="T793" s="803"/>
      <c r="U793" s="803"/>
      <c r="V793" s="803"/>
      <c r="W793" s="803"/>
      <c r="X793" s="803"/>
      <c r="Y793" s="803"/>
      <c r="Z793" s="803"/>
    </row>
    <row r="794" spans="1:26">
      <c r="A794" s="792"/>
      <c r="B794" s="793"/>
      <c r="C794" s="798"/>
      <c r="D794" s="797"/>
      <c r="E794" s="797"/>
      <c r="F794" s="797"/>
      <c r="G794" s="797"/>
      <c r="H794" s="797"/>
      <c r="I794" s="782"/>
      <c r="J794" s="782"/>
      <c r="K794" s="782"/>
      <c r="L794" s="782"/>
      <c r="M794" s="782"/>
      <c r="N794" s="782"/>
      <c r="O794" s="782"/>
      <c r="P794" s="782"/>
      <c r="Q794" s="782"/>
      <c r="R794" s="782"/>
      <c r="S794" s="782"/>
      <c r="T794" s="782"/>
      <c r="U794" s="782"/>
      <c r="V794" s="782"/>
      <c r="W794" s="782"/>
      <c r="X794" s="782"/>
      <c r="Y794" s="782"/>
      <c r="Z794" s="782"/>
    </row>
    <row r="795" spans="1:26">
      <c r="A795" s="792"/>
      <c r="B795" s="806" t="s">
        <v>165</v>
      </c>
      <c r="C795" s="798"/>
      <c r="D795" s="797"/>
      <c r="E795" s="797"/>
      <c r="F795" s="797"/>
      <c r="G795" s="797"/>
      <c r="H795" s="797"/>
      <c r="I795" s="782"/>
      <c r="J795" s="782"/>
      <c r="K795" s="782"/>
      <c r="L795" s="782"/>
      <c r="M795" s="782"/>
      <c r="N795" s="782"/>
      <c r="O795" s="782"/>
      <c r="P795" s="782"/>
      <c r="Q795" s="782"/>
      <c r="R795" s="782"/>
      <c r="S795" s="782"/>
      <c r="T795" s="782"/>
      <c r="U795" s="782"/>
      <c r="V795" s="782"/>
      <c r="W795" s="782"/>
      <c r="X795" s="782"/>
      <c r="Y795" s="782"/>
      <c r="Z795" s="782"/>
    </row>
    <row r="796" spans="1:26">
      <c r="A796" s="792"/>
      <c r="B796" s="793" t="s">
        <v>674</v>
      </c>
      <c r="C796" s="798"/>
      <c r="D796" s="797"/>
      <c r="E796" s="797"/>
      <c r="F796" s="797"/>
      <c r="G796" s="797"/>
      <c r="H796" s="797"/>
      <c r="I796" s="782"/>
      <c r="J796" s="782"/>
      <c r="K796" s="782"/>
      <c r="L796" s="782"/>
      <c r="M796" s="782"/>
      <c r="N796" s="782"/>
      <c r="O796" s="782"/>
      <c r="P796" s="782"/>
      <c r="Q796" s="782"/>
      <c r="R796" s="782"/>
      <c r="S796" s="782"/>
      <c r="T796" s="782"/>
      <c r="U796" s="782"/>
      <c r="V796" s="782"/>
      <c r="W796" s="782"/>
      <c r="X796" s="782"/>
      <c r="Y796" s="782"/>
      <c r="Z796" s="782"/>
    </row>
    <row r="797" spans="1:26">
      <c r="A797" s="792" t="s">
        <v>675</v>
      </c>
      <c r="B797" s="793"/>
      <c r="C797" s="798"/>
      <c r="D797" s="797"/>
      <c r="E797" s="797"/>
      <c r="F797" s="797"/>
      <c r="G797" s="797"/>
      <c r="H797" s="797"/>
      <c r="I797" s="782"/>
      <c r="J797" s="782"/>
      <c r="K797" s="782"/>
      <c r="L797" s="782"/>
      <c r="M797" s="782"/>
      <c r="N797" s="782"/>
      <c r="O797" s="782"/>
      <c r="P797" s="782"/>
      <c r="Q797" s="782"/>
      <c r="R797" s="782"/>
      <c r="S797" s="782"/>
      <c r="T797" s="782"/>
      <c r="U797" s="782"/>
      <c r="V797" s="782"/>
      <c r="W797" s="782"/>
      <c r="X797" s="782"/>
      <c r="Y797" s="782"/>
      <c r="Z797" s="782"/>
    </row>
    <row r="798" spans="1:26">
      <c r="A798" s="792"/>
      <c r="B798" s="807" t="s">
        <v>128</v>
      </c>
      <c r="C798" s="808" t="s">
        <v>638</v>
      </c>
      <c r="D798" s="797"/>
      <c r="E798" s="797"/>
      <c r="F798" s="797"/>
      <c r="G798" s="797"/>
      <c r="H798" s="797"/>
      <c r="I798" s="782"/>
      <c r="J798" s="782"/>
      <c r="K798" s="782"/>
      <c r="L798" s="782"/>
      <c r="M798" s="782"/>
      <c r="N798" s="782"/>
      <c r="O798" s="782"/>
      <c r="P798" s="782"/>
      <c r="Q798" s="782"/>
      <c r="R798" s="782"/>
      <c r="S798" s="782"/>
      <c r="T798" s="782"/>
      <c r="U798" s="782"/>
      <c r="V798" s="782"/>
      <c r="W798" s="782"/>
      <c r="X798" s="782"/>
      <c r="Y798" s="782"/>
      <c r="Z798" s="782"/>
    </row>
    <row r="799" spans="1:26">
      <c r="A799" s="792"/>
      <c r="B799" s="807" t="s">
        <v>128</v>
      </c>
      <c r="C799" s="808" t="s">
        <v>1243</v>
      </c>
      <c r="D799" s="797"/>
      <c r="E799" s="797"/>
      <c r="F799" s="797"/>
      <c r="G799" s="797"/>
      <c r="H799" s="797"/>
      <c r="I799" s="782"/>
      <c r="J799" s="782"/>
      <c r="K799" s="782"/>
      <c r="L799" s="782"/>
      <c r="M799" s="782"/>
      <c r="N799" s="782"/>
      <c r="O799" s="782"/>
      <c r="P799" s="782"/>
      <c r="Q799" s="782"/>
      <c r="R799" s="782"/>
      <c r="S799" s="782"/>
      <c r="T799" s="782"/>
      <c r="U799" s="782"/>
      <c r="V799" s="782"/>
      <c r="W799" s="782"/>
      <c r="X799" s="782"/>
      <c r="Y799" s="782"/>
      <c r="Z799" s="782"/>
    </row>
    <row r="800" spans="1:26">
      <c r="A800" s="792"/>
      <c r="B800" s="807" t="s">
        <v>128</v>
      </c>
      <c r="C800" s="809" t="s">
        <v>291</v>
      </c>
      <c r="D800" s="797"/>
      <c r="E800" s="797"/>
      <c r="F800" s="797"/>
      <c r="G800" s="797"/>
      <c r="H800" s="797"/>
      <c r="I800" s="782"/>
      <c r="J800" s="782"/>
      <c r="K800" s="782"/>
      <c r="L800" s="782"/>
      <c r="M800" s="782"/>
      <c r="N800" s="782"/>
      <c r="O800" s="782"/>
      <c r="P800" s="782"/>
      <c r="Q800" s="782"/>
      <c r="R800" s="782"/>
      <c r="S800" s="782"/>
      <c r="T800" s="782"/>
      <c r="U800" s="782"/>
      <c r="V800" s="782"/>
      <c r="W800" s="782"/>
      <c r="X800" s="782"/>
      <c r="Y800" s="782"/>
      <c r="Z800" s="782"/>
    </row>
    <row r="801" spans="1:26">
      <c r="A801" s="792"/>
      <c r="B801" s="807" t="s">
        <v>128</v>
      </c>
      <c r="C801" s="809" t="s">
        <v>169</v>
      </c>
      <c r="D801" s="804"/>
      <c r="E801" s="797"/>
      <c r="F801" s="797"/>
      <c r="G801" s="797"/>
      <c r="H801" s="797"/>
      <c r="I801" s="803"/>
      <c r="J801" s="803"/>
      <c r="K801" s="803"/>
      <c r="L801" s="803"/>
      <c r="M801" s="803"/>
      <c r="N801" s="803"/>
      <c r="O801" s="803"/>
      <c r="P801" s="803"/>
      <c r="Q801" s="803"/>
      <c r="R801" s="803"/>
      <c r="S801" s="803"/>
      <c r="T801" s="803"/>
      <c r="U801" s="803"/>
      <c r="V801" s="803"/>
      <c r="W801" s="803"/>
      <c r="X801" s="803"/>
      <c r="Y801" s="803"/>
      <c r="Z801" s="803"/>
    </row>
    <row r="802" spans="1:26">
      <c r="A802" s="792"/>
      <c r="B802" s="806"/>
      <c r="C802" s="798"/>
      <c r="D802" s="797"/>
      <c r="E802" s="797"/>
      <c r="F802" s="797"/>
      <c r="G802" s="797"/>
      <c r="H802" s="797"/>
      <c r="I802" s="782"/>
      <c r="J802" s="782"/>
      <c r="K802" s="782"/>
      <c r="L802" s="782"/>
      <c r="M802" s="782"/>
      <c r="N802" s="782"/>
      <c r="O802" s="782"/>
      <c r="P802" s="782"/>
      <c r="Q802" s="782"/>
      <c r="R802" s="782"/>
      <c r="S802" s="782"/>
      <c r="T802" s="782"/>
      <c r="U802" s="782"/>
      <c r="V802" s="782"/>
      <c r="W802" s="782"/>
      <c r="X802" s="782"/>
      <c r="Y802" s="782"/>
      <c r="Z802" s="782"/>
    </row>
    <row r="803" spans="1:26">
      <c r="A803" s="792"/>
      <c r="B803" s="793" t="s">
        <v>676</v>
      </c>
      <c r="C803" s="798"/>
      <c r="D803" s="797"/>
      <c r="E803" s="797"/>
      <c r="F803" s="797"/>
      <c r="G803" s="797"/>
      <c r="H803" s="797"/>
      <c r="I803" s="782"/>
      <c r="J803" s="782"/>
      <c r="K803" s="782"/>
      <c r="L803" s="782"/>
      <c r="M803" s="782"/>
      <c r="N803" s="782"/>
      <c r="O803" s="782"/>
      <c r="P803" s="782"/>
      <c r="Q803" s="782"/>
      <c r="R803" s="782"/>
      <c r="S803" s="782"/>
      <c r="T803" s="782"/>
      <c r="U803" s="782"/>
      <c r="V803" s="782"/>
      <c r="W803" s="782"/>
      <c r="X803" s="782"/>
      <c r="Y803" s="782"/>
      <c r="Z803" s="782"/>
    </row>
    <row r="804" spans="1:26" ht="13.5">
      <c r="A804" s="792"/>
      <c r="B804" s="793" t="s">
        <v>677</v>
      </c>
      <c r="C804" s="798"/>
      <c r="D804" s="797"/>
      <c r="E804" s="797"/>
      <c r="F804" s="797"/>
      <c r="G804" s="797"/>
      <c r="H804" s="797"/>
      <c r="I804" s="782"/>
      <c r="J804" s="782"/>
      <c r="K804" s="782"/>
      <c r="L804" s="782"/>
      <c r="M804" s="782"/>
      <c r="N804" s="782"/>
      <c r="O804" s="782"/>
      <c r="P804" s="782"/>
      <c r="Q804" s="782"/>
      <c r="R804" s="782"/>
      <c r="S804" s="782"/>
      <c r="T804" s="782"/>
      <c r="U804" s="782"/>
      <c r="V804" s="782"/>
      <c r="W804" s="782"/>
      <c r="X804" s="782"/>
      <c r="Y804" s="782"/>
      <c r="Z804" s="782"/>
    </row>
    <row r="805" spans="1:26">
      <c r="A805" s="792" t="s">
        <v>678</v>
      </c>
      <c r="B805" s="793"/>
      <c r="C805" s="798"/>
      <c r="D805" s="797"/>
      <c r="E805" s="797"/>
      <c r="F805" s="797"/>
      <c r="G805" s="797"/>
      <c r="H805" s="797"/>
      <c r="I805" s="782"/>
      <c r="J805" s="782"/>
      <c r="K805" s="782"/>
      <c r="L805" s="782"/>
      <c r="M805" s="782"/>
      <c r="N805" s="782"/>
      <c r="O805" s="782"/>
      <c r="P805" s="782"/>
      <c r="Q805" s="782"/>
      <c r="R805" s="782"/>
      <c r="S805" s="782"/>
      <c r="T805" s="782"/>
      <c r="U805" s="782"/>
      <c r="V805" s="782"/>
      <c r="W805" s="782"/>
      <c r="X805" s="782"/>
      <c r="Y805" s="782"/>
      <c r="Z805" s="782"/>
    </row>
    <row r="806" spans="1:26">
      <c r="A806" s="792" t="s">
        <v>679</v>
      </c>
      <c r="B806" s="793"/>
      <c r="C806" s="798"/>
      <c r="D806" s="797"/>
      <c r="E806" s="797"/>
      <c r="F806" s="797"/>
      <c r="G806" s="797"/>
      <c r="H806" s="797"/>
      <c r="I806" s="782"/>
      <c r="J806" s="782"/>
      <c r="K806" s="782"/>
      <c r="L806" s="782"/>
      <c r="M806" s="782"/>
      <c r="N806" s="782"/>
      <c r="O806" s="782"/>
      <c r="P806" s="782"/>
      <c r="Q806" s="782"/>
      <c r="R806" s="782"/>
      <c r="S806" s="782"/>
      <c r="T806" s="782"/>
      <c r="U806" s="782"/>
      <c r="V806" s="782"/>
      <c r="W806" s="782"/>
      <c r="X806" s="782"/>
      <c r="Y806" s="782"/>
      <c r="Z806" s="782"/>
    </row>
    <row r="807" spans="1:26">
      <c r="A807" s="792"/>
      <c r="B807" s="793"/>
      <c r="C807" s="798"/>
      <c r="D807" s="797"/>
      <c r="E807" s="797"/>
      <c r="F807" s="797"/>
      <c r="G807" s="797"/>
      <c r="H807" s="797"/>
      <c r="I807" s="782"/>
      <c r="J807" s="782"/>
      <c r="K807" s="782"/>
      <c r="L807" s="782"/>
      <c r="M807" s="782"/>
      <c r="N807" s="782"/>
      <c r="O807" s="782"/>
      <c r="P807" s="782"/>
      <c r="Q807" s="782"/>
      <c r="R807" s="782"/>
      <c r="S807" s="782"/>
      <c r="T807" s="782"/>
      <c r="U807" s="782"/>
      <c r="V807" s="782"/>
      <c r="W807" s="782"/>
      <c r="X807" s="782"/>
      <c r="Y807" s="782"/>
      <c r="Z807" s="782"/>
    </row>
    <row r="808" spans="1:26">
      <c r="A808" s="792"/>
      <c r="B808" s="793" t="s">
        <v>680</v>
      </c>
      <c r="C808" s="798"/>
      <c r="D808" s="797"/>
      <c r="E808" s="797"/>
      <c r="F808" s="797"/>
      <c r="G808" s="797"/>
      <c r="H808" s="797"/>
      <c r="I808" s="782"/>
      <c r="J808" s="782"/>
      <c r="K808" s="782"/>
      <c r="L808" s="782"/>
      <c r="M808" s="782"/>
      <c r="N808" s="782"/>
      <c r="O808" s="782"/>
      <c r="P808" s="782"/>
      <c r="Q808" s="782"/>
      <c r="R808" s="782"/>
      <c r="S808" s="782"/>
      <c r="T808" s="782"/>
      <c r="U808" s="782"/>
      <c r="V808" s="782"/>
      <c r="W808" s="782"/>
      <c r="X808" s="782"/>
      <c r="Y808" s="782"/>
      <c r="Z808" s="782"/>
    </row>
    <row r="809" spans="1:26" ht="13.5">
      <c r="A809" s="792" t="s">
        <v>681</v>
      </c>
      <c r="B809" s="793"/>
      <c r="C809" s="798"/>
      <c r="D809" s="797"/>
      <c r="E809" s="797"/>
      <c r="F809" s="797"/>
      <c r="G809" s="797"/>
      <c r="H809" s="797"/>
      <c r="I809" s="782"/>
      <c r="J809" s="782"/>
      <c r="K809" s="782"/>
      <c r="L809" s="782"/>
      <c r="M809" s="782"/>
      <c r="N809" s="782"/>
      <c r="O809" s="782"/>
      <c r="P809" s="782"/>
      <c r="Q809" s="782"/>
      <c r="R809" s="782"/>
      <c r="S809" s="782"/>
      <c r="T809" s="782"/>
      <c r="U809" s="782"/>
      <c r="V809" s="782"/>
      <c r="W809" s="782"/>
      <c r="X809" s="782"/>
      <c r="Y809" s="782"/>
      <c r="Z809" s="782"/>
    </row>
    <row r="810" spans="1:26">
      <c r="A810" s="792" t="s">
        <v>682</v>
      </c>
      <c r="B810" s="793"/>
      <c r="C810" s="798"/>
      <c r="D810" s="797"/>
      <c r="E810" s="797"/>
      <c r="F810" s="797"/>
      <c r="G810" s="797"/>
      <c r="H810" s="797"/>
      <c r="I810" s="782"/>
      <c r="J810" s="782"/>
      <c r="K810" s="782"/>
      <c r="L810" s="782"/>
      <c r="M810" s="782"/>
      <c r="N810" s="782"/>
      <c r="O810" s="782"/>
      <c r="P810" s="782"/>
      <c r="Q810" s="782"/>
      <c r="R810" s="782"/>
      <c r="S810" s="782"/>
      <c r="T810" s="782"/>
      <c r="U810" s="782"/>
      <c r="V810" s="782"/>
      <c r="W810" s="782"/>
      <c r="X810" s="782"/>
      <c r="Y810" s="782"/>
      <c r="Z810" s="782"/>
    </row>
    <row r="811" spans="1:26">
      <c r="A811" s="792"/>
      <c r="B811" s="793"/>
      <c r="C811" s="798"/>
      <c r="D811" s="797"/>
      <c r="E811" s="797"/>
      <c r="F811" s="797"/>
      <c r="G811" s="797"/>
      <c r="H811" s="797"/>
      <c r="I811" s="782"/>
      <c r="J811" s="782"/>
      <c r="K811" s="782"/>
      <c r="L811" s="782"/>
      <c r="M811" s="782"/>
      <c r="N811" s="782"/>
      <c r="O811" s="782"/>
      <c r="P811" s="782"/>
      <c r="Q811" s="782"/>
      <c r="R811" s="782"/>
      <c r="S811" s="782"/>
      <c r="T811" s="782"/>
      <c r="U811" s="782"/>
      <c r="V811" s="782"/>
      <c r="W811" s="782"/>
      <c r="X811" s="782"/>
      <c r="Y811" s="782"/>
      <c r="Z811" s="782"/>
    </row>
    <row r="812" spans="1:26">
      <c r="A812" s="792"/>
      <c r="B812" s="806" t="s">
        <v>497</v>
      </c>
      <c r="C812" s="798"/>
      <c r="D812" s="797"/>
      <c r="E812" s="797"/>
      <c r="F812" s="797"/>
      <c r="G812" s="797"/>
      <c r="H812" s="797"/>
      <c r="I812" s="782"/>
      <c r="J812" s="782"/>
      <c r="K812" s="782"/>
      <c r="L812" s="782"/>
      <c r="M812" s="782"/>
      <c r="N812" s="782"/>
      <c r="O812" s="782"/>
      <c r="P812" s="782"/>
      <c r="Q812" s="782"/>
      <c r="R812" s="782"/>
      <c r="S812" s="782"/>
      <c r="T812" s="782"/>
      <c r="U812" s="782"/>
      <c r="V812" s="782"/>
      <c r="W812" s="782"/>
      <c r="X812" s="782"/>
      <c r="Y812" s="782"/>
      <c r="Z812" s="782"/>
    </row>
    <row r="813" spans="1:26">
      <c r="A813" s="792"/>
      <c r="B813" s="793" t="s">
        <v>293</v>
      </c>
      <c r="C813" s="798"/>
      <c r="D813" s="797"/>
      <c r="E813" s="797"/>
      <c r="F813" s="797"/>
      <c r="G813" s="797"/>
      <c r="H813" s="797"/>
      <c r="I813" s="782"/>
      <c r="J813" s="782"/>
      <c r="K813" s="782"/>
      <c r="L813" s="782"/>
      <c r="M813" s="782"/>
      <c r="N813" s="782"/>
      <c r="O813" s="782"/>
      <c r="P813" s="782"/>
      <c r="Q813" s="782"/>
      <c r="R813" s="782"/>
      <c r="S813" s="782"/>
      <c r="T813" s="782"/>
      <c r="U813" s="782"/>
      <c r="V813" s="782"/>
      <c r="W813" s="782"/>
      <c r="X813" s="782"/>
      <c r="Y813" s="782"/>
      <c r="Z813" s="782"/>
    </row>
    <row r="814" spans="1:26">
      <c r="A814" s="793" t="s">
        <v>1245</v>
      </c>
      <c r="B814" s="793"/>
      <c r="C814" s="798"/>
      <c r="D814" s="797"/>
      <c r="E814" s="797"/>
      <c r="F814" s="797"/>
      <c r="G814" s="797"/>
      <c r="H814" s="797"/>
      <c r="I814" s="782"/>
      <c r="J814" s="782"/>
      <c r="K814" s="782"/>
      <c r="L814" s="782"/>
      <c r="M814" s="782"/>
      <c r="N814" s="782"/>
      <c r="O814" s="782"/>
      <c r="P814" s="782"/>
      <c r="Q814" s="782"/>
      <c r="R814" s="782"/>
      <c r="S814" s="782"/>
      <c r="T814" s="782"/>
      <c r="U814" s="782"/>
      <c r="V814" s="782"/>
      <c r="W814" s="782"/>
      <c r="X814" s="782"/>
      <c r="Y814" s="782"/>
      <c r="Z814" s="782"/>
    </row>
    <row r="815" spans="1:26">
      <c r="A815" s="793" t="s">
        <v>295</v>
      </c>
      <c r="B815" s="789"/>
      <c r="C815" s="798"/>
      <c r="D815" s="797"/>
      <c r="E815" s="797"/>
      <c r="F815" s="797"/>
      <c r="G815" s="797"/>
      <c r="H815" s="797"/>
      <c r="I815" s="782"/>
      <c r="J815" s="782"/>
      <c r="K815" s="782"/>
      <c r="L815" s="782"/>
      <c r="M815" s="782"/>
      <c r="N815" s="782"/>
      <c r="O815" s="782"/>
      <c r="P815" s="782"/>
      <c r="Q815" s="782"/>
      <c r="R815" s="782"/>
      <c r="S815" s="782"/>
      <c r="T815" s="782"/>
      <c r="U815" s="782"/>
      <c r="V815" s="782"/>
      <c r="W815" s="782"/>
      <c r="X815" s="782"/>
      <c r="Y815" s="782"/>
      <c r="Z815" s="782"/>
    </row>
    <row r="816" spans="1:26">
      <c r="A816" s="792"/>
      <c r="B816" s="793"/>
      <c r="C816" s="798"/>
      <c r="D816" s="797"/>
      <c r="E816" s="797"/>
      <c r="F816" s="797"/>
      <c r="G816" s="797"/>
      <c r="H816" s="797"/>
      <c r="I816" s="782"/>
      <c r="J816" s="782"/>
      <c r="K816" s="782"/>
      <c r="L816" s="782"/>
      <c r="M816" s="782"/>
      <c r="N816" s="782"/>
      <c r="O816" s="782"/>
      <c r="P816" s="782"/>
      <c r="Q816" s="782"/>
      <c r="R816" s="782"/>
      <c r="S816" s="782"/>
      <c r="T816" s="782"/>
      <c r="U816" s="782"/>
      <c r="V816" s="782"/>
      <c r="W816" s="782"/>
      <c r="X816" s="782"/>
      <c r="Y816" s="782"/>
      <c r="Z816" s="782"/>
    </row>
    <row r="817" spans="1:26">
      <c r="A817" s="792"/>
      <c r="B817" s="806" t="s">
        <v>683</v>
      </c>
      <c r="C817" s="798"/>
      <c r="D817" s="797"/>
      <c r="E817" s="797"/>
      <c r="F817" s="797"/>
      <c r="G817" s="797"/>
      <c r="H817" s="797"/>
      <c r="I817" s="782"/>
      <c r="J817" s="782"/>
      <c r="K817" s="782"/>
      <c r="L817" s="782"/>
      <c r="M817" s="782"/>
      <c r="N817" s="782"/>
      <c r="O817" s="782"/>
      <c r="P817" s="782"/>
      <c r="Q817" s="782"/>
      <c r="R817" s="782"/>
      <c r="S817" s="782"/>
      <c r="T817" s="782"/>
      <c r="U817" s="782"/>
      <c r="V817" s="782"/>
      <c r="W817" s="782"/>
      <c r="X817" s="782"/>
      <c r="Y817" s="782"/>
      <c r="Z817" s="782"/>
    </row>
    <row r="818" spans="1:26">
      <c r="A818" s="792"/>
      <c r="B818" s="793" t="s">
        <v>684</v>
      </c>
      <c r="C818" s="798"/>
      <c r="D818" s="797"/>
      <c r="E818" s="797"/>
      <c r="F818" s="797"/>
      <c r="G818" s="797"/>
      <c r="H818" s="797"/>
      <c r="I818" s="782"/>
      <c r="J818" s="782"/>
      <c r="K818" s="782"/>
      <c r="L818" s="782"/>
      <c r="M818" s="782"/>
      <c r="N818" s="782"/>
      <c r="O818" s="782"/>
      <c r="P818" s="782"/>
      <c r="Q818" s="782"/>
      <c r="R818" s="782"/>
      <c r="S818" s="782"/>
      <c r="T818" s="782"/>
      <c r="U818" s="782"/>
      <c r="V818" s="782"/>
      <c r="W818" s="782"/>
      <c r="X818" s="782"/>
      <c r="Y818" s="782"/>
      <c r="Z818" s="782"/>
    </row>
    <row r="819" spans="1:26">
      <c r="A819" s="792" t="s">
        <v>685</v>
      </c>
      <c r="B819" s="793"/>
      <c r="C819" s="798"/>
      <c r="D819" s="797"/>
      <c r="E819" s="797"/>
      <c r="F819" s="797"/>
      <c r="G819" s="797"/>
      <c r="H819" s="797"/>
      <c r="I819" s="782"/>
      <c r="J819" s="782"/>
      <c r="K819" s="782"/>
      <c r="L819" s="782"/>
      <c r="M819" s="782"/>
      <c r="N819" s="782"/>
      <c r="O819" s="782"/>
      <c r="P819" s="782"/>
      <c r="Q819" s="782"/>
      <c r="R819" s="782"/>
      <c r="S819" s="782"/>
      <c r="T819" s="782"/>
      <c r="U819" s="782"/>
      <c r="V819" s="782"/>
      <c r="W819" s="782"/>
      <c r="X819" s="782"/>
      <c r="Y819" s="782"/>
      <c r="Z819" s="782"/>
    </row>
    <row r="820" spans="1:26">
      <c r="A820" s="792"/>
      <c r="B820" s="793" t="s">
        <v>686</v>
      </c>
      <c r="C820" s="798"/>
      <c r="D820" s="797"/>
      <c r="E820" s="797"/>
      <c r="F820" s="797"/>
      <c r="G820" s="797"/>
      <c r="H820" s="797"/>
      <c r="I820" s="782"/>
      <c r="J820" s="782"/>
      <c r="K820" s="782"/>
      <c r="L820" s="782"/>
      <c r="M820" s="782"/>
      <c r="N820" s="782"/>
      <c r="O820" s="782"/>
      <c r="P820" s="782"/>
      <c r="Q820" s="782"/>
      <c r="R820" s="782"/>
      <c r="S820" s="782"/>
      <c r="T820" s="782"/>
      <c r="U820" s="782"/>
      <c r="V820" s="782"/>
      <c r="W820" s="782"/>
      <c r="X820" s="782"/>
      <c r="Y820" s="782"/>
      <c r="Z820" s="782"/>
    </row>
    <row r="821" spans="1:26">
      <c r="A821" s="792" t="s">
        <v>687</v>
      </c>
      <c r="B821" s="793"/>
      <c r="C821" s="798"/>
      <c r="D821" s="797"/>
      <c r="E821" s="797"/>
      <c r="F821" s="797"/>
      <c r="G821" s="797"/>
      <c r="H821" s="797"/>
      <c r="I821" s="782"/>
      <c r="J821" s="782"/>
      <c r="K821" s="782"/>
      <c r="L821" s="782"/>
      <c r="M821" s="782"/>
      <c r="N821" s="782"/>
      <c r="O821" s="782"/>
      <c r="P821" s="782"/>
      <c r="Q821" s="782"/>
      <c r="R821" s="782"/>
      <c r="S821" s="782"/>
      <c r="T821" s="782"/>
      <c r="U821" s="782"/>
      <c r="V821" s="782"/>
      <c r="W821" s="782"/>
      <c r="X821" s="782"/>
      <c r="Y821" s="782"/>
      <c r="Z821" s="782"/>
    </row>
    <row r="822" spans="1:26">
      <c r="A822" s="792"/>
      <c r="B822" s="793" t="s">
        <v>688</v>
      </c>
      <c r="C822" s="798"/>
      <c r="D822" s="797"/>
      <c r="E822" s="797"/>
      <c r="F822" s="797"/>
      <c r="G822" s="797"/>
      <c r="H822" s="797"/>
      <c r="I822" s="782"/>
      <c r="J822" s="782"/>
      <c r="K822" s="782"/>
      <c r="L822" s="782"/>
      <c r="M822" s="782"/>
      <c r="N822" s="782"/>
      <c r="O822" s="782"/>
      <c r="P822" s="782"/>
      <c r="Q822" s="782"/>
      <c r="R822" s="782"/>
      <c r="S822" s="782"/>
      <c r="T822" s="782"/>
      <c r="U822" s="782"/>
      <c r="V822" s="782"/>
      <c r="W822" s="782"/>
      <c r="X822" s="782"/>
      <c r="Y822" s="782"/>
      <c r="Z822" s="782"/>
    </row>
    <row r="823" spans="1:26">
      <c r="A823" s="792" t="s">
        <v>689</v>
      </c>
      <c r="B823" s="793"/>
      <c r="C823" s="798"/>
      <c r="D823" s="797"/>
      <c r="E823" s="797"/>
      <c r="F823" s="797"/>
      <c r="G823" s="797"/>
      <c r="H823" s="797"/>
      <c r="I823" s="782"/>
      <c r="J823" s="782"/>
      <c r="K823" s="782"/>
      <c r="L823" s="782"/>
      <c r="M823" s="782"/>
      <c r="N823" s="782"/>
      <c r="O823" s="782"/>
      <c r="P823" s="782"/>
      <c r="Q823" s="782"/>
      <c r="R823" s="782"/>
      <c r="S823" s="782"/>
      <c r="T823" s="782"/>
      <c r="U823" s="782"/>
      <c r="V823" s="782"/>
      <c r="W823" s="782"/>
      <c r="X823" s="782"/>
      <c r="Y823" s="782"/>
      <c r="Z823" s="782"/>
    </row>
    <row r="824" spans="1:26">
      <c r="A824" s="792" t="s">
        <v>690</v>
      </c>
      <c r="B824" s="793" t="s">
        <v>691</v>
      </c>
      <c r="C824" s="798"/>
      <c r="D824" s="797"/>
      <c r="E824" s="797"/>
      <c r="F824" s="797"/>
      <c r="G824" s="797"/>
      <c r="H824" s="797"/>
      <c r="I824" s="782"/>
      <c r="J824" s="782"/>
      <c r="K824" s="782"/>
      <c r="L824" s="782"/>
      <c r="M824" s="782"/>
      <c r="N824" s="782"/>
      <c r="O824" s="782"/>
      <c r="P824" s="782"/>
      <c r="Q824" s="782"/>
      <c r="R824" s="782"/>
      <c r="S824" s="782"/>
      <c r="T824" s="782"/>
      <c r="U824" s="782"/>
      <c r="V824" s="782"/>
      <c r="W824" s="782"/>
      <c r="X824" s="782"/>
      <c r="Y824" s="782"/>
      <c r="Z824" s="782"/>
    </row>
    <row r="825" spans="1:26">
      <c r="A825" s="792" t="s">
        <v>692</v>
      </c>
      <c r="B825" s="793"/>
      <c r="C825" s="798"/>
      <c r="D825" s="797"/>
      <c r="E825" s="797"/>
      <c r="F825" s="797"/>
      <c r="G825" s="797"/>
      <c r="H825" s="797"/>
      <c r="I825" s="782"/>
      <c r="J825" s="782"/>
      <c r="K825" s="782"/>
      <c r="L825" s="782"/>
      <c r="M825" s="782"/>
      <c r="N825" s="782"/>
      <c r="O825" s="782"/>
      <c r="P825" s="782"/>
      <c r="Q825" s="782"/>
      <c r="R825" s="782"/>
      <c r="S825" s="782"/>
      <c r="T825" s="782"/>
      <c r="U825" s="782"/>
      <c r="V825" s="782"/>
      <c r="W825" s="782"/>
      <c r="X825" s="782"/>
      <c r="Y825" s="782"/>
      <c r="Z825" s="782"/>
    </row>
    <row r="826" spans="1:26">
      <c r="A826" s="792"/>
      <c r="B826" s="793" t="s">
        <v>693</v>
      </c>
      <c r="C826" s="798"/>
      <c r="D826" s="797"/>
      <c r="E826" s="797"/>
      <c r="F826" s="797"/>
      <c r="G826" s="797"/>
      <c r="H826" s="797"/>
      <c r="I826" s="782"/>
      <c r="J826" s="782"/>
      <c r="K826" s="782"/>
      <c r="L826" s="782"/>
      <c r="M826" s="782"/>
      <c r="N826" s="782"/>
      <c r="O826" s="782"/>
      <c r="P826" s="782"/>
      <c r="Q826" s="782"/>
      <c r="R826" s="782"/>
      <c r="S826" s="782"/>
      <c r="T826" s="782"/>
      <c r="U826" s="782"/>
      <c r="V826" s="782"/>
      <c r="W826" s="782"/>
      <c r="X826" s="782"/>
      <c r="Y826" s="782"/>
      <c r="Z826" s="782"/>
    </row>
    <row r="827" spans="1:26">
      <c r="A827" s="792" t="s">
        <v>694</v>
      </c>
      <c r="B827" s="793"/>
      <c r="C827" s="798"/>
      <c r="D827" s="797"/>
      <c r="E827" s="797"/>
      <c r="F827" s="797"/>
      <c r="G827" s="797"/>
      <c r="H827" s="797"/>
      <c r="I827" s="782"/>
      <c r="J827" s="782"/>
      <c r="K827" s="782"/>
      <c r="L827" s="782"/>
      <c r="M827" s="782"/>
      <c r="N827" s="782"/>
      <c r="O827" s="782"/>
      <c r="P827" s="782"/>
      <c r="Q827" s="782"/>
      <c r="R827" s="782"/>
      <c r="S827" s="782"/>
      <c r="T827" s="782"/>
      <c r="U827" s="782"/>
      <c r="V827" s="782"/>
      <c r="W827" s="782"/>
      <c r="X827" s="782"/>
      <c r="Y827" s="782"/>
      <c r="Z827" s="782"/>
    </row>
    <row r="828" spans="1:26">
      <c r="A828" s="792"/>
      <c r="B828" s="793" t="s">
        <v>695</v>
      </c>
      <c r="C828" s="798"/>
      <c r="D828" s="797"/>
      <c r="E828" s="797"/>
      <c r="F828" s="797"/>
      <c r="G828" s="797"/>
      <c r="H828" s="797"/>
      <c r="I828" s="782"/>
      <c r="J828" s="782"/>
      <c r="K828" s="782"/>
      <c r="L828" s="782"/>
      <c r="M828" s="782"/>
      <c r="N828" s="782"/>
      <c r="O828" s="782"/>
      <c r="P828" s="782"/>
      <c r="Q828" s="782"/>
      <c r="R828" s="782"/>
      <c r="S828" s="782"/>
      <c r="T828" s="782"/>
      <c r="U828" s="782"/>
      <c r="V828" s="782"/>
      <c r="W828" s="782"/>
      <c r="X828" s="782"/>
      <c r="Y828" s="782"/>
      <c r="Z828" s="782"/>
    </row>
    <row r="829" spans="1:26">
      <c r="A829" s="792" t="s">
        <v>696</v>
      </c>
      <c r="B829" s="793"/>
      <c r="C829" s="798"/>
      <c r="D829" s="797"/>
      <c r="E829" s="797"/>
      <c r="F829" s="797"/>
      <c r="G829" s="797"/>
      <c r="H829" s="797"/>
      <c r="I829" s="782"/>
      <c r="J829" s="782"/>
      <c r="K829" s="782"/>
      <c r="L829" s="782"/>
      <c r="M829" s="782"/>
      <c r="N829" s="782"/>
      <c r="O829" s="782"/>
      <c r="P829" s="782"/>
      <c r="Q829" s="782"/>
      <c r="R829" s="782"/>
      <c r="S829" s="782"/>
      <c r="T829" s="782"/>
      <c r="U829" s="782"/>
      <c r="V829" s="782"/>
      <c r="W829" s="782"/>
      <c r="X829" s="782"/>
      <c r="Y829" s="782"/>
      <c r="Z829" s="782"/>
    </row>
    <row r="830" spans="1:26">
      <c r="A830" s="792"/>
      <c r="B830" s="793"/>
      <c r="C830" s="798"/>
      <c r="D830" s="797"/>
      <c r="E830" s="797"/>
      <c r="F830" s="797"/>
      <c r="G830" s="797"/>
      <c r="H830" s="797"/>
      <c r="I830" s="782"/>
      <c r="J830" s="782"/>
      <c r="K830" s="782"/>
      <c r="L830" s="782"/>
      <c r="M830" s="782"/>
      <c r="N830" s="782"/>
      <c r="O830" s="782"/>
      <c r="P830" s="782"/>
      <c r="Q830" s="782"/>
      <c r="R830" s="782"/>
      <c r="S830" s="782"/>
      <c r="T830" s="782"/>
      <c r="U830" s="782"/>
      <c r="V830" s="782"/>
      <c r="W830" s="782"/>
      <c r="X830" s="782"/>
      <c r="Y830" s="782"/>
      <c r="Z830" s="782"/>
    </row>
    <row r="831" spans="1:26">
      <c r="A831" s="792"/>
      <c r="B831" s="806" t="s">
        <v>196</v>
      </c>
      <c r="C831" s="798"/>
      <c r="D831" s="797"/>
      <c r="E831" s="797"/>
      <c r="F831" s="797"/>
      <c r="G831" s="797"/>
      <c r="H831" s="797"/>
      <c r="I831" s="782"/>
      <c r="J831" s="782"/>
      <c r="K831" s="782"/>
      <c r="L831" s="782"/>
      <c r="M831" s="782"/>
      <c r="N831" s="782"/>
      <c r="O831" s="782"/>
      <c r="P831" s="782"/>
      <c r="Q831" s="782"/>
      <c r="R831" s="782"/>
      <c r="S831" s="782"/>
      <c r="T831" s="782"/>
      <c r="U831" s="782"/>
      <c r="V831" s="782"/>
      <c r="W831" s="782"/>
      <c r="X831" s="782"/>
      <c r="Y831" s="782"/>
      <c r="Z831" s="782"/>
    </row>
    <row r="832" spans="1:26">
      <c r="A832" s="792"/>
      <c r="B832" s="793" t="s">
        <v>697</v>
      </c>
      <c r="C832" s="798"/>
      <c r="D832" s="797"/>
      <c r="E832" s="797"/>
      <c r="F832" s="797"/>
      <c r="G832" s="797"/>
      <c r="H832" s="797"/>
      <c r="I832" s="782"/>
      <c r="J832" s="782"/>
      <c r="K832" s="782"/>
      <c r="L832" s="782"/>
      <c r="M832" s="782"/>
      <c r="N832" s="782"/>
      <c r="O832" s="782"/>
      <c r="P832" s="782"/>
      <c r="Q832" s="782"/>
      <c r="R832" s="782"/>
      <c r="S832" s="782"/>
      <c r="T832" s="782"/>
      <c r="U832" s="782"/>
      <c r="V832" s="782"/>
      <c r="W832" s="782"/>
      <c r="X832" s="782"/>
      <c r="Y832" s="782"/>
      <c r="Z832" s="782"/>
    </row>
    <row r="833" spans="1:26">
      <c r="A833" s="792" t="s">
        <v>698</v>
      </c>
      <c r="B833" s="793"/>
      <c r="C833" s="798"/>
      <c r="D833" s="797"/>
      <c r="E833" s="797"/>
      <c r="F833" s="797"/>
      <c r="G833" s="797"/>
      <c r="H833" s="797"/>
      <c r="I833" s="782"/>
      <c r="J833" s="782"/>
      <c r="K833" s="782"/>
      <c r="L833" s="782"/>
      <c r="M833" s="782"/>
      <c r="N833" s="782"/>
      <c r="O833" s="782"/>
      <c r="P833" s="782"/>
      <c r="Q833" s="782"/>
      <c r="R833" s="782"/>
      <c r="S833" s="782"/>
      <c r="T833" s="782"/>
      <c r="U833" s="782"/>
      <c r="V833" s="782"/>
      <c r="W833" s="782"/>
      <c r="X833" s="782"/>
      <c r="Y833" s="782"/>
      <c r="Z833" s="782"/>
    </row>
    <row r="834" spans="1:26">
      <c r="A834" s="813"/>
      <c r="B834" s="813"/>
      <c r="C834" s="813"/>
      <c r="D834" s="813"/>
      <c r="E834" s="813"/>
      <c r="F834" s="813"/>
      <c r="G834" s="813"/>
      <c r="H834" s="813"/>
      <c r="I834" s="803"/>
      <c r="J834" s="803"/>
      <c r="K834" s="803"/>
      <c r="L834" s="803"/>
      <c r="M834" s="803"/>
      <c r="N834" s="803"/>
      <c r="O834" s="803"/>
      <c r="P834" s="803"/>
      <c r="Q834" s="803"/>
      <c r="R834" s="803"/>
      <c r="S834" s="803"/>
      <c r="T834" s="803"/>
      <c r="U834" s="803"/>
      <c r="V834" s="803"/>
      <c r="W834" s="803"/>
      <c r="X834" s="803"/>
      <c r="Y834" s="803"/>
      <c r="Z834" s="803"/>
    </row>
    <row r="835" spans="1:26">
      <c r="A835" s="813"/>
      <c r="B835" s="813"/>
      <c r="C835" s="813"/>
      <c r="D835" s="813"/>
      <c r="E835" s="813"/>
      <c r="F835" s="813"/>
      <c r="G835" s="813"/>
      <c r="H835" s="813"/>
      <c r="I835" s="803"/>
      <c r="J835" s="803"/>
      <c r="K835" s="803"/>
      <c r="L835" s="803"/>
      <c r="M835" s="803"/>
      <c r="N835" s="803"/>
      <c r="O835" s="803"/>
      <c r="P835" s="803"/>
      <c r="Q835" s="803"/>
      <c r="R835" s="803"/>
      <c r="S835" s="803"/>
      <c r="T835" s="803"/>
      <c r="U835" s="803"/>
      <c r="V835" s="803"/>
      <c r="W835" s="803"/>
      <c r="X835" s="803"/>
      <c r="Y835" s="803"/>
      <c r="Z835" s="803"/>
    </row>
    <row r="836" spans="1:26" ht="18.75">
      <c r="A836" s="805" t="s">
        <v>699</v>
      </c>
      <c r="B836" s="793"/>
      <c r="C836" s="798"/>
      <c r="D836" s="797"/>
      <c r="E836" s="797"/>
      <c r="F836" s="797"/>
      <c r="G836" s="797"/>
      <c r="H836" s="797"/>
      <c r="I836" s="803"/>
      <c r="J836" s="803"/>
      <c r="K836" s="803"/>
      <c r="L836" s="803"/>
      <c r="M836" s="803"/>
      <c r="N836" s="803"/>
      <c r="O836" s="803"/>
      <c r="P836" s="803"/>
      <c r="Q836" s="803"/>
      <c r="R836" s="803"/>
      <c r="S836" s="803"/>
      <c r="T836" s="803"/>
      <c r="U836" s="803"/>
      <c r="V836" s="803"/>
      <c r="W836" s="803"/>
      <c r="X836" s="803"/>
      <c r="Y836" s="803"/>
      <c r="Z836" s="803"/>
    </row>
    <row r="837" spans="1:26">
      <c r="A837" s="792"/>
      <c r="B837" s="793"/>
      <c r="C837" s="798"/>
      <c r="D837" s="797"/>
      <c r="E837" s="797"/>
      <c r="F837" s="797"/>
      <c r="G837" s="797"/>
      <c r="H837" s="797"/>
      <c r="I837" s="803"/>
      <c r="J837" s="803"/>
      <c r="K837" s="803"/>
      <c r="L837" s="803"/>
      <c r="M837" s="803"/>
      <c r="N837" s="803"/>
      <c r="O837" s="803"/>
      <c r="P837" s="803"/>
      <c r="Q837" s="803"/>
      <c r="R837" s="803"/>
      <c r="S837" s="803"/>
      <c r="T837" s="803"/>
      <c r="U837" s="803"/>
      <c r="V837" s="803"/>
      <c r="W837" s="803"/>
      <c r="X837" s="803"/>
      <c r="Y837" s="803"/>
      <c r="Z837" s="803"/>
    </row>
    <row r="838" spans="1:26">
      <c r="A838" s="792"/>
      <c r="B838" s="806" t="s">
        <v>165</v>
      </c>
      <c r="C838" s="798"/>
      <c r="D838" s="797"/>
      <c r="E838" s="797"/>
      <c r="F838" s="797"/>
      <c r="G838" s="797"/>
      <c r="H838" s="797"/>
      <c r="I838" s="782"/>
      <c r="J838" s="782"/>
      <c r="K838" s="782"/>
      <c r="L838" s="782"/>
      <c r="M838" s="782"/>
      <c r="N838" s="782"/>
      <c r="O838" s="782"/>
      <c r="P838" s="782"/>
      <c r="Q838" s="782"/>
      <c r="R838" s="782"/>
      <c r="S838" s="782"/>
      <c r="T838" s="782"/>
      <c r="U838" s="782"/>
      <c r="V838" s="782"/>
      <c r="W838" s="782"/>
      <c r="X838" s="782"/>
      <c r="Y838" s="782"/>
      <c r="Z838" s="782"/>
    </row>
    <row r="839" spans="1:26">
      <c r="A839" s="792"/>
      <c r="B839" s="793" t="s">
        <v>700</v>
      </c>
      <c r="C839" s="798"/>
      <c r="D839" s="797"/>
      <c r="E839" s="797"/>
      <c r="F839" s="797"/>
      <c r="G839" s="797"/>
      <c r="H839" s="797"/>
      <c r="I839" s="782"/>
      <c r="J839" s="782"/>
      <c r="K839" s="782"/>
      <c r="L839" s="782"/>
      <c r="M839" s="782"/>
      <c r="N839" s="782"/>
      <c r="O839" s="782"/>
      <c r="P839" s="782"/>
      <c r="Q839" s="782"/>
      <c r="R839" s="782"/>
      <c r="S839" s="782"/>
      <c r="T839" s="782"/>
      <c r="U839" s="782"/>
      <c r="V839" s="782"/>
      <c r="W839" s="782"/>
      <c r="X839" s="782"/>
      <c r="Y839" s="782"/>
      <c r="Z839" s="782"/>
    </row>
    <row r="840" spans="1:26">
      <c r="A840" s="792" t="s">
        <v>563</v>
      </c>
      <c r="B840" s="793"/>
      <c r="C840" s="798"/>
      <c r="D840" s="797"/>
      <c r="E840" s="797"/>
      <c r="F840" s="797"/>
      <c r="G840" s="797"/>
      <c r="H840" s="797"/>
      <c r="I840" s="782"/>
      <c r="J840" s="782"/>
      <c r="K840" s="782"/>
      <c r="L840" s="782"/>
      <c r="M840" s="782"/>
      <c r="N840" s="782"/>
      <c r="O840" s="782"/>
      <c r="P840" s="782"/>
      <c r="Q840" s="782"/>
      <c r="R840" s="782"/>
      <c r="S840" s="782"/>
      <c r="T840" s="782"/>
      <c r="U840" s="782"/>
      <c r="V840" s="782"/>
      <c r="W840" s="782"/>
      <c r="X840" s="782"/>
      <c r="Y840" s="782"/>
      <c r="Z840" s="782"/>
    </row>
    <row r="841" spans="1:26">
      <c r="A841" s="792"/>
      <c r="B841" s="807" t="s">
        <v>128</v>
      </c>
      <c r="C841" s="808" t="s">
        <v>638</v>
      </c>
      <c r="D841" s="797"/>
      <c r="E841" s="797"/>
      <c r="F841" s="797"/>
      <c r="G841" s="797"/>
      <c r="H841" s="797"/>
      <c r="I841" s="782"/>
      <c r="J841" s="782"/>
      <c r="K841" s="782"/>
      <c r="L841" s="782"/>
      <c r="M841" s="782"/>
      <c r="N841" s="782"/>
      <c r="O841" s="782"/>
      <c r="P841" s="782"/>
      <c r="Q841" s="782"/>
      <c r="R841" s="782"/>
      <c r="S841" s="782"/>
      <c r="T841" s="782"/>
      <c r="U841" s="782"/>
      <c r="V841" s="782"/>
      <c r="W841" s="782"/>
      <c r="X841" s="782"/>
      <c r="Y841" s="782"/>
      <c r="Z841" s="782"/>
    </row>
    <row r="842" spans="1:26">
      <c r="A842" s="792"/>
      <c r="B842" s="807" t="s">
        <v>128</v>
      </c>
      <c r="C842" s="808" t="s">
        <v>1243</v>
      </c>
      <c r="D842" s="797"/>
      <c r="E842" s="797"/>
      <c r="F842" s="797"/>
      <c r="G842" s="797"/>
      <c r="H842" s="797"/>
      <c r="I842" s="782"/>
      <c r="J842" s="782"/>
      <c r="K842" s="782"/>
      <c r="L842" s="782"/>
      <c r="M842" s="782"/>
      <c r="N842" s="782"/>
      <c r="O842" s="782"/>
      <c r="P842" s="782"/>
      <c r="Q842" s="782"/>
      <c r="R842" s="782"/>
      <c r="S842" s="782"/>
      <c r="T842" s="782"/>
      <c r="U842" s="782"/>
      <c r="V842" s="782"/>
      <c r="W842" s="782"/>
      <c r="X842" s="782"/>
      <c r="Y842" s="782"/>
      <c r="Z842" s="782"/>
    </row>
    <row r="843" spans="1:26">
      <c r="A843" s="792"/>
      <c r="B843" s="807" t="s">
        <v>128</v>
      </c>
      <c r="C843" s="809" t="s">
        <v>291</v>
      </c>
      <c r="D843" s="797"/>
      <c r="E843" s="797"/>
      <c r="F843" s="797"/>
      <c r="G843" s="797"/>
      <c r="H843" s="797"/>
      <c r="I843" s="782"/>
      <c r="J843" s="782"/>
      <c r="K843" s="782"/>
      <c r="L843" s="782"/>
      <c r="M843" s="782"/>
      <c r="N843" s="782"/>
      <c r="O843" s="782"/>
      <c r="P843" s="782"/>
      <c r="Q843" s="782"/>
      <c r="R843" s="782"/>
      <c r="S843" s="782"/>
      <c r="T843" s="782"/>
      <c r="U843" s="782"/>
      <c r="V843" s="782"/>
      <c r="W843" s="782"/>
      <c r="X843" s="782"/>
      <c r="Y843" s="782"/>
      <c r="Z843" s="782"/>
    </row>
    <row r="844" spans="1:26">
      <c r="A844" s="792"/>
      <c r="B844" s="807" t="s">
        <v>128</v>
      </c>
      <c r="C844" s="809" t="s">
        <v>169</v>
      </c>
      <c r="D844" s="804"/>
      <c r="E844" s="797"/>
      <c r="F844" s="797"/>
      <c r="G844" s="797"/>
      <c r="H844" s="797"/>
      <c r="I844" s="803"/>
      <c r="J844" s="803"/>
      <c r="K844" s="803"/>
      <c r="L844" s="803"/>
      <c r="M844" s="803"/>
      <c r="N844" s="803"/>
      <c r="O844" s="803"/>
      <c r="P844" s="803"/>
      <c r="Q844" s="803"/>
      <c r="R844" s="803"/>
      <c r="S844" s="803"/>
      <c r="T844" s="803"/>
      <c r="U844" s="803"/>
      <c r="V844" s="803"/>
      <c r="W844" s="803"/>
      <c r="X844" s="803"/>
      <c r="Y844" s="803"/>
      <c r="Z844" s="803"/>
    </row>
    <row r="845" spans="1:26">
      <c r="A845" s="792"/>
      <c r="B845" s="793"/>
      <c r="C845" s="798"/>
      <c r="D845" s="797"/>
      <c r="E845" s="797"/>
      <c r="F845" s="797"/>
      <c r="G845" s="797"/>
      <c r="H845" s="797"/>
      <c r="I845" s="782"/>
      <c r="J845" s="782"/>
      <c r="K845" s="782"/>
      <c r="L845" s="782"/>
      <c r="M845" s="782"/>
      <c r="N845" s="782"/>
      <c r="O845" s="782"/>
      <c r="P845" s="782"/>
      <c r="Q845" s="782"/>
      <c r="R845" s="782"/>
      <c r="S845" s="782"/>
      <c r="T845" s="782"/>
      <c r="U845" s="782"/>
      <c r="V845" s="782"/>
      <c r="W845" s="782"/>
      <c r="X845" s="782"/>
      <c r="Y845" s="782"/>
      <c r="Z845" s="782"/>
    </row>
    <row r="846" spans="1:26">
      <c r="A846" s="792"/>
      <c r="B846" s="806" t="s">
        <v>497</v>
      </c>
      <c r="C846" s="798"/>
      <c r="D846" s="797"/>
      <c r="E846" s="797"/>
      <c r="F846" s="797"/>
      <c r="G846" s="797"/>
      <c r="H846" s="797"/>
      <c r="I846" s="782"/>
      <c r="J846" s="782"/>
      <c r="K846" s="782"/>
      <c r="L846" s="782"/>
      <c r="M846" s="782"/>
      <c r="N846" s="782"/>
      <c r="O846" s="782"/>
      <c r="P846" s="782"/>
      <c r="Q846" s="782"/>
      <c r="R846" s="782"/>
      <c r="S846" s="782"/>
      <c r="T846" s="782"/>
      <c r="U846" s="782"/>
      <c r="V846" s="782"/>
      <c r="W846" s="782"/>
      <c r="X846" s="782"/>
      <c r="Y846" s="782"/>
      <c r="Z846" s="782"/>
    </row>
    <row r="847" spans="1:26">
      <c r="A847" s="792"/>
      <c r="B847" s="793" t="s">
        <v>293</v>
      </c>
      <c r="C847" s="798"/>
      <c r="D847" s="797"/>
      <c r="E847" s="797"/>
      <c r="F847" s="797"/>
      <c r="G847" s="797"/>
      <c r="H847" s="797"/>
      <c r="I847" s="782"/>
      <c r="J847" s="782"/>
      <c r="K847" s="782"/>
      <c r="L847" s="782"/>
      <c r="M847" s="782"/>
      <c r="N847" s="782"/>
      <c r="O847" s="782"/>
      <c r="P847" s="782"/>
      <c r="Q847" s="782"/>
      <c r="R847" s="782"/>
      <c r="S847" s="782"/>
      <c r="T847" s="782"/>
      <c r="U847" s="782"/>
      <c r="V847" s="782"/>
      <c r="W847" s="782"/>
      <c r="X847" s="782"/>
      <c r="Y847" s="782"/>
      <c r="Z847" s="782"/>
    </row>
    <row r="848" spans="1:26">
      <c r="A848" s="793" t="s">
        <v>1245</v>
      </c>
      <c r="B848" s="793"/>
      <c r="C848" s="798"/>
      <c r="D848" s="797"/>
      <c r="E848" s="797"/>
      <c r="F848" s="797"/>
      <c r="G848" s="797"/>
      <c r="H848" s="797"/>
      <c r="I848" s="782"/>
      <c r="J848" s="782"/>
      <c r="K848" s="782"/>
      <c r="L848" s="782"/>
      <c r="M848" s="782"/>
      <c r="N848" s="782"/>
      <c r="O848" s="782"/>
      <c r="P848" s="782"/>
      <c r="Q848" s="782"/>
      <c r="R848" s="782"/>
      <c r="S848" s="782"/>
      <c r="T848" s="782"/>
      <c r="U848" s="782"/>
      <c r="V848" s="782"/>
      <c r="W848" s="782"/>
      <c r="X848" s="782"/>
      <c r="Y848" s="782"/>
      <c r="Z848" s="782"/>
    </row>
    <row r="849" spans="1:26">
      <c r="A849" s="793" t="s">
        <v>295</v>
      </c>
      <c r="B849" s="789"/>
      <c r="C849" s="798"/>
      <c r="D849" s="797"/>
      <c r="E849" s="797"/>
      <c r="F849" s="797"/>
      <c r="G849" s="797"/>
      <c r="H849" s="797"/>
      <c r="I849" s="782"/>
      <c r="J849" s="782"/>
      <c r="K849" s="782"/>
      <c r="L849" s="782"/>
      <c r="M849" s="782"/>
      <c r="N849" s="782"/>
      <c r="O849" s="782"/>
      <c r="P849" s="782"/>
      <c r="Q849" s="782"/>
      <c r="R849" s="782"/>
      <c r="S849" s="782"/>
      <c r="T849" s="782"/>
      <c r="U849" s="782"/>
      <c r="V849" s="782"/>
      <c r="W849" s="782"/>
      <c r="X849" s="782"/>
      <c r="Y849" s="782"/>
      <c r="Z849" s="782"/>
    </row>
    <row r="850" spans="1:26">
      <c r="A850" s="792"/>
      <c r="B850" s="793"/>
      <c r="C850" s="798"/>
      <c r="D850" s="797"/>
      <c r="E850" s="797"/>
      <c r="F850" s="797"/>
      <c r="G850" s="797"/>
      <c r="H850" s="797"/>
      <c r="I850" s="782"/>
      <c r="J850" s="782"/>
      <c r="K850" s="782"/>
      <c r="L850" s="782"/>
      <c r="M850" s="782"/>
      <c r="N850" s="782"/>
      <c r="O850" s="782"/>
      <c r="P850" s="782"/>
      <c r="Q850" s="782"/>
      <c r="R850" s="782"/>
      <c r="S850" s="782"/>
      <c r="T850" s="782"/>
      <c r="U850" s="782"/>
      <c r="V850" s="782"/>
      <c r="W850" s="782"/>
      <c r="X850" s="782"/>
      <c r="Y850" s="782"/>
      <c r="Z850" s="782"/>
    </row>
    <row r="851" spans="1:26">
      <c r="A851" s="792"/>
      <c r="B851" s="806" t="s">
        <v>701</v>
      </c>
      <c r="C851" s="798"/>
      <c r="D851" s="797"/>
      <c r="E851" s="797"/>
      <c r="F851" s="797"/>
      <c r="G851" s="797"/>
      <c r="H851" s="797"/>
      <c r="I851" s="782"/>
      <c r="J851" s="782"/>
      <c r="K851" s="782"/>
      <c r="L851" s="782"/>
      <c r="M851" s="782"/>
      <c r="N851" s="782"/>
      <c r="O851" s="782"/>
      <c r="P851" s="782"/>
      <c r="Q851" s="782"/>
      <c r="R851" s="782"/>
      <c r="S851" s="782"/>
      <c r="T851" s="782"/>
      <c r="U851" s="782"/>
      <c r="V851" s="782"/>
      <c r="W851" s="782"/>
      <c r="X851" s="782"/>
      <c r="Y851" s="782"/>
      <c r="Z851" s="782"/>
    </row>
    <row r="852" spans="1:26">
      <c r="A852" s="792"/>
      <c r="B852" s="808" t="s">
        <v>702</v>
      </c>
      <c r="C852" s="798"/>
      <c r="D852" s="797"/>
      <c r="E852" s="797"/>
      <c r="F852" s="797"/>
      <c r="G852" s="797"/>
      <c r="H852" s="797"/>
      <c r="I852" s="782"/>
      <c r="J852" s="782"/>
      <c r="K852" s="782"/>
      <c r="L852" s="782"/>
      <c r="M852" s="782"/>
      <c r="N852" s="782"/>
      <c r="O852" s="782"/>
      <c r="P852" s="782"/>
      <c r="Q852" s="782"/>
      <c r="R852" s="782"/>
      <c r="S852" s="782"/>
      <c r="T852" s="782"/>
      <c r="U852" s="782"/>
      <c r="V852" s="782"/>
      <c r="W852" s="782"/>
      <c r="X852" s="782"/>
      <c r="Y852" s="782"/>
      <c r="Z852" s="782"/>
    </row>
    <row r="853" spans="1:26">
      <c r="A853" s="792" t="s">
        <v>703</v>
      </c>
      <c r="B853" s="793"/>
      <c r="C853" s="798"/>
      <c r="D853" s="797"/>
      <c r="E853" s="797"/>
      <c r="F853" s="797"/>
      <c r="G853" s="797"/>
      <c r="H853" s="797"/>
      <c r="I853" s="782"/>
      <c r="J853" s="782"/>
      <c r="K853" s="782"/>
      <c r="L853" s="782"/>
      <c r="M853" s="782"/>
      <c r="N853" s="782"/>
      <c r="O853" s="782"/>
      <c r="P853" s="782"/>
      <c r="Q853" s="782"/>
      <c r="R853" s="782"/>
      <c r="S853" s="782"/>
      <c r="T853" s="782"/>
      <c r="U853" s="782"/>
      <c r="V853" s="782"/>
      <c r="W853" s="782"/>
      <c r="X853" s="782"/>
      <c r="Y853" s="782"/>
      <c r="Z853" s="782"/>
    </row>
    <row r="854" spans="1:26">
      <c r="A854" s="792"/>
      <c r="B854" s="793" t="s">
        <v>704</v>
      </c>
      <c r="C854" s="798"/>
      <c r="D854" s="797"/>
      <c r="E854" s="797"/>
      <c r="F854" s="797"/>
      <c r="G854" s="797"/>
      <c r="H854" s="797"/>
      <c r="I854" s="782"/>
      <c r="J854" s="782"/>
      <c r="K854" s="782"/>
      <c r="L854" s="782"/>
      <c r="M854" s="782"/>
      <c r="N854" s="782"/>
      <c r="O854" s="782"/>
      <c r="P854" s="782"/>
      <c r="Q854" s="782"/>
      <c r="R854" s="782"/>
      <c r="S854" s="782"/>
      <c r="T854" s="782"/>
      <c r="U854" s="782"/>
      <c r="V854" s="782"/>
      <c r="W854" s="782"/>
      <c r="X854" s="782"/>
      <c r="Y854" s="782"/>
      <c r="Z854" s="782"/>
    </row>
    <row r="855" spans="1:26">
      <c r="A855" s="793" t="s">
        <v>705</v>
      </c>
      <c r="B855" s="793"/>
      <c r="C855" s="798"/>
      <c r="D855" s="797"/>
      <c r="E855" s="797"/>
      <c r="F855" s="797"/>
      <c r="G855" s="797"/>
      <c r="H855" s="797"/>
      <c r="I855" s="782"/>
      <c r="J855" s="782"/>
      <c r="K855" s="782"/>
      <c r="L855" s="782"/>
      <c r="M855" s="782"/>
      <c r="N855" s="782"/>
      <c r="O855" s="782"/>
      <c r="P855" s="782"/>
      <c r="Q855" s="782"/>
      <c r="R855" s="782"/>
      <c r="S855" s="782"/>
      <c r="T855" s="782"/>
      <c r="U855" s="782"/>
      <c r="V855" s="782"/>
      <c r="W855" s="782"/>
      <c r="X855" s="782"/>
      <c r="Y855" s="782"/>
      <c r="Z855" s="782"/>
    </row>
    <row r="856" spans="1:26">
      <c r="A856" s="792"/>
      <c r="B856" s="808" t="s">
        <v>706</v>
      </c>
      <c r="C856" s="798"/>
      <c r="D856" s="797"/>
      <c r="E856" s="797"/>
      <c r="F856" s="797"/>
      <c r="G856" s="797"/>
      <c r="H856" s="797"/>
      <c r="I856" s="782"/>
      <c r="J856" s="782"/>
      <c r="K856" s="782"/>
      <c r="L856" s="782"/>
      <c r="M856" s="782"/>
      <c r="N856" s="782"/>
      <c r="O856" s="782"/>
      <c r="P856" s="782"/>
      <c r="Q856" s="782"/>
      <c r="R856" s="782"/>
      <c r="S856" s="782"/>
      <c r="T856" s="782"/>
      <c r="U856" s="782"/>
      <c r="V856" s="782"/>
      <c r="W856" s="782"/>
      <c r="X856" s="782"/>
      <c r="Y856" s="782"/>
      <c r="Z856" s="782"/>
    </row>
    <row r="857" spans="1:26">
      <c r="A857" s="792" t="s">
        <v>707</v>
      </c>
      <c r="B857" s="793"/>
      <c r="C857" s="798"/>
      <c r="D857" s="797"/>
      <c r="E857" s="797"/>
      <c r="F857" s="797"/>
      <c r="G857" s="797"/>
      <c r="H857" s="797"/>
      <c r="I857" s="782"/>
      <c r="J857" s="782"/>
      <c r="K857" s="782"/>
      <c r="L857" s="782"/>
      <c r="M857" s="782"/>
      <c r="N857" s="782"/>
      <c r="O857" s="782"/>
      <c r="P857" s="782"/>
      <c r="Q857" s="782"/>
      <c r="R857" s="782"/>
      <c r="S857" s="782"/>
      <c r="T857" s="782"/>
      <c r="U857" s="782"/>
      <c r="V857" s="782"/>
      <c r="W857" s="782"/>
      <c r="X857" s="782"/>
      <c r="Y857" s="782"/>
      <c r="Z857" s="782"/>
    </row>
    <row r="858" spans="1:26">
      <c r="A858" s="792" t="s">
        <v>708</v>
      </c>
      <c r="B858" s="793"/>
      <c r="C858" s="798"/>
      <c r="D858" s="797"/>
      <c r="E858" s="797"/>
      <c r="F858" s="797"/>
      <c r="G858" s="797"/>
      <c r="H858" s="797"/>
      <c r="I858" s="782"/>
      <c r="J858" s="782"/>
      <c r="K858" s="782"/>
      <c r="L858" s="782"/>
      <c r="M858" s="782"/>
      <c r="N858" s="782"/>
      <c r="O858" s="782"/>
      <c r="P858" s="782"/>
      <c r="Q858" s="782"/>
      <c r="R858" s="782"/>
      <c r="S858" s="782"/>
      <c r="T858" s="782"/>
      <c r="U858" s="782"/>
      <c r="V858" s="782"/>
      <c r="W858" s="782"/>
      <c r="X858" s="782"/>
      <c r="Y858" s="782"/>
      <c r="Z858" s="782"/>
    </row>
    <row r="859" spans="1:26">
      <c r="A859" s="792"/>
      <c r="B859" s="808" t="s">
        <v>709</v>
      </c>
      <c r="C859" s="798"/>
      <c r="D859" s="797"/>
      <c r="E859" s="797"/>
      <c r="F859" s="797"/>
      <c r="G859" s="797"/>
      <c r="H859" s="797"/>
      <c r="I859" s="782"/>
      <c r="J859" s="782"/>
      <c r="K859" s="782"/>
      <c r="L859" s="782"/>
      <c r="M859" s="782"/>
      <c r="N859" s="782"/>
      <c r="O859" s="782"/>
      <c r="P859" s="782"/>
      <c r="Q859" s="782"/>
      <c r="R859" s="782"/>
      <c r="S859" s="782"/>
      <c r="T859" s="782"/>
      <c r="U859" s="782"/>
      <c r="V859" s="782"/>
      <c r="W859" s="782"/>
      <c r="X859" s="782"/>
      <c r="Y859" s="782"/>
      <c r="Z859" s="782"/>
    </row>
    <row r="860" spans="1:26">
      <c r="A860" s="792" t="s">
        <v>710</v>
      </c>
      <c r="B860" s="793"/>
      <c r="C860" s="798"/>
      <c r="D860" s="797"/>
      <c r="E860" s="797"/>
      <c r="F860" s="797"/>
      <c r="G860" s="797"/>
      <c r="H860" s="797"/>
      <c r="I860" s="782"/>
      <c r="J860" s="782"/>
      <c r="K860" s="782"/>
      <c r="L860" s="782"/>
      <c r="M860" s="782"/>
      <c r="N860" s="782"/>
      <c r="O860" s="782"/>
      <c r="P860" s="782"/>
      <c r="Q860" s="782"/>
      <c r="R860" s="782"/>
      <c r="S860" s="782"/>
      <c r="T860" s="782"/>
      <c r="U860" s="782"/>
      <c r="V860" s="782"/>
      <c r="W860" s="782"/>
      <c r="X860" s="782"/>
      <c r="Y860" s="782"/>
      <c r="Z860" s="782"/>
    </row>
    <row r="861" spans="1:26">
      <c r="A861" s="792"/>
      <c r="B861" s="808" t="s">
        <v>711</v>
      </c>
      <c r="C861" s="798"/>
      <c r="D861" s="797"/>
      <c r="E861" s="797"/>
      <c r="F861" s="797"/>
      <c r="G861" s="797"/>
      <c r="H861" s="797"/>
      <c r="I861" s="782"/>
      <c r="J861" s="782"/>
      <c r="K861" s="782"/>
      <c r="L861" s="782"/>
      <c r="M861" s="782"/>
      <c r="N861" s="782"/>
      <c r="O861" s="782"/>
      <c r="P861" s="782"/>
      <c r="Q861" s="782"/>
      <c r="R861" s="782"/>
      <c r="S861" s="782"/>
      <c r="T861" s="782"/>
      <c r="U861" s="782"/>
      <c r="V861" s="782"/>
      <c r="W861" s="782"/>
      <c r="X861" s="782"/>
      <c r="Y861" s="782"/>
      <c r="Z861" s="782"/>
    </row>
    <row r="862" spans="1:26">
      <c r="A862" s="792" t="s">
        <v>712</v>
      </c>
      <c r="B862" s="793"/>
      <c r="C862" s="798"/>
      <c r="D862" s="797"/>
      <c r="E862" s="797"/>
      <c r="F862" s="797"/>
      <c r="G862" s="797"/>
      <c r="H862" s="797"/>
      <c r="I862" s="782"/>
      <c r="J862" s="782"/>
      <c r="K862" s="782"/>
      <c r="L862" s="782"/>
      <c r="M862" s="782"/>
      <c r="N862" s="782"/>
      <c r="O862" s="782"/>
      <c r="P862" s="782"/>
      <c r="Q862" s="782"/>
      <c r="R862" s="782"/>
      <c r="S862" s="782"/>
      <c r="T862" s="782"/>
      <c r="U862" s="782"/>
      <c r="V862" s="782"/>
      <c r="W862" s="782"/>
      <c r="X862" s="782"/>
      <c r="Y862" s="782"/>
      <c r="Z862" s="782"/>
    </row>
    <row r="863" spans="1:26">
      <c r="A863" s="792"/>
      <c r="B863" s="793"/>
      <c r="C863" s="798"/>
      <c r="D863" s="797"/>
      <c r="E863" s="797"/>
      <c r="F863" s="797"/>
      <c r="G863" s="797"/>
      <c r="H863" s="797"/>
      <c r="I863" s="782"/>
      <c r="J863" s="782"/>
      <c r="K863" s="782"/>
      <c r="L863" s="782"/>
      <c r="M863" s="782"/>
      <c r="N863" s="782"/>
      <c r="O863" s="782"/>
      <c r="P863" s="782"/>
      <c r="Q863" s="782"/>
      <c r="R863" s="782"/>
      <c r="S863" s="782"/>
      <c r="T863" s="782"/>
      <c r="U863" s="782"/>
      <c r="V863" s="782"/>
      <c r="W863" s="782"/>
      <c r="X863" s="782"/>
      <c r="Y863" s="782"/>
      <c r="Z863" s="782"/>
    </row>
    <row r="864" spans="1:26">
      <c r="A864" s="792"/>
      <c r="B864" s="793" t="s">
        <v>713</v>
      </c>
      <c r="C864" s="798"/>
      <c r="D864" s="797"/>
      <c r="E864" s="797"/>
      <c r="F864" s="797"/>
      <c r="G864" s="797"/>
      <c r="H864" s="797"/>
      <c r="I864" s="782"/>
      <c r="J864" s="782"/>
      <c r="K864" s="782"/>
      <c r="L864" s="782"/>
      <c r="M864" s="782"/>
      <c r="N864" s="782"/>
      <c r="O864" s="782"/>
      <c r="P864" s="782"/>
      <c r="Q864" s="782"/>
      <c r="R864" s="782"/>
      <c r="S864" s="782"/>
      <c r="T864" s="782"/>
      <c r="U864" s="782"/>
      <c r="V864" s="782"/>
      <c r="W864" s="782"/>
      <c r="X864" s="782"/>
      <c r="Y864" s="782"/>
      <c r="Z864" s="782"/>
    </row>
    <row r="865" spans="1:26">
      <c r="A865" s="792" t="s">
        <v>714</v>
      </c>
      <c r="B865" s="793"/>
      <c r="C865" s="798"/>
      <c r="D865" s="797"/>
      <c r="E865" s="797"/>
      <c r="F865" s="797"/>
      <c r="G865" s="797"/>
      <c r="H865" s="797"/>
      <c r="I865" s="782"/>
      <c r="J865" s="782"/>
      <c r="K865" s="782"/>
      <c r="L865" s="782"/>
      <c r="M865" s="782"/>
      <c r="N865" s="782"/>
      <c r="O865" s="782"/>
      <c r="P865" s="782"/>
      <c r="Q865" s="782"/>
      <c r="R865" s="782"/>
      <c r="S865" s="782"/>
      <c r="T865" s="782"/>
      <c r="U865" s="782"/>
      <c r="V865" s="782"/>
      <c r="W865" s="782"/>
      <c r="X865" s="782"/>
      <c r="Y865" s="782"/>
      <c r="Z865" s="782"/>
    </row>
    <row r="866" spans="1:26">
      <c r="A866" s="792"/>
      <c r="B866" s="793"/>
      <c r="C866" s="798"/>
      <c r="D866" s="797"/>
      <c r="E866" s="797"/>
      <c r="F866" s="797"/>
      <c r="G866" s="797"/>
      <c r="H866" s="797"/>
      <c r="I866" s="782"/>
      <c r="J866" s="782"/>
      <c r="K866" s="782"/>
      <c r="L866" s="782"/>
      <c r="M866" s="782"/>
      <c r="N866" s="782"/>
      <c r="O866" s="782"/>
      <c r="P866" s="782"/>
      <c r="Q866" s="782"/>
      <c r="R866" s="782"/>
      <c r="S866" s="782"/>
      <c r="T866" s="782"/>
      <c r="U866" s="782"/>
      <c r="V866" s="782"/>
      <c r="W866" s="782"/>
      <c r="X866" s="782"/>
      <c r="Y866" s="782"/>
      <c r="Z866" s="782"/>
    </row>
    <row r="867" spans="1:26">
      <c r="A867" s="792"/>
      <c r="B867" s="806" t="s">
        <v>667</v>
      </c>
      <c r="C867" s="798"/>
      <c r="D867" s="797"/>
      <c r="E867" s="797"/>
      <c r="F867" s="797"/>
      <c r="G867" s="797"/>
      <c r="H867" s="797"/>
      <c r="I867" s="782"/>
      <c r="J867" s="782"/>
      <c r="K867" s="782"/>
      <c r="L867" s="782"/>
      <c r="M867" s="782"/>
      <c r="N867" s="782"/>
      <c r="O867" s="782"/>
      <c r="P867" s="782"/>
      <c r="Q867" s="782"/>
      <c r="R867" s="782"/>
      <c r="S867" s="782"/>
      <c r="T867" s="782"/>
      <c r="U867" s="782"/>
      <c r="V867" s="782"/>
      <c r="W867" s="782"/>
      <c r="X867" s="782"/>
      <c r="Y867" s="782"/>
      <c r="Z867" s="782"/>
    </row>
    <row r="868" spans="1:26">
      <c r="A868" s="792"/>
      <c r="B868" s="793" t="s">
        <v>715</v>
      </c>
      <c r="C868" s="798"/>
      <c r="D868" s="797"/>
      <c r="E868" s="797"/>
      <c r="F868" s="797"/>
      <c r="G868" s="797"/>
      <c r="H868" s="797"/>
      <c r="I868" s="782"/>
      <c r="J868" s="782"/>
      <c r="K868" s="782"/>
      <c r="L868" s="782"/>
      <c r="M868" s="782"/>
      <c r="N868" s="782"/>
      <c r="O868" s="782"/>
      <c r="P868" s="782"/>
      <c r="Q868" s="782"/>
      <c r="R868" s="782"/>
      <c r="S868" s="782"/>
      <c r="T868" s="782"/>
      <c r="U868" s="782"/>
      <c r="V868" s="782"/>
      <c r="W868" s="782"/>
      <c r="X868" s="782"/>
      <c r="Y868" s="782"/>
      <c r="Z868" s="782"/>
    </row>
    <row r="869" spans="1:26">
      <c r="A869" s="792"/>
      <c r="B869" s="793" t="s">
        <v>716</v>
      </c>
      <c r="C869" s="798"/>
      <c r="D869" s="797"/>
      <c r="E869" s="797"/>
      <c r="F869" s="797"/>
      <c r="G869" s="797"/>
      <c r="H869" s="797"/>
      <c r="I869" s="782"/>
      <c r="J869" s="782"/>
      <c r="K869" s="782"/>
      <c r="L869" s="782"/>
      <c r="M869" s="782"/>
      <c r="N869" s="782"/>
      <c r="O869" s="782"/>
      <c r="P869" s="782"/>
      <c r="Q869" s="782"/>
      <c r="R869" s="782"/>
      <c r="S869" s="782"/>
      <c r="T869" s="782"/>
      <c r="U869" s="782"/>
      <c r="V869" s="782"/>
      <c r="W869" s="782"/>
      <c r="X869" s="782"/>
      <c r="Y869" s="782"/>
      <c r="Z869" s="782"/>
    </row>
    <row r="870" spans="1:26">
      <c r="A870" s="792" t="s">
        <v>717</v>
      </c>
      <c r="B870" s="793"/>
      <c r="C870" s="798"/>
      <c r="D870" s="797"/>
      <c r="E870" s="797"/>
      <c r="F870" s="797"/>
      <c r="G870" s="797"/>
      <c r="H870" s="797"/>
      <c r="I870" s="782"/>
      <c r="J870" s="782"/>
      <c r="K870" s="782"/>
      <c r="L870" s="782"/>
      <c r="M870" s="782"/>
      <c r="N870" s="782"/>
      <c r="O870" s="782"/>
      <c r="P870" s="782"/>
      <c r="Q870" s="782"/>
      <c r="R870" s="782"/>
      <c r="S870" s="782"/>
      <c r="T870" s="782"/>
      <c r="U870" s="782"/>
      <c r="V870" s="782"/>
      <c r="W870" s="782"/>
      <c r="X870" s="782"/>
      <c r="Y870" s="782"/>
      <c r="Z870" s="782"/>
    </row>
    <row r="871" spans="1:26">
      <c r="A871" s="792"/>
      <c r="B871" s="793" t="s">
        <v>718</v>
      </c>
      <c r="C871" s="798"/>
      <c r="D871" s="797"/>
      <c r="E871" s="797"/>
      <c r="F871" s="797"/>
      <c r="G871" s="797"/>
      <c r="H871" s="797"/>
      <c r="I871" s="782"/>
      <c r="J871" s="782"/>
      <c r="K871" s="782"/>
      <c r="L871" s="782"/>
      <c r="M871" s="782"/>
      <c r="N871" s="782"/>
      <c r="O871" s="782"/>
      <c r="P871" s="782"/>
      <c r="Q871" s="782"/>
      <c r="R871" s="782"/>
      <c r="S871" s="782"/>
      <c r="T871" s="782"/>
      <c r="U871" s="782"/>
      <c r="V871" s="782"/>
      <c r="W871" s="782"/>
      <c r="X871" s="782"/>
      <c r="Y871" s="782"/>
      <c r="Z871" s="782"/>
    </row>
    <row r="872" spans="1:26">
      <c r="A872" s="792" t="s">
        <v>719</v>
      </c>
      <c r="B872" s="793"/>
      <c r="C872" s="798"/>
      <c r="D872" s="797"/>
      <c r="E872" s="797"/>
      <c r="F872" s="797"/>
      <c r="G872" s="797"/>
      <c r="H872" s="797"/>
      <c r="I872" s="782"/>
      <c r="J872" s="782"/>
      <c r="K872" s="782"/>
      <c r="L872" s="782"/>
      <c r="M872" s="782"/>
      <c r="N872" s="782"/>
      <c r="O872" s="782"/>
      <c r="P872" s="782"/>
      <c r="Q872" s="782"/>
      <c r="R872" s="782"/>
      <c r="S872" s="782"/>
      <c r="T872" s="782"/>
      <c r="U872" s="782"/>
      <c r="V872" s="782"/>
      <c r="W872" s="782"/>
      <c r="X872" s="782"/>
      <c r="Y872" s="782"/>
      <c r="Z872" s="782"/>
    </row>
    <row r="873" spans="1:26">
      <c r="A873" s="792"/>
      <c r="B873" s="793"/>
      <c r="C873" s="798"/>
      <c r="D873" s="797"/>
      <c r="E873" s="797"/>
      <c r="F873" s="797"/>
      <c r="G873" s="797"/>
      <c r="H873" s="797"/>
      <c r="I873" s="782"/>
      <c r="J873" s="782"/>
      <c r="K873" s="782"/>
      <c r="L873" s="782"/>
      <c r="M873" s="782"/>
      <c r="N873" s="782"/>
      <c r="O873" s="782"/>
      <c r="P873" s="782"/>
      <c r="Q873" s="782"/>
      <c r="R873" s="782"/>
      <c r="S873" s="782"/>
      <c r="T873" s="782"/>
      <c r="U873" s="782"/>
      <c r="V873" s="782"/>
      <c r="W873" s="782"/>
      <c r="X873" s="782"/>
      <c r="Y873" s="782"/>
      <c r="Z873" s="782"/>
    </row>
    <row r="874" spans="1:26">
      <c r="A874" s="792"/>
      <c r="B874" s="806" t="s">
        <v>196</v>
      </c>
      <c r="C874" s="798"/>
      <c r="D874" s="797"/>
      <c r="E874" s="797"/>
      <c r="F874" s="797"/>
      <c r="G874" s="797"/>
      <c r="H874" s="797"/>
      <c r="I874" s="782"/>
      <c r="J874" s="782"/>
      <c r="K874" s="782"/>
      <c r="L874" s="782"/>
      <c r="M874" s="782"/>
      <c r="N874" s="782"/>
      <c r="O874" s="782"/>
      <c r="P874" s="782"/>
      <c r="Q874" s="782"/>
      <c r="R874" s="782"/>
      <c r="S874" s="782"/>
      <c r="T874" s="782"/>
      <c r="U874" s="782"/>
      <c r="V874" s="782"/>
      <c r="W874" s="782"/>
      <c r="X874" s="782"/>
      <c r="Y874" s="782"/>
      <c r="Z874" s="782"/>
    </row>
    <row r="875" spans="1:26">
      <c r="A875" s="792"/>
      <c r="B875" s="793" t="s">
        <v>720</v>
      </c>
      <c r="C875" s="798"/>
      <c r="D875" s="797"/>
      <c r="E875" s="797"/>
      <c r="F875" s="797"/>
      <c r="G875" s="797"/>
      <c r="H875" s="797"/>
      <c r="I875" s="782"/>
      <c r="J875" s="782"/>
      <c r="K875" s="782"/>
      <c r="L875" s="782"/>
      <c r="M875" s="782"/>
      <c r="N875" s="782"/>
      <c r="O875" s="782"/>
      <c r="P875" s="782"/>
      <c r="Q875" s="782"/>
      <c r="R875" s="782"/>
      <c r="S875" s="782"/>
      <c r="T875" s="782"/>
      <c r="U875" s="782"/>
      <c r="V875" s="782"/>
      <c r="W875" s="782"/>
      <c r="X875" s="782"/>
      <c r="Y875" s="782"/>
      <c r="Z875" s="782"/>
    </row>
    <row r="876" spans="1:26">
      <c r="A876" s="792" t="s">
        <v>721</v>
      </c>
      <c r="B876" s="793"/>
      <c r="C876" s="798"/>
      <c r="D876" s="797"/>
      <c r="E876" s="797"/>
      <c r="F876" s="797"/>
      <c r="G876" s="797"/>
      <c r="H876" s="797"/>
      <c r="I876" s="782"/>
      <c r="J876" s="782"/>
      <c r="K876" s="782"/>
      <c r="L876" s="782"/>
      <c r="M876" s="782"/>
      <c r="N876" s="782"/>
      <c r="O876" s="782"/>
      <c r="P876" s="782"/>
      <c r="Q876" s="782"/>
      <c r="R876" s="782"/>
      <c r="S876" s="782"/>
      <c r="T876" s="782"/>
      <c r="U876" s="782"/>
      <c r="V876" s="782"/>
      <c r="W876" s="782"/>
      <c r="X876" s="782"/>
      <c r="Y876" s="782"/>
      <c r="Z876" s="782"/>
    </row>
    <row r="877" spans="1:26">
      <c r="A877" s="813"/>
      <c r="B877" s="813"/>
      <c r="C877" s="813"/>
      <c r="D877" s="813"/>
      <c r="E877" s="813"/>
      <c r="F877" s="813"/>
      <c r="G877" s="813"/>
      <c r="H877" s="813"/>
      <c r="I877" s="803"/>
      <c r="J877" s="803"/>
      <c r="K877" s="803"/>
      <c r="L877" s="803"/>
      <c r="M877" s="803"/>
      <c r="N877" s="803"/>
      <c r="O877" s="803"/>
      <c r="P877" s="803"/>
      <c r="Q877" s="803"/>
      <c r="R877" s="803"/>
      <c r="S877" s="803"/>
      <c r="T877" s="803"/>
      <c r="U877" s="803"/>
      <c r="V877" s="803"/>
      <c r="W877" s="803"/>
      <c r="X877" s="803"/>
      <c r="Y877" s="803"/>
      <c r="Z877" s="803"/>
    </row>
    <row r="878" spans="1:26" ht="18.75">
      <c r="A878" s="805" t="s">
        <v>722</v>
      </c>
      <c r="B878" s="793"/>
      <c r="C878" s="798"/>
      <c r="D878" s="797"/>
      <c r="E878" s="797"/>
      <c r="F878" s="797"/>
      <c r="G878" s="797"/>
      <c r="H878" s="797"/>
      <c r="I878" s="803"/>
      <c r="J878" s="803"/>
      <c r="K878" s="803"/>
      <c r="L878" s="803"/>
      <c r="M878" s="803"/>
      <c r="N878" s="803"/>
      <c r="O878" s="803"/>
      <c r="P878" s="803"/>
      <c r="Q878" s="803"/>
      <c r="R878" s="803"/>
      <c r="S878" s="803"/>
      <c r="T878" s="803"/>
      <c r="U878" s="803"/>
      <c r="V878" s="803"/>
      <c r="W878" s="803"/>
      <c r="X878" s="803"/>
      <c r="Y878" s="803"/>
      <c r="Z878" s="803"/>
    </row>
    <row r="879" spans="1:26">
      <c r="A879" s="792"/>
      <c r="B879" s="793"/>
      <c r="C879" s="798"/>
      <c r="D879" s="797"/>
      <c r="E879" s="797"/>
      <c r="F879" s="797"/>
      <c r="G879" s="797"/>
      <c r="H879" s="797"/>
      <c r="I879" s="803"/>
      <c r="J879" s="803"/>
      <c r="K879" s="803"/>
      <c r="L879" s="803"/>
      <c r="M879" s="803"/>
      <c r="N879" s="803"/>
      <c r="O879" s="803"/>
      <c r="P879" s="803"/>
      <c r="Q879" s="803"/>
      <c r="R879" s="803"/>
      <c r="S879" s="803"/>
      <c r="T879" s="803"/>
      <c r="U879" s="803"/>
      <c r="V879" s="803"/>
      <c r="W879" s="803"/>
      <c r="X879" s="803"/>
      <c r="Y879" s="803"/>
      <c r="Z879" s="803"/>
    </row>
    <row r="880" spans="1:26">
      <c r="A880" s="792"/>
      <c r="B880" s="806" t="s">
        <v>165</v>
      </c>
      <c r="C880" s="798"/>
      <c r="D880" s="797"/>
      <c r="E880" s="797"/>
      <c r="F880" s="797"/>
      <c r="G880" s="797"/>
      <c r="H880" s="797"/>
      <c r="I880" s="782"/>
      <c r="J880" s="782"/>
      <c r="K880" s="782"/>
      <c r="L880" s="782"/>
      <c r="M880" s="782"/>
      <c r="N880" s="782"/>
      <c r="O880" s="782"/>
      <c r="P880" s="782"/>
      <c r="Q880" s="782"/>
      <c r="R880" s="782"/>
      <c r="S880" s="782"/>
      <c r="T880" s="782"/>
      <c r="U880" s="782"/>
      <c r="V880" s="782"/>
      <c r="W880" s="782"/>
      <c r="X880" s="782"/>
      <c r="Y880" s="782"/>
      <c r="Z880" s="782"/>
    </row>
    <row r="881" spans="1:26">
      <c r="A881" s="792"/>
      <c r="B881" s="793" t="s">
        <v>723</v>
      </c>
      <c r="C881" s="798"/>
      <c r="D881" s="797"/>
      <c r="E881" s="797"/>
      <c r="F881" s="797"/>
      <c r="G881" s="797"/>
      <c r="H881" s="797"/>
      <c r="I881" s="782"/>
      <c r="J881" s="782"/>
      <c r="K881" s="782"/>
      <c r="L881" s="782"/>
      <c r="M881" s="782"/>
      <c r="N881" s="782"/>
      <c r="O881" s="782"/>
      <c r="P881" s="782"/>
      <c r="Q881" s="782"/>
      <c r="R881" s="782"/>
      <c r="S881" s="782"/>
      <c r="T881" s="782"/>
      <c r="U881" s="782"/>
      <c r="V881" s="782"/>
      <c r="W881" s="782"/>
      <c r="X881" s="782"/>
      <c r="Y881" s="782"/>
      <c r="Z881" s="782"/>
    </row>
    <row r="882" spans="1:26">
      <c r="A882" s="792" t="s">
        <v>675</v>
      </c>
      <c r="B882" s="793"/>
      <c r="C882" s="798"/>
      <c r="D882" s="797"/>
      <c r="E882" s="797"/>
      <c r="F882" s="797"/>
      <c r="G882" s="797"/>
      <c r="H882" s="797"/>
      <c r="I882" s="782"/>
      <c r="J882" s="782"/>
      <c r="K882" s="782"/>
      <c r="L882" s="782"/>
      <c r="M882" s="782"/>
      <c r="N882" s="782"/>
      <c r="O882" s="782"/>
      <c r="P882" s="782"/>
      <c r="Q882" s="782"/>
      <c r="R882" s="782"/>
      <c r="S882" s="782"/>
      <c r="T882" s="782"/>
      <c r="U882" s="782"/>
      <c r="V882" s="782"/>
      <c r="W882" s="782"/>
      <c r="X882" s="782"/>
      <c r="Y882" s="782"/>
      <c r="Z882" s="782"/>
    </row>
    <row r="883" spans="1:26">
      <c r="A883" s="792"/>
      <c r="B883" s="807" t="s">
        <v>128</v>
      </c>
      <c r="C883" s="808" t="s">
        <v>638</v>
      </c>
      <c r="D883" s="797"/>
      <c r="E883" s="797"/>
      <c r="F883" s="797"/>
      <c r="G883" s="797"/>
      <c r="H883" s="797"/>
      <c r="I883" s="782"/>
      <c r="J883" s="782"/>
      <c r="K883" s="782"/>
      <c r="L883" s="782"/>
      <c r="M883" s="782"/>
      <c r="N883" s="782"/>
      <c r="O883" s="782"/>
      <c r="P883" s="782"/>
      <c r="Q883" s="782"/>
      <c r="R883" s="782"/>
      <c r="S883" s="782"/>
      <c r="T883" s="782"/>
      <c r="U883" s="782"/>
      <c r="V883" s="782"/>
      <c r="W883" s="782"/>
      <c r="X883" s="782"/>
      <c r="Y883" s="782"/>
      <c r="Z883" s="782"/>
    </row>
    <row r="884" spans="1:26">
      <c r="A884" s="792"/>
      <c r="B884" s="807" t="s">
        <v>128</v>
      </c>
      <c r="C884" s="808" t="s">
        <v>1301</v>
      </c>
      <c r="D884" s="797"/>
      <c r="E884" s="797"/>
      <c r="F884" s="797"/>
      <c r="G884" s="797"/>
      <c r="H884" s="797"/>
      <c r="I884" s="782"/>
      <c r="J884" s="782"/>
      <c r="K884" s="782"/>
      <c r="L884" s="782"/>
      <c r="M884" s="782"/>
      <c r="N884" s="782"/>
      <c r="O884" s="782"/>
      <c r="P884" s="782"/>
      <c r="Q884" s="782"/>
      <c r="R884" s="782"/>
      <c r="S884" s="782"/>
      <c r="T884" s="782"/>
      <c r="U884" s="782"/>
      <c r="V884" s="782"/>
      <c r="W884" s="782"/>
      <c r="X884" s="782"/>
      <c r="Y884" s="782"/>
      <c r="Z884" s="782"/>
    </row>
    <row r="885" spans="1:26">
      <c r="A885" s="792"/>
      <c r="B885" s="807" t="s">
        <v>128</v>
      </c>
      <c r="C885" s="809" t="s">
        <v>291</v>
      </c>
      <c r="D885" s="797"/>
      <c r="E885" s="797"/>
      <c r="F885" s="797"/>
      <c r="G885" s="797"/>
      <c r="H885" s="797"/>
      <c r="I885" s="782"/>
      <c r="J885" s="782"/>
      <c r="K885" s="782"/>
      <c r="L885" s="782"/>
      <c r="M885" s="782"/>
      <c r="N885" s="782"/>
      <c r="O885" s="782"/>
      <c r="P885" s="782"/>
      <c r="Q885" s="782"/>
      <c r="R885" s="782"/>
      <c r="S885" s="782"/>
      <c r="T885" s="782"/>
      <c r="U885" s="782"/>
      <c r="V885" s="782"/>
      <c r="W885" s="782"/>
      <c r="X885" s="782"/>
      <c r="Y885" s="782"/>
      <c r="Z885" s="782"/>
    </row>
    <row r="886" spans="1:26">
      <c r="A886" s="792"/>
      <c r="B886" s="807" t="s">
        <v>128</v>
      </c>
      <c r="C886" s="808" t="s">
        <v>724</v>
      </c>
      <c r="D886" s="797"/>
      <c r="E886" s="797"/>
      <c r="F886" s="797"/>
      <c r="G886" s="797"/>
      <c r="H886" s="797"/>
      <c r="I886" s="782"/>
      <c r="J886" s="782"/>
      <c r="K886" s="782"/>
      <c r="L886" s="782"/>
      <c r="M886" s="782"/>
      <c r="N886" s="782"/>
      <c r="O886" s="782"/>
      <c r="P886" s="782"/>
      <c r="Q886" s="782"/>
      <c r="R886" s="782"/>
      <c r="S886" s="782"/>
      <c r="T886" s="782"/>
      <c r="U886" s="782"/>
      <c r="V886" s="782"/>
      <c r="W886" s="782"/>
      <c r="X886" s="782"/>
      <c r="Y886" s="782"/>
      <c r="Z886" s="782"/>
    </row>
    <row r="887" spans="1:26">
      <c r="A887" s="792"/>
      <c r="B887" s="807" t="s">
        <v>128</v>
      </c>
      <c r="C887" s="809" t="s">
        <v>169</v>
      </c>
      <c r="D887" s="804"/>
      <c r="E887" s="797"/>
      <c r="F887" s="797"/>
      <c r="G887" s="797"/>
      <c r="H887" s="797"/>
      <c r="I887" s="803"/>
      <c r="J887" s="803"/>
      <c r="K887" s="803"/>
      <c r="L887" s="803"/>
      <c r="M887" s="803"/>
      <c r="N887" s="803"/>
      <c r="O887" s="803"/>
      <c r="P887" s="803"/>
      <c r="Q887" s="803"/>
      <c r="R887" s="803"/>
      <c r="S887" s="803"/>
      <c r="T887" s="803"/>
      <c r="U887" s="803"/>
      <c r="V887" s="803"/>
      <c r="W887" s="803"/>
      <c r="X887" s="803"/>
      <c r="Y887" s="803"/>
      <c r="Z887" s="803"/>
    </row>
    <row r="888" spans="1:26">
      <c r="A888" s="792"/>
      <c r="B888" s="807"/>
      <c r="C888" s="808"/>
      <c r="D888" s="804"/>
      <c r="E888" s="797"/>
      <c r="F888" s="797"/>
      <c r="G888" s="797"/>
      <c r="H888" s="797"/>
      <c r="I888" s="782"/>
      <c r="J888" s="782"/>
      <c r="K888" s="782"/>
      <c r="L888" s="782"/>
      <c r="M888" s="782"/>
      <c r="N888" s="782"/>
      <c r="O888" s="782"/>
      <c r="P888" s="782"/>
      <c r="Q888" s="782"/>
      <c r="R888" s="782"/>
      <c r="S888" s="782"/>
      <c r="T888" s="782"/>
      <c r="U888" s="782"/>
      <c r="V888" s="782"/>
      <c r="W888" s="782"/>
      <c r="X888" s="782"/>
      <c r="Y888" s="782"/>
      <c r="Z888" s="782"/>
    </row>
    <row r="889" spans="1:26">
      <c r="A889" s="792"/>
      <c r="B889" s="806" t="s">
        <v>497</v>
      </c>
      <c r="C889" s="798"/>
      <c r="D889" s="797"/>
      <c r="E889" s="797"/>
      <c r="F889" s="797"/>
      <c r="G889" s="797"/>
      <c r="H889" s="797"/>
      <c r="I889" s="782"/>
      <c r="J889" s="782"/>
      <c r="K889" s="782"/>
      <c r="L889" s="782"/>
      <c r="M889" s="782"/>
      <c r="N889" s="782"/>
      <c r="O889" s="782"/>
      <c r="P889" s="782"/>
      <c r="Q889" s="782"/>
      <c r="R889" s="782"/>
      <c r="S889" s="782"/>
      <c r="T889" s="782"/>
      <c r="U889" s="782"/>
      <c r="V889" s="782"/>
      <c r="W889" s="782"/>
      <c r="X889" s="782"/>
      <c r="Y889" s="782"/>
      <c r="Z889" s="782"/>
    </row>
    <row r="890" spans="1:26">
      <c r="A890" s="792"/>
      <c r="B890" s="793" t="s">
        <v>293</v>
      </c>
      <c r="C890" s="798"/>
      <c r="D890" s="797"/>
      <c r="E890" s="797"/>
      <c r="F890" s="797"/>
      <c r="G890" s="797"/>
      <c r="H890" s="797"/>
      <c r="I890" s="782"/>
      <c r="J890" s="782"/>
      <c r="K890" s="782"/>
      <c r="L890" s="782"/>
      <c r="M890" s="782"/>
      <c r="N890" s="782"/>
      <c r="O890" s="782"/>
      <c r="P890" s="782"/>
      <c r="Q890" s="782"/>
      <c r="R890" s="782"/>
      <c r="S890" s="782"/>
      <c r="T890" s="782"/>
      <c r="U890" s="782"/>
      <c r="V890" s="782"/>
      <c r="W890" s="782"/>
      <c r="X890" s="782"/>
      <c r="Y890" s="782"/>
      <c r="Z890" s="782"/>
    </row>
    <row r="891" spans="1:26">
      <c r="A891" s="793" t="s">
        <v>1247</v>
      </c>
      <c r="B891" s="793"/>
      <c r="C891" s="798"/>
      <c r="D891" s="797"/>
      <c r="E891" s="797"/>
      <c r="F891" s="797"/>
      <c r="G891" s="797"/>
      <c r="H891" s="797"/>
      <c r="I891" s="782"/>
      <c r="J891" s="782"/>
      <c r="K891" s="782"/>
      <c r="L891" s="782"/>
      <c r="M891" s="782"/>
      <c r="N891" s="782"/>
      <c r="O891" s="782"/>
      <c r="P891" s="782"/>
      <c r="Q891" s="782"/>
      <c r="R891" s="782"/>
      <c r="S891" s="782"/>
      <c r="T891" s="782"/>
      <c r="U891" s="782"/>
      <c r="V891" s="782"/>
      <c r="W891" s="782"/>
      <c r="X891" s="782"/>
      <c r="Y891" s="782"/>
      <c r="Z891" s="782"/>
    </row>
    <row r="892" spans="1:26">
      <c r="A892" s="793" t="s">
        <v>295</v>
      </c>
      <c r="B892" s="789"/>
      <c r="C892" s="798"/>
      <c r="D892" s="797"/>
      <c r="E892" s="797"/>
      <c r="F892" s="797"/>
      <c r="G892" s="797"/>
      <c r="H892" s="797"/>
      <c r="I892" s="782"/>
      <c r="J892" s="782"/>
      <c r="K892" s="782"/>
      <c r="L892" s="782"/>
      <c r="M892" s="782"/>
      <c r="N892" s="782"/>
      <c r="O892" s="782"/>
      <c r="P892" s="782"/>
      <c r="Q892" s="782"/>
      <c r="R892" s="782"/>
      <c r="S892" s="782"/>
      <c r="T892" s="782"/>
      <c r="U892" s="782"/>
      <c r="V892" s="782"/>
      <c r="W892" s="782"/>
      <c r="X892" s="782"/>
      <c r="Y892" s="782"/>
      <c r="Z892" s="782"/>
    </row>
    <row r="893" spans="1:26">
      <c r="A893" s="792"/>
      <c r="B893" s="793"/>
      <c r="C893" s="798"/>
      <c r="D893" s="797"/>
      <c r="E893" s="797"/>
      <c r="F893" s="797"/>
      <c r="G893" s="797"/>
      <c r="H893" s="797"/>
      <c r="I893" s="782"/>
      <c r="J893" s="782"/>
      <c r="K893" s="782"/>
      <c r="L893" s="782"/>
      <c r="M893" s="782"/>
      <c r="N893" s="782"/>
      <c r="O893" s="782"/>
      <c r="P893" s="782"/>
      <c r="Q893" s="782"/>
      <c r="R893" s="782"/>
      <c r="S893" s="782"/>
      <c r="T893" s="782"/>
      <c r="U893" s="782"/>
      <c r="V893" s="782"/>
      <c r="W893" s="782"/>
      <c r="X893" s="782"/>
      <c r="Y893" s="782"/>
      <c r="Z893" s="782"/>
    </row>
    <row r="894" spans="1:26">
      <c r="A894" s="792"/>
      <c r="B894" s="806" t="s">
        <v>667</v>
      </c>
      <c r="C894" s="798"/>
      <c r="D894" s="797"/>
      <c r="E894" s="797"/>
      <c r="F894" s="797"/>
      <c r="G894" s="797"/>
      <c r="H894" s="797"/>
      <c r="I894" s="782"/>
      <c r="J894" s="782"/>
      <c r="K894" s="782"/>
      <c r="L894" s="782"/>
      <c r="M894" s="782"/>
      <c r="N894" s="782"/>
      <c r="O894" s="782"/>
      <c r="P894" s="782"/>
      <c r="Q894" s="782"/>
      <c r="R894" s="782"/>
      <c r="S894" s="782"/>
      <c r="T894" s="782"/>
      <c r="U894" s="782"/>
      <c r="V894" s="782"/>
      <c r="W894" s="782"/>
      <c r="X894" s="782"/>
      <c r="Y894" s="782"/>
      <c r="Z894" s="782"/>
    </row>
    <row r="895" spans="1:26">
      <c r="A895" s="792"/>
      <c r="B895" s="793" t="s">
        <v>725</v>
      </c>
      <c r="C895" s="798"/>
      <c r="D895" s="797"/>
      <c r="E895" s="797"/>
      <c r="F895" s="797"/>
      <c r="G895" s="797"/>
      <c r="H895" s="797"/>
      <c r="I895" s="782"/>
      <c r="J895" s="782"/>
      <c r="K895" s="782"/>
      <c r="L895" s="782"/>
      <c r="M895" s="782"/>
      <c r="N895" s="782"/>
      <c r="O895" s="782"/>
      <c r="P895" s="782"/>
      <c r="Q895" s="782"/>
      <c r="R895" s="782"/>
      <c r="S895" s="782"/>
      <c r="T895" s="782"/>
      <c r="U895" s="782"/>
      <c r="V895" s="782"/>
      <c r="W895" s="782"/>
      <c r="X895" s="782"/>
      <c r="Y895" s="782"/>
      <c r="Z895" s="782"/>
    </row>
    <row r="896" spans="1:26">
      <c r="A896" s="792"/>
      <c r="B896" s="793" t="s">
        <v>726</v>
      </c>
      <c r="C896" s="798"/>
      <c r="D896" s="797"/>
      <c r="E896" s="797"/>
      <c r="F896" s="797"/>
      <c r="G896" s="797"/>
      <c r="H896" s="797"/>
      <c r="I896" s="782"/>
      <c r="J896" s="782"/>
      <c r="K896" s="782"/>
      <c r="L896" s="782"/>
      <c r="M896" s="782"/>
      <c r="N896" s="782"/>
      <c r="O896" s="782"/>
      <c r="P896" s="782"/>
      <c r="Q896" s="782"/>
      <c r="R896" s="782"/>
      <c r="S896" s="782"/>
      <c r="T896" s="782"/>
      <c r="U896" s="782"/>
      <c r="V896" s="782"/>
      <c r="W896" s="782"/>
      <c r="X896" s="782"/>
      <c r="Y896" s="782"/>
      <c r="Z896" s="782"/>
    </row>
    <row r="897" spans="1:26">
      <c r="A897" s="792" t="s">
        <v>727</v>
      </c>
      <c r="B897" s="793"/>
      <c r="C897" s="798"/>
      <c r="D897" s="797"/>
      <c r="E897" s="797"/>
      <c r="F897" s="797"/>
      <c r="G897" s="797"/>
      <c r="H897" s="797"/>
      <c r="I897" s="782"/>
      <c r="J897" s="782"/>
      <c r="K897" s="782"/>
      <c r="L897" s="782"/>
      <c r="M897" s="782"/>
      <c r="N897" s="782"/>
      <c r="O897" s="782"/>
      <c r="P897" s="782"/>
      <c r="Q897" s="782"/>
      <c r="R897" s="782"/>
      <c r="S897" s="782"/>
      <c r="T897" s="782"/>
      <c r="U897" s="782"/>
      <c r="V897" s="782"/>
      <c r="W897" s="782"/>
      <c r="X897" s="782"/>
      <c r="Y897" s="782"/>
      <c r="Z897" s="782"/>
    </row>
    <row r="898" spans="1:26">
      <c r="A898" s="792"/>
      <c r="B898" s="793" t="s">
        <v>728</v>
      </c>
      <c r="C898" s="798"/>
      <c r="D898" s="797"/>
      <c r="E898" s="797"/>
      <c r="F898" s="797"/>
      <c r="G898" s="797"/>
      <c r="H898" s="797"/>
      <c r="I898" s="782"/>
      <c r="J898" s="782"/>
      <c r="K898" s="782"/>
      <c r="L898" s="782"/>
      <c r="M898" s="782"/>
      <c r="N898" s="782"/>
      <c r="O898" s="782"/>
      <c r="P898" s="782"/>
      <c r="Q898" s="782"/>
      <c r="R898" s="782"/>
      <c r="S898" s="782"/>
      <c r="T898" s="782"/>
      <c r="U898" s="782"/>
      <c r="V898" s="782"/>
      <c r="W898" s="782"/>
      <c r="X898" s="782"/>
      <c r="Y898" s="782"/>
      <c r="Z898" s="782"/>
    </row>
    <row r="899" spans="1:26">
      <c r="A899" s="792" t="s">
        <v>729</v>
      </c>
      <c r="B899" s="793"/>
      <c r="C899" s="798"/>
      <c r="D899" s="797"/>
      <c r="E899" s="797"/>
      <c r="F899" s="797"/>
      <c r="G899" s="797"/>
      <c r="H899" s="797"/>
      <c r="I899" s="782"/>
      <c r="J899" s="782"/>
      <c r="K899" s="782"/>
      <c r="L899" s="782"/>
      <c r="M899" s="782"/>
      <c r="N899" s="782"/>
      <c r="O899" s="782"/>
      <c r="P899" s="782"/>
      <c r="Q899" s="782"/>
      <c r="R899" s="782"/>
      <c r="S899" s="782"/>
      <c r="T899" s="782"/>
      <c r="U899" s="782"/>
      <c r="V899" s="782"/>
      <c r="W899" s="782"/>
      <c r="X899" s="782"/>
      <c r="Y899" s="782"/>
      <c r="Z899" s="782"/>
    </row>
    <row r="900" spans="1:26">
      <c r="A900" s="792"/>
      <c r="B900" s="793" t="s">
        <v>730</v>
      </c>
      <c r="C900" s="798"/>
      <c r="D900" s="797"/>
      <c r="E900" s="797"/>
      <c r="F900" s="797"/>
      <c r="G900" s="797"/>
      <c r="H900" s="797"/>
      <c r="I900" s="782"/>
      <c r="J900" s="782"/>
      <c r="K900" s="782"/>
      <c r="L900" s="782"/>
      <c r="M900" s="782"/>
      <c r="N900" s="782"/>
      <c r="O900" s="782"/>
      <c r="P900" s="782"/>
      <c r="Q900" s="782"/>
      <c r="R900" s="782"/>
      <c r="S900" s="782"/>
      <c r="T900" s="782"/>
      <c r="U900" s="782"/>
      <c r="V900" s="782"/>
      <c r="W900" s="782"/>
      <c r="X900" s="782"/>
      <c r="Y900" s="782"/>
      <c r="Z900" s="782"/>
    </row>
    <row r="901" spans="1:26">
      <c r="A901" s="792" t="s">
        <v>731</v>
      </c>
      <c r="B901" s="793"/>
      <c r="C901" s="798"/>
      <c r="D901" s="797"/>
      <c r="E901" s="797"/>
      <c r="F901" s="797"/>
      <c r="G901" s="797"/>
      <c r="H901" s="797"/>
      <c r="I901" s="782"/>
      <c r="J901" s="782"/>
      <c r="K901" s="782"/>
      <c r="L901" s="782"/>
      <c r="M901" s="782"/>
      <c r="N901" s="782"/>
      <c r="O901" s="782"/>
      <c r="P901" s="782"/>
      <c r="Q901" s="782"/>
      <c r="R901" s="782"/>
      <c r="S901" s="782"/>
      <c r="T901" s="782"/>
      <c r="U901" s="782"/>
      <c r="V901" s="782"/>
      <c r="W901" s="782"/>
      <c r="X901" s="782"/>
      <c r="Y901" s="782"/>
      <c r="Z901" s="782"/>
    </row>
    <row r="902" spans="1:26">
      <c r="A902" s="792" t="s">
        <v>732</v>
      </c>
      <c r="B902" s="793"/>
      <c r="C902" s="798"/>
      <c r="D902" s="797"/>
      <c r="E902" s="797"/>
      <c r="F902" s="797"/>
      <c r="G902" s="797"/>
      <c r="H902" s="797"/>
      <c r="I902" s="782"/>
      <c r="J902" s="782"/>
      <c r="K902" s="782"/>
      <c r="L902" s="782"/>
      <c r="M902" s="782"/>
      <c r="N902" s="782"/>
      <c r="O902" s="782"/>
      <c r="P902" s="782"/>
      <c r="Q902" s="782"/>
      <c r="R902" s="782"/>
      <c r="S902" s="782"/>
      <c r="T902" s="782"/>
      <c r="U902" s="782"/>
      <c r="V902" s="782"/>
      <c r="W902" s="782"/>
      <c r="X902" s="782"/>
      <c r="Y902" s="782"/>
      <c r="Z902" s="782"/>
    </row>
    <row r="903" spans="1:26">
      <c r="A903" s="792"/>
      <c r="B903" s="793" t="s">
        <v>733</v>
      </c>
      <c r="C903" s="798"/>
      <c r="D903" s="797"/>
      <c r="E903" s="797"/>
      <c r="F903" s="797"/>
      <c r="G903" s="797"/>
      <c r="H903" s="797"/>
      <c r="I903" s="782"/>
      <c r="J903" s="782"/>
      <c r="K903" s="782"/>
      <c r="L903" s="782"/>
      <c r="M903" s="782"/>
      <c r="N903" s="782"/>
      <c r="O903" s="782"/>
      <c r="P903" s="782"/>
      <c r="Q903" s="782"/>
      <c r="R903" s="782"/>
      <c r="S903" s="782"/>
      <c r="T903" s="782"/>
      <c r="U903" s="782"/>
      <c r="V903" s="782"/>
      <c r="W903" s="782"/>
      <c r="X903" s="782"/>
      <c r="Y903" s="782"/>
      <c r="Z903" s="782"/>
    </row>
    <row r="904" spans="1:26">
      <c r="A904" s="792"/>
      <c r="B904" s="793" t="s">
        <v>734</v>
      </c>
      <c r="C904" s="798"/>
      <c r="D904" s="797"/>
      <c r="E904" s="797"/>
      <c r="F904" s="797"/>
      <c r="G904" s="797"/>
      <c r="H904" s="797"/>
      <c r="I904" s="782"/>
      <c r="J904" s="782"/>
      <c r="K904" s="782"/>
      <c r="L904" s="782"/>
      <c r="M904" s="782"/>
      <c r="N904" s="782"/>
      <c r="O904" s="782"/>
      <c r="P904" s="782"/>
      <c r="Q904" s="782"/>
      <c r="R904" s="782"/>
      <c r="S904" s="782"/>
      <c r="T904" s="782"/>
      <c r="U904" s="782"/>
      <c r="V904" s="782"/>
      <c r="W904" s="782"/>
      <c r="X904" s="782"/>
      <c r="Y904" s="782"/>
      <c r="Z904" s="782"/>
    </row>
    <row r="905" spans="1:26">
      <c r="A905" s="792" t="s">
        <v>735</v>
      </c>
      <c r="B905" s="793"/>
      <c r="C905" s="798"/>
      <c r="D905" s="797"/>
      <c r="E905" s="797"/>
      <c r="F905" s="797"/>
      <c r="G905" s="797"/>
      <c r="H905" s="797"/>
      <c r="I905" s="782"/>
      <c r="J905" s="782"/>
      <c r="K905" s="782"/>
      <c r="L905" s="782"/>
      <c r="M905" s="782"/>
      <c r="N905" s="782"/>
      <c r="O905" s="782"/>
      <c r="P905" s="782"/>
      <c r="Q905" s="782"/>
      <c r="R905" s="782"/>
      <c r="S905" s="782"/>
      <c r="T905" s="782"/>
      <c r="U905" s="782"/>
      <c r="V905" s="782"/>
      <c r="W905" s="782"/>
      <c r="X905" s="782"/>
      <c r="Y905" s="782"/>
      <c r="Z905" s="782"/>
    </row>
    <row r="906" spans="1:26">
      <c r="A906" s="792"/>
      <c r="B906" s="793"/>
      <c r="C906" s="798"/>
      <c r="D906" s="797"/>
      <c r="E906" s="797"/>
      <c r="F906" s="797"/>
      <c r="G906" s="797"/>
      <c r="H906" s="797"/>
      <c r="I906" s="782"/>
      <c r="J906" s="782"/>
      <c r="K906" s="782"/>
      <c r="L906" s="782"/>
      <c r="M906" s="782"/>
      <c r="N906" s="782"/>
      <c r="O906" s="782"/>
      <c r="P906" s="782"/>
      <c r="Q906" s="782"/>
      <c r="R906" s="782"/>
      <c r="S906" s="782"/>
      <c r="T906" s="782"/>
      <c r="U906" s="782"/>
      <c r="V906" s="782"/>
      <c r="W906" s="782"/>
      <c r="X906" s="782"/>
      <c r="Y906" s="782"/>
      <c r="Z906" s="782"/>
    </row>
    <row r="907" spans="1:26">
      <c r="A907" s="792"/>
      <c r="B907" s="806" t="s">
        <v>736</v>
      </c>
      <c r="C907" s="806"/>
      <c r="D907" s="797"/>
      <c r="E907" s="797"/>
      <c r="F907" s="797"/>
      <c r="G907" s="797"/>
      <c r="H907" s="797"/>
      <c r="I907" s="782"/>
      <c r="J907" s="782"/>
      <c r="K907" s="782"/>
      <c r="L907" s="782"/>
      <c r="M907" s="782"/>
      <c r="N907" s="782"/>
      <c r="O907" s="782"/>
      <c r="P907" s="782"/>
      <c r="Q907" s="782"/>
      <c r="R907" s="782"/>
      <c r="S907" s="782"/>
      <c r="T907" s="782"/>
      <c r="U907" s="782"/>
      <c r="V907" s="782"/>
      <c r="W907" s="782"/>
      <c r="X907" s="782"/>
      <c r="Y907" s="782"/>
      <c r="Z907" s="782"/>
    </row>
    <row r="908" spans="1:26">
      <c r="A908" s="792"/>
      <c r="B908" s="793" t="s">
        <v>737</v>
      </c>
      <c r="C908" s="798"/>
      <c r="D908" s="797"/>
      <c r="E908" s="797"/>
      <c r="F908" s="797"/>
      <c r="G908" s="797"/>
      <c r="H908" s="797"/>
      <c r="I908" s="782"/>
      <c r="J908" s="782"/>
      <c r="K908" s="782"/>
      <c r="L908" s="782"/>
      <c r="M908" s="782"/>
      <c r="N908" s="782"/>
      <c r="O908" s="782"/>
      <c r="P908" s="782"/>
      <c r="Q908" s="782"/>
      <c r="R908" s="782"/>
      <c r="S908" s="782"/>
      <c r="T908" s="782"/>
      <c r="U908" s="782"/>
      <c r="V908" s="782"/>
      <c r="W908" s="782"/>
      <c r="X908" s="782"/>
      <c r="Y908" s="782"/>
      <c r="Z908" s="782"/>
    </row>
    <row r="909" spans="1:26">
      <c r="A909" s="792"/>
      <c r="B909" s="793" t="s">
        <v>738</v>
      </c>
      <c r="C909" s="798"/>
      <c r="D909" s="797"/>
      <c r="E909" s="797"/>
      <c r="F909" s="797"/>
      <c r="G909" s="797"/>
      <c r="H909" s="797"/>
      <c r="I909" s="782"/>
      <c r="J909" s="782"/>
      <c r="K909" s="782"/>
      <c r="L909" s="782"/>
      <c r="M909" s="782"/>
      <c r="N909" s="782"/>
      <c r="O909" s="782"/>
      <c r="P909" s="782"/>
      <c r="Q909" s="782"/>
      <c r="R909" s="782"/>
      <c r="S909" s="782"/>
      <c r="T909" s="782"/>
      <c r="U909" s="782"/>
      <c r="V909" s="782"/>
      <c r="W909" s="782"/>
      <c r="X909" s="782"/>
      <c r="Y909" s="782"/>
      <c r="Z909" s="782"/>
    </row>
    <row r="910" spans="1:26">
      <c r="A910" s="792" t="s">
        <v>739</v>
      </c>
      <c r="B910" s="793"/>
      <c r="C910" s="798"/>
      <c r="D910" s="797"/>
      <c r="E910" s="797"/>
      <c r="F910" s="797"/>
      <c r="G910" s="797"/>
      <c r="H910" s="797"/>
      <c r="I910" s="782"/>
      <c r="J910" s="782"/>
      <c r="K910" s="782"/>
      <c r="L910" s="782"/>
      <c r="M910" s="782"/>
      <c r="N910" s="782"/>
      <c r="O910" s="782"/>
      <c r="P910" s="782"/>
      <c r="Q910" s="782"/>
      <c r="R910" s="782"/>
      <c r="S910" s="782"/>
      <c r="T910" s="782"/>
      <c r="U910" s="782"/>
      <c r="V910" s="782"/>
      <c r="W910" s="782"/>
      <c r="X910" s="782"/>
      <c r="Y910" s="782"/>
      <c r="Z910" s="782"/>
    </row>
    <row r="911" spans="1:26">
      <c r="A911" s="792" t="s">
        <v>740</v>
      </c>
      <c r="B911" s="793"/>
      <c r="C911" s="798"/>
      <c r="D911" s="797"/>
      <c r="E911" s="797"/>
      <c r="F911" s="797"/>
      <c r="G911" s="797"/>
      <c r="H911" s="797"/>
      <c r="I911" s="782"/>
      <c r="J911" s="782"/>
      <c r="K911" s="782"/>
      <c r="L911" s="782"/>
      <c r="M911" s="782"/>
      <c r="N911" s="782"/>
      <c r="O911" s="782"/>
      <c r="P911" s="782"/>
      <c r="Q911" s="782"/>
      <c r="R911" s="782"/>
      <c r="S911" s="782"/>
      <c r="T911" s="782"/>
      <c r="U911" s="782"/>
      <c r="V911" s="782"/>
      <c r="W911" s="782"/>
      <c r="X911" s="782"/>
      <c r="Y911" s="782"/>
      <c r="Z911" s="782"/>
    </row>
    <row r="912" spans="1:26">
      <c r="A912" s="792"/>
      <c r="B912" s="793" t="s">
        <v>741</v>
      </c>
      <c r="C912" s="798"/>
      <c r="D912" s="797"/>
      <c r="E912" s="797"/>
      <c r="F912" s="797"/>
      <c r="G912" s="797"/>
      <c r="H912" s="797"/>
      <c r="I912" s="782"/>
      <c r="J912" s="782"/>
      <c r="K912" s="782"/>
      <c r="L912" s="782"/>
      <c r="M912" s="782"/>
      <c r="N912" s="782"/>
      <c r="O912" s="782"/>
      <c r="P912" s="782"/>
      <c r="Q912" s="782"/>
      <c r="R912" s="782"/>
      <c r="S912" s="782"/>
      <c r="T912" s="782"/>
      <c r="U912" s="782"/>
      <c r="V912" s="782"/>
      <c r="W912" s="782"/>
      <c r="X912" s="782"/>
      <c r="Y912" s="782"/>
      <c r="Z912" s="782"/>
    </row>
    <row r="913" spans="1:26">
      <c r="A913" s="792"/>
      <c r="B913" s="793"/>
      <c r="C913" s="798"/>
      <c r="D913" s="797"/>
      <c r="E913" s="797"/>
      <c r="F913" s="797"/>
      <c r="G913" s="797"/>
      <c r="H913" s="797"/>
      <c r="I913" s="782"/>
      <c r="J913" s="782"/>
      <c r="K913" s="782"/>
      <c r="L913" s="782"/>
      <c r="M913" s="782"/>
      <c r="N913" s="782"/>
      <c r="O913" s="782"/>
      <c r="P913" s="782"/>
      <c r="Q913" s="782"/>
      <c r="R913" s="782"/>
      <c r="S913" s="782"/>
      <c r="T913" s="782"/>
      <c r="U913" s="782"/>
      <c r="V913" s="782"/>
      <c r="W913" s="782"/>
      <c r="X913" s="782"/>
      <c r="Y913" s="782"/>
      <c r="Z913" s="782"/>
    </row>
    <row r="914" spans="1:26">
      <c r="A914" s="792"/>
      <c r="B914" s="806" t="s">
        <v>196</v>
      </c>
      <c r="C914" s="798"/>
      <c r="D914" s="797"/>
      <c r="E914" s="797"/>
      <c r="F914" s="797"/>
      <c r="G914" s="797"/>
      <c r="H914" s="797"/>
      <c r="I914" s="782"/>
      <c r="J914" s="782"/>
      <c r="K914" s="782"/>
      <c r="L914" s="782"/>
      <c r="M914" s="782"/>
      <c r="N914" s="782"/>
      <c r="O914" s="782"/>
      <c r="P914" s="782"/>
      <c r="Q914" s="782"/>
      <c r="R914" s="782"/>
      <c r="S914" s="782"/>
      <c r="T914" s="782"/>
      <c r="U914" s="782"/>
      <c r="V914" s="782"/>
      <c r="W914" s="782"/>
      <c r="X914" s="782"/>
      <c r="Y914" s="782"/>
      <c r="Z914" s="782"/>
    </row>
    <row r="915" spans="1:26">
      <c r="A915" s="792"/>
      <c r="B915" s="793" t="s">
        <v>742</v>
      </c>
      <c r="C915" s="798"/>
      <c r="D915" s="797"/>
      <c r="E915" s="797"/>
      <c r="F915" s="797"/>
      <c r="G915" s="797"/>
      <c r="H915" s="797"/>
      <c r="I915" s="782"/>
      <c r="J915" s="782"/>
      <c r="K915" s="782"/>
      <c r="L915" s="782"/>
      <c r="M915" s="782"/>
      <c r="N915" s="782"/>
      <c r="O915" s="782"/>
      <c r="P915" s="782"/>
      <c r="Q915" s="782"/>
      <c r="R915" s="782"/>
      <c r="S915" s="782"/>
      <c r="T915" s="782"/>
      <c r="U915" s="782"/>
      <c r="V915" s="782"/>
      <c r="W915" s="782"/>
      <c r="X915" s="782"/>
      <c r="Y915" s="782"/>
      <c r="Z915" s="782"/>
    </row>
    <row r="916" spans="1:26">
      <c r="A916" s="792" t="s">
        <v>743</v>
      </c>
      <c r="B916" s="793"/>
      <c r="C916" s="798"/>
      <c r="D916" s="797"/>
      <c r="E916" s="797"/>
      <c r="F916" s="797"/>
      <c r="G916" s="797"/>
      <c r="H916" s="797"/>
      <c r="I916" s="782"/>
      <c r="J916" s="782"/>
      <c r="K916" s="782"/>
      <c r="L916" s="782"/>
      <c r="M916" s="782"/>
      <c r="N916" s="782"/>
      <c r="O916" s="782"/>
      <c r="P916" s="782"/>
      <c r="Q916" s="782"/>
      <c r="R916" s="782"/>
      <c r="S916" s="782"/>
      <c r="T916" s="782"/>
      <c r="U916" s="782"/>
      <c r="V916" s="782"/>
      <c r="W916" s="782"/>
      <c r="X916" s="782"/>
      <c r="Y916" s="782"/>
      <c r="Z916" s="782"/>
    </row>
    <row r="917" spans="1:26">
      <c r="A917" s="792"/>
      <c r="B917" s="793"/>
      <c r="C917" s="798"/>
      <c r="D917" s="797"/>
      <c r="E917" s="797"/>
      <c r="F917" s="797"/>
      <c r="G917" s="797"/>
      <c r="H917" s="797"/>
      <c r="I917" s="803"/>
      <c r="J917" s="803"/>
      <c r="K917" s="803"/>
      <c r="L917" s="803"/>
      <c r="M917" s="803"/>
      <c r="N917" s="803"/>
      <c r="O917" s="803"/>
      <c r="P917" s="803"/>
      <c r="Q917" s="803"/>
      <c r="R917" s="803"/>
      <c r="S917" s="803"/>
      <c r="T917" s="803"/>
      <c r="U917" s="803"/>
      <c r="V917" s="803"/>
      <c r="W917" s="803"/>
      <c r="X917" s="803"/>
      <c r="Y917" s="803"/>
      <c r="Z917" s="803"/>
    </row>
    <row r="918" spans="1:26" ht="18.75">
      <c r="A918" s="805" t="s">
        <v>744</v>
      </c>
      <c r="B918" s="793"/>
      <c r="C918" s="798"/>
      <c r="D918" s="797"/>
      <c r="E918" s="797"/>
      <c r="F918" s="797"/>
      <c r="G918" s="797"/>
      <c r="H918" s="797"/>
      <c r="I918" s="803"/>
      <c r="J918" s="803"/>
      <c r="K918" s="803"/>
      <c r="L918" s="803"/>
      <c r="M918" s="803"/>
      <c r="N918" s="803"/>
      <c r="O918" s="803"/>
      <c r="P918" s="803"/>
      <c r="Q918" s="803"/>
      <c r="R918" s="803"/>
      <c r="S918" s="803"/>
      <c r="T918" s="803"/>
      <c r="U918" s="803"/>
      <c r="V918" s="803"/>
      <c r="W918" s="803"/>
      <c r="X918" s="803"/>
      <c r="Y918" s="803"/>
      <c r="Z918" s="803"/>
    </row>
    <row r="919" spans="1:26">
      <c r="A919" s="792"/>
      <c r="B919" s="793"/>
      <c r="C919" s="798"/>
      <c r="D919" s="797"/>
      <c r="E919" s="797"/>
      <c r="F919" s="797"/>
      <c r="G919" s="797"/>
      <c r="H919" s="797"/>
      <c r="I919" s="803"/>
      <c r="J919" s="803"/>
      <c r="K919" s="803"/>
      <c r="L919" s="803"/>
      <c r="M919" s="803"/>
      <c r="N919" s="803"/>
      <c r="O919" s="803"/>
      <c r="P919" s="803"/>
      <c r="Q919" s="803"/>
      <c r="R919" s="803"/>
      <c r="S919" s="803"/>
      <c r="T919" s="803"/>
      <c r="U919" s="803"/>
      <c r="V919" s="803"/>
      <c r="W919" s="803"/>
      <c r="X919" s="803"/>
      <c r="Y919" s="803"/>
      <c r="Z919" s="803"/>
    </row>
    <row r="920" spans="1:26">
      <c r="A920" s="792"/>
      <c r="B920" s="806" t="s">
        <v>165</v>
      </c>
      <c r="C920" s="798"/>
      <c r="D920" s="797"/>
      <c r="E920" s="797"/>
      <c r="F920" s="797"/>
      <c r="G920" s="797"/>
      <c r="H920" s="797"/>
      <c r="I920" s="782"/>
      <c r="J920" s="782"/>
      <c r="K920" s="782"/>
      <c r="L920" s="782"/>
      <c r="M920" s="782"/>
      <c r="N920" s="782"/>
      <c r="O920" s="782"/>
      <c r="P920" s="782"/>
      <c r="Q920" s="782"/>
      <c r="R920" s="782"/>
      <c r="S920" s="782"/>
      <c r="T920" s="782"/>
      <c r="U920" s="782"/>
      <c r="V920" s="782"/>
      <c r="W920" s="782"/>
      <c r="X920" s="782"/>
      <c r="Y920" s="782"/>
      <c r="Z920" s="782"/>
    </row>
    <row r="921" spans="1:26">
      <c r="A921" s="792"/>
      <c r="B921" s="793" t="s">
        <v>745</v>
      </c>
      <c r="C921" s="798"/>
      <c r="D921" s="797"/>
      <c r="E921" s="797"/>
      <c r="F921" s="797"/>
      <c r="G921" s="797"/>
      <c r="H921" s="797"/>
      <c r="I921" s="782"/>
      <c r="J921" s="782"/>
      <c r="K921" s="782"/>
      <c r="L921" s="782"/>
      <c r="M921" s="782"/>
      <c r="N921" s="782"/>
      <c r="O921" s="782"/>
      <c r="P921" s="782"/>
      <c r="Q921" s="782"/>
      <c r="R921" s="782"/>
      <c r="S921" s="782"/>
      <c r="T921" s="782"/>
      <c r="U921" s="782"/>
      <c r="V921" s="782"/>
      <c r="W921" s="782"/>
      <c r="X921" s="782"/>
      <c r="Y921" s="782"/>
      <c r="Z921" s="782"/>
    </row>
    <row r="922" spans="1:26">
      <c r="A922" s="792" t="s">
        <v>563</v>
      </c>
      <c r="B922" s="793"/>
      <c r="C922" s="798"/>
      <c r="D922" s="797"/>
      <c r="E922" s="797"/>
      <c r="F922" s="797"/>
      <c r="G922" s="797"/>
      <c r="H922" s="797"/>
      <c r="I922" s="782"/>
      <c r="J922" s="782"/>
      <c r="K922" s="782"/>
      <c r="L922" s="782"/>
      <c r="M922" s="782"/>
      <c r="N922" s="782"/>
      <c r="O922" s="782"/>
      <c r="P922" s="782"/>
      <c r="Q922" s="782"/>
      <c r="R922" s="782"/>
      <c r="S922" s="782"/>
      <c r="T922" s="782"/>
      <c r="U922" s="782"/>
      <c r="V922" s="782"/>
      <c r="W922" s="782"/>
      <c r="X922" s="782"/>
      <c r="Y922" s="782"/>
      <c r="Z922" s="782"/>
    </row>
    <row r="923" spans="1:26">
      <c r="A923" s="792"/>
      <c r="B923" s="807" t="s">
        <v>128</v>
      </c>
      <c r="C923" s="808" t="s">
        <v>746</v>
      </c>
      <c r="D923" s="797"/>
      <c r="E923" s="797"/>
      <c r="F923" s="797"/>
      <c r="G923" s="797"/>
      <c r="H923" s="797"/>
      <c r="I923" s="782"/>
      <c r="J923" s="782"/>
      <c r="K923" s="782"/>
      <c r="L923" s="782"/>
      <c r="M923" s="782"/>
      <c r="N923" s="782"/>
      <c r="O923" s="782"/>
      <c r="P923" s="782"/>
      <c r="Q923" s="782"/>
      <c r="R923" s="782"/>
      <c r="S923" s="782"/>
      <c r="T923" s="782"/>
      <c r="U923" s="782"/>
      <c r="V923" s="782"/>
      <c r="W923" s="782"/>
      <c r="X923" s="782"/>
      <c r="Y923" s="782"/>
      <c r="Z923" s="782"/>
    </row>
    <row r="924" spans="1:26">
      <c r="A924" s="792"/>
      <c r="B924" s="807" t="s">
        <v>128</v>
      </c>
      <c r="C924" s="808" t="s">
        <v>638</v>
      </c>
      <c r="D924" s="797"/>
      <c r="E924" s="797"/>
      <c r="F924" s="797"/>
      <c r="G924" s="797"/>
      <c r="H924" s="797"/>
      <c r="I924" s="782"/>
      <c r="J924" s="782"/>
      <c r="K924" s="782"/>
      <c r="L924" s="782"/>
      <c r="M924" s="782"/>
      <c r="N924" s="782"/>
      <c r="O924" s="782"/>
      <c r="P924" s="782"/>
      <c r="Q924" s="782"/>
      <c r="R924" s="782"/>
      <c r="S924" s="782"/>
      <c r="T924" s="782"/>
      <c r="U924" s="782"/>
      <c r="V924" s="782"/>
      <c r="W924" s="782"/>
      <c r="X924" s="782"/>
      <c r="Y924" s="782"/>
      <c r="Z924" s="782"/>
    </row>
    <row r="925" spans="1:26">
      <c r="A925" s="792"/>
      <c r="B925" s="807" t="s">
        <v>128</v>
      </c>
      <c r="C925" s="808" t="s">
        <v>1243</v>
      </c>
      <c r="D925" s="797"/>
      <c r="E925" s="797"/>
      <c r="F925" s="797"/>
      <c r="G925" s="797"/>
      <c r="H925" s="797"/>
      <c r="I925" s="782"/>
      <c r="J925" s="782"/>
      <c r="K925" s="782"/>
      <c r="L925" s="782"/>
      <c r="M925" s="782"/>
      <c r="N925" s="782"/>
      <c r="O925" s="782"/>
      <c r="P925" s="782"/>
      <c r="Q925" s="782"/>
      <c r="R925" s="782"/>
      <c r="S925" s="782"/>
      <c r="T925" s="782"/>
      <c r="U925" s="782"/>
      <c r="V925" s="782"/>
      <c r="W925" s="782"/>
      <c r="X925" s="782"/>
      <c r="Y925" s="782"/>
      <c r="Z925" s="782"/>
    </row>
    <row r="926" spans="1:26">
      <c r="A926" s="792"/>
      <c r="B926" s="807" t="s">
        <v>128</v>
      </c>
      <c r="C926" s="809" t="s">
        <v>291</v>
      </c>
      <c r="D926" s="797"/>
      <c r="E926" s="797"/>
      <c r="F926" s="797"/>
      <c r="G926" s="797"/>
      <c r="H926" s="797"/>
      <c r="I926" s="782"/>
      <c r="J926" s="782"/>
      <c r="K926" s="782"/>
      <c r="L926" s="782"/>
      <c r="M926" s="782"/>
      <c r="N926" s="782"/>
      <c r="O926" s="782"/>
      <c r="P926" s="782"/>
      <c r="Q926" s="782"/>
      <c r="R926" s="782"/>
      <c r="S926" s="782"/>
      <c r="T926" s="782"/>
      <c r="U926" s="782"/>
      <c r="V926" s="782"/>
      <c r="W926" s="782"/>
      <c r="X926" s="782"/>
      <c r="Y926" s="782"/>
      <c r="Z926" s="782"/>
    </row>
    <row r="927" spans="1:26">
      <c r="A927" s="792"/>
      <c r="B927" s="807" t="s">
        <v>128</v>
      </c>
      <c r="C927" s="808" t="s">
        <v>724</v>
      </c>
      <c r="D927" s="797"/>
      <c r="E927" s="797"/>
      <c r="F927" s="797"/>
      <c r="G927" s="797"/>
      <c r="H927" s="797"/>
      <c r="I927" s="782"/>
      <c r="J927" s="782"/>
      <c r="K927" s="782"/>
      <c r="L927" s="782"/>
      <c r="M927" s="782"/>
      <c r="N927" s="782"/>
      <c r="O927" s="782"/>
      <c r="P927" s="782"/>
      <c r="Q927" s="782"/>
      <c r="R927" s="782"/>
      <c r="S927" s="782"/>
      <c r="T927" s="782"/>
      <c r="U927" s="782"/>
      <c r="V927" s="782"/>
      <c r="W927" s="782"/>
      <c r="X927" s="782"/>
      <c r="Y927" s="782"/>
      <c r="Z927" s="782"/>
    </row>
    <row r="928" spans="1:26">
      <c r="A928" s="792"/>
      <c r="B928" s="807" t="s">
        <v>128</v>
      </c>
      <c r="C928" s="809" t="s">
        <v>169</v>
      </c>
      <c r="D928" s="804"/>
      <c r="E928" s="797"/>
      <c r="F928" s="797"/>
      <c r="G928" s="797"/>
      <c r="H928" s="797"/>
      <c r="I928" s="803"/>
      <c r="J928" s="803"/>
      <c r="K928" s="803"/>
      <c r="L928" s="803"/>
      <c r="M928" s="803"/>
      <c r="N928" s="803"/>
      <c r="O928" s="803"/>
      <c r="P928" s="803"/>
      <c r="Q928" s="803"/>
      <c r="R928" s="803"/>
      <c r="S928" s="803"/>
      <c r="T928" s="803"/>
      <c r="U928" s="803"/>
      <c r="V928" s="803"/>
      <c r="W928" s="803"/>
      <c r="X928" s="803"/>
      <c r="Y928" s="803"/>
      <c r="Z928" s="803"/>
    </row>
    <row r="929" spans="1:26">
      <c r="A929" s="792"/>
      <c r="B929" s="793"/>
      <c r="C929" s="798"/>
      <c r="D929" s="797"/>
      <c r="E929" s="797"/>
      <c r="F929" s="797"/>
      <c r="G929" s="797"/>
      <c r="H929" s="797"/>
      <c r="I929" s="782"/>
      <c r="J929" s="782"/>
      <c r="K929" s="782"/>
      <c r="L929" s="782"/>
      <c r="M929" s="782"/>
      <c r="N929" s="782"/>
      <c r="O929" s="782"/>
      <c r="P929" s="782"/>
      <c r="Q929" s="782"/>
      <c r="R929" s="782"/>
      <c r="S929" s="782"/>
      <c r="T929" s="782"/>
      <c r="U929" s="782"/>
      <c r="V929" s="782"/>
      <c r="W929" s="782"/>
      <c r="X929" s="782"/>
      <c r="Y929" s="782"/>
      <c r="Z929" s="782"/>
    </row>
    <row r="930" spans="1:26">
      <c r="A930" s="792"/>
      <c r="B930" s="806" t="s">
        <v>497</v>
      </c>
      <c r="C930" s="798"/>
      <c r="D930" s="797"/>
      <c r="E930" s="797"/>
      <c r="F930" s="797"/>
      <c r="G930" s="797"/>
      <c r="H930" s="797"/>
      <c r="I930" s="782"/>
      <c r="J930" s="782"/>
      <c r="K930" s="782"/>
      <c r="L930" s="782"/>
      <c r="M930" s="782"/>
      <c r="N930" s="782"/>
      <c r="O930" s="782"/>
      <c r="P930" s="782"/>
      <c r="Q930" s="782"/>
      <c r="R930" s="782"/>
      <c r="S930" s="782"/>
      <c r="T930" s="782"/>
      <c r="U930" s="782"/>
      <c r="V930" s="782"/>
      <c r="W930" s="782"/>
      <c r="X930" s="782"/>
      <c r="Y930" s="782"/>
      <c r="Z930" s="782"/>
    </row>
    <row r="931" spans="1:26">
      <c r="A931" s="792"/>
      <c r="B931" s="793" t="s">
        <v>293</v>
      </c>
      <c r="C931" s="798"/>
      <c r="D931" s="797"/>
      <c r="E931" s="797"/>
      <c r="F931" s="797"/>
      <c r="G931" s="797"/>
      <c r="H931" s="797"/>
      <c r="I931" s="782"/>
      <c r="J931" s="782"/>
      <c r="K931" s="782"/>
      <c r="L931" s="782"/>
      <c r="M931" s="782"/>
      <c r="N931" s="782"/>
      <c r="O931" s="782"/>
      <c r="P931" s="782"/>
      <c r="Q931" s="782"/>
      <c r="R931" s="782"/>
      <c r="S931" s="782"/>
      <c r="T931" s="782"/>
      <c r="U931" s="782"/>
      <c r="V931" s="782"/>
      <c r="W931" s="782"/>
      <c r="X931" s="782"/>
      <c r="Y931" s="782"/>
      <c r="Z931" s="782"/>
    </row>
    <row r="932" spans="1:26">
      <c r="A932" s="793" t="s">
        <v>1247</v>
      </c>
      <c r="B932" s="793"/>
      <c r="C932" s="798"/>
      <c r="D932" s="797"/>
      <c r="E932" s="797"/>
      <c r="F932" s="797"/>
      <c r="G932" s="797"/>
      <c r="H932" s="797"/>
      <c r="I932" s="782"/>
      <c r="J932" s="782"/>
      <c r="K932" s="782"/>
      <c r="L932" s="782"/>
      <c r="M932" s="782"/>
      <c r="N932" s="782"/>
      <c r="O932" s="782"/>
      <c r="P932" s="782"/>
      <c r="Q932" s="782"/>
      <c r="R932" s="782"/>
      <c r="S932" s="782"/>
      <c r="T932" s="782"/>
      <c r="U932" s="782"/>
      <c r="V932" s="782"/>
      <c r="W932" s="782"/>
      <c r="X932" s="782"/>
      <c r="Y932" s="782"/>
      <c r="Z932" s="782"/>
    </row>
    <row r="933" spans="1:26">
      <c r="A933" s="793" t="s">
        <v>295</v>
      </c>
      <c r="B933" s="789"/>
      <c r="C933" s="798"/>
      <c r="D933" s="797"/>
      <c r="E933" s="797"/>
      <c r="F933" s="797"/>
      <c r="G933" s="797"/>
      <c r="H933" s="797"/>
      <c r="I933" s="782"/>
      <c r="J933" s="782"/>
      <c r="K933" s="782"/>
      <c r="L933" s="782"/>
      <c r="M933" s="782"/>
      <c r="N933" s="782"/>
      <c r="O933" s="782"/>
      <c r="P933" s="782"/>
      <c r="Q933" s="782"/>
      <c r="R933" s="782"/>
      <c r="S933" s="782"/>
      <c r="T933" s="782"/>
      <c r="U933" s="782"/>
      <c r="V933" s="782"/>
      <c r="W933" s="782"/>
      <c r="X933" s="782"/>
      <c r="Y933" s="782"/>
      <c r="Z933" s="782"/>
    </row>
    <row r="934" spans="1:26">
      <c r="A934" s="792"/>
      <c r="B934" s="793" t="s">
        <v>747</v>
      </c>
      <c r="C934" s="798"/>
      <c r="D934" s="797"/>
      <c r="E934" s="797"/>
      <c r="F934" s="797"/>
      <c r="G934" s="797"/>
      <c r="H934" s="797"/>
      <c r="I934" s="782"/>
      <c r="J934" s="782"/>
      <c r="K934" s="782"/>
      <c r="L934" s="782"/>
      <c r="M934" s="782"/>
      <c r="N934" s="782"/>
      <c r="O934" s="782"/>
      <c r="P934" s="782"/>
      <c r="Q934" s="782"/>
      <c r="R934" s="782"/>
      <c r="S934" s="782"/>
      <c r="T934" s="782"/>
      <c r="U934" s="782"/>
      <c r="V934" s="782"/>
      <c r="W934" s="782"/>
      <c r="X934" s="782"/>
      <c r="Y934" s="782"/>
      <c r="Z934" s="782"/>
    </row>
    <row r="935" spans="1:26">
      <c r="A935" s="792" t="s">
        <v>748</v>
      </c>
      <c r="B935" s="793"/>
      <c r="C935" s="798"/>
      <c r="D935" s="797"/>
      <c r="E935" s="797"/>
      <c r="F935" s="797"/>
      <c r="G935" s="797"/>
      <c r="H935" s="797"/>
      <c r="I935" s="782"/>
      <c r="J935" s="782"/>
      <c r="K935" s="782"/>
      <c r="L935" s="782"/>
      <c r="M935" s="782"/>
      <c r="N935" s="782"/>
      <c r="O935" s="782"/>
      <c r="P935" s="782"/>
      <c r="Q935" s="782"/>
      <c r="R935" s="782"/>
      <c r="S935" s="782"/>
      <c r="T935" s="782"/>
      <c r="U935" s="782"/>
      <c r="V935" s="782"/>
      <c r="W935" s="782"/>
      <c r="X935" s="782"/>
      <c r="Y935" s="782"/>
      <c r="Z935" s="782"/>
    </row>
    <row r="936" spans="1:26">
      <c r="A936" s="792"/>
      <c r="B936" s="793" t="s">
        <v>749</v>
      </c>
      <c r="C936" s="798"/>
      <c r="D936" s="797"/>
      <c r="E936" s="797"/>
      <c r="F936" s="797"/>
      <c r="G936" s="797"/>
      <c r="H936" s="797"/>
      <c r="I936" s="782"/>
      <c r="J936" s="782"/>
      <c r="K936" s="782"/>
      <c r="L936" s="782"/>
      <c r="M936" s="782"/>
      <c r="N936" s="782"/>
      <c r="O936" s="782"/>
      <c r="P936" s="782"/>
      <c r="Q936" s="782"/>
      <c r="R936" s="782"/>
      <c r="S936" s="782"/>
      <c r="T936" s="782"/>
      <c r="U936" s="782"/>
      <c r="V936" s="782"/>
      <c r="W936" s="782"/>
      <c r="X936" s="782"/>
      <c r="Y936" s="782"/>
      <c r="Z936" s="782"/>
    </row>
    <row r="937" spans="1:26">
      <c r="A937" s="792"/>
      <c r="B937" s="793" t="s">
        <v>750</v>
      </c>
      <c r="C937" s="798"/>
      <c r="D937" s="797"/>
      <c r="E937" s="797"/>
      <c r="F937" s="797"/>
      <c r="G937" s="797"/>
      <c r="H937" s="797"/>
      <c r="I937" s="782"/>
      <c r="J937" s="782"/>
      <c r="K937" s="782"/>
      <c r="L937" s="782"/>
      <c r="M937" s="782"/>
      <c r="N937" s="782"/>
      <c r="O937" s="782"/>
      <c r="P937" s="782"/>
      <c r="Q937" s="782"/>
      <c r="R937" s="782"/>
      <c r="S937" s="782"/>
      <c r="T937" s="782"/>
      <c r="U937" s="782"/>
      <c r="V937" s="782"/>
      <c r="W937" s="782"/>
      <c r="X937" s="782"/>
      <c r="Y937" s="782"/>
      <c r="Z937" s="782"/>
    </row>
    <row r="938" spans="1:26">
      <c r="A938" s="792" t="s">
        <v>751</v>
      </c>
      <c r="B938" s="793"/>
      <c r="C938" s="798"/>
      <c r="D938" s="797"/>
      <c r="E938" s="797"/>
      <c r="F938" s="797"/>
      <c r="G938" s="797"/>
      <c r="H938" s="797"/>
      <c r="I938" s="782"/>
      <c r="J938" s="782"/>
      <c r="K938" s="782"/>
      <c r="L938" s="782"/>
      <c r="M938" s="782"/>
      <c r="N938" s="782"/>
      <c r="O938" s="782"/>
      <c r="P938" s="782"/>
      <c r="Q938" s="782"/>
      <c r="R938" s="782"/>
      <c r="S938" s="782"/>
      <c r="T938" s="782"/>
      <c r="U938" s="782"/>
      <c r="V938" s="782"/>
      <c r="W938" s="782"/>
      <c r="X938" s="782"/>
      <c r="Y938" s="782"/>
      <c r="Z938" s="782"/>
    </row>
    <row r="939" spans="1:26">
      <c r="A939" s="792"/>
      <c r="B939" s="793"/>
      <c r="C939" s="798"/>
      <c r="D939" s="797"/>
      <c r="E939" s="797"/>
      <c r="F939" s="797"/>
      <c r="G939" s="797"/>
      <c r="H939" s="797"/>
      <c r="I939" s="782"/>
      <c r="J939" s="782"/>
      <c r="K939" s="782"/>
      <c r="L939" s="782"/>
      <c r="M939" s="782"/>
      <c r="N939" s="782"/>
      <c r="O939" s="782"/>
      <c r="P939" s="782"/>
      <c r="Q939" s="782"/>
      <c r="R939" s="782"/>
      <c r="S939" s="782"/>
      <c r="T939" s="782"/>
      <c r="U939" s="782"/>
      <c r="V939" s="782"/>
      <c r="W939" s="782"/>
      <c r="X939" s="782"/>
      <c r="Y939" s="782"/>
      <c r="Z939" s="782"/>
    </row>
    <row r="940" spans="1:26">
      <c r="A940" s="792"/>
      <c r="B940" s="793" t="s">
        <v>752</v>
      </c>
      <c r="C940" s="798"/>
      <c r="D940" s="797"/>
      <c r="E940" s="797"/>
      <c r="F940" s="797"/>
      <c r="G940" s="797"/>
      <c r="H940" s="797"/>
      <c r="I940" s="782"/>
      <c r="J940" s="782"/>
      <c r="K940" s="782"/>
      <c r="L940" s="782"/>
      <c r="M940" s="782"/>
      <c r="N940" s="782"/>
      <c r="O940" s="782"/>
      <c r="P940" s="782"/>
      <c r="Q940" s="782"/>
      <c r="R940" s="782"/>
      <c r="S940" s="782"/>
      <c r="T940" s="782"/>
      <c r="U940" s="782"/>
      <c r="V940" s="782"/>
      <c r="W940" s="782"/>
      <c r="X940" s="782"/>
      <c r="Y940" s="782"/>
      <c r="Z940" s="782"/>
    </row>
    <row r="941" spans="1:26">
      <c r="A941" s="792"/>
      <c r="B941" s="793"/>
      <c r="C941" s="793" t="s">
        <v>753</v>
      </c>
      <c r="D941" s="797"/>
      <c r="E941" s="797"/>
      <c r="F941" s="797"/>
      <c r="G941" s="797"/>
      <c r="H941" s="797"/>
      <c r="I941" s="782"/>
      <c r="J941" s="782"/>
      <c r="K941" s="782"/>
      <c r="L941" s="782"/>
      <c r="M941" s="782"/>
      <c r="N941" s="782"/>
      <c r="O941" s="782"/>
      <c r="P941" s="782"/>
      <c r="Q941" s="782"/>
      <c r="R941" s="782"/>
      <c r="S941" s="782"/>
      <c r="T941" s="782"/>
      <c r="U941" s="782"/>
      <c r="V941" s="782"/>
      <c r="W941" s="782"/>
      <c r="X941" s="782"/>
      <c r="Y941" s="782"/>
      <c r="Z941" s="782"/>
    </row>
    <row r="942" spans="1:26">
      <c r="A942" s="792"/>
      <c r="B942" s="793"/>
      <c r="C942" s="793" t="s">
        <v>754</v>
      </c>
      <c r="D942" s="797"/>
      <c r="E942" s="797"/>
      <c r="F942" s="797"/>
      <c r="G942" s="797"/>
      <c r="H942" s="797"/>
      <c r="I942" s="782"/>
      <c r="J942" s="782"/>
      <c r="K942" s="782"/>
      <c r="L942" s="782"/>
      <c r="M942" s="782"/>
      <c r="N942" s="782"/>
      <c r="O942" s="782"/>
      <c r="P942" s="782"/>
      <c r="Q942" s="782"/>
      <c r="R942" s="782"/>
      <c r="S942" s="782"/>
      <c r="T942" s="782"/>
      <c r="U942" s="782"/>
      <c r="V942" s="782"/>
      <c r="W942" s="782"/>
      <c r="X942" s="782"/>
      <c r="Y942" s="782"/>
      <c r="Z942" s="782"/>
    </row>
    <row r="943" spans="1:26">
      <c r="A943" s="792"/>
      <c r="B943" s="793"/>
      <c r="C943" s="793" t="s">
        <v>755</v>
      </c>
      <c r="D943" s="797"/>
      <c r="E943" s="797"/>
      <c r="F943" s="797"/>
      <c r="G943" s="797"/>
      <c r="H943" s="797"/>
      <c r="I943" s="782"/>
      <c r="J943" s="782"/>
      <c r="K943" s="782"/>
      <c r="L943" s="782"/>
      <c r="M943" s="782"/>
      <c r="N943" s="782"/>
      <c r="O943" s="782"/>
      <c r="P943" s="782"/>
      <c r="Q943" s="782"/>
      <c r="R943" s="782"/>
      <c r="S943" s="782"/>
      <c r="T943" s="782"/>
      <c r="U943" s="782"/>
      <c r="V943" s="782"/>
      <c r="W943" s="782"/>
      <c r="X943" s="782"/>
      <c r="Y943" s="782"/>
      <c r="Z943" s="782"/>
    </row>
    <row r="944" spans="1:26">
      <c r="A944" s="792"/>
      <c r="B944" s="793"/>
      <c r="C944" s="793" t="s">
        <v>756</v>
      </c>
      <c r="D944" s="797"/>
      <c r="E944" s="797"/>
      <c r="F944" s="797"/>
      <c r="G944" s="797"/>
      <c r="H944" s="797"/>
      <c r="I944" s="782"/>
      <c r="J944" s="782"/>
      <c r="K944" s="782"/>
      <c r="L944" s="782"/>
      <c r="M944" s="782"/>
      <c r="N944" s="782"/>
      <c r="O944" s="782"/>
      <c r="P944" s="782"/>
      <c r="Q944" s="782"/>
      <c r="R944" s="782"/>
      <c r="S944" s="782"/>
      <c r="T944" s="782"/>
      <c r="U944" s="782"/>
      <c r="V944" s="782"/>
      <c r="W944" s="782"/>
      <c r="X944" s="782"/>
      <c r="Y944" s="782"/>
      <c r="Z944" s="782"/>
    </row>
    <row r="945" spans="1:26">
      <c r="A945" s="792"/>
      <c r="B945" s="793"/>
      <c r="C945" s="793"/>
      <c r="D945" s="797"/>
      <c r="E945" s="797"/>
      <c r="F945" s="797"/>
      <c r="G945" s="797"/>
      <c r="H945" s="797"/>
      <c r="I945" s="782"/>
      <c r="J945" s="782"/>
      <c r="K945" s="782"/>
      <c r="L945" s="782"/>
      <c r="M945" s="782"/>
      <c r="N945" s="782"/>
      <c r="O945" s="782"/>
      <c r="P945" s="782"/>
      <c r="Q945" s="782"/>
      <c r="R945" s="782"/>
      <c r="S945" s="782"/>
      <c r="T945" s="782"/>
      <c r="U945" s="782"/>
      <c r="V945" s="782"/>
      <c r="W945" s="782"/>
      <c r="X945" s="782"/>
      <c r="Y945" s="782"/>
      <c r="Z945" s="782"/>
    </row>
    <row r="946" spans="1:26">
      <c r="A946" s="792"/>
      <c r="B946" s="793" t="s">
        <v>757</v>
      </c>
      <c r="C946" s="793"/>
      <c r="D946" s="797"/>
      <c r="E946" s="797"/>
      <c r="F946" s="797"/>
      <c r="G946" s="797"/>
      <c r="H946" s="797"/>
      <c r="I946" s="782"/>
      <c r="J946" s="782"/>
      <c r="K946" s="782"/>
      <c r="L946" s="782"/>
      <c r="M946" s="782"/>
      <c r="N946" s="782"/>
      <c r="O946" s="782"/>
      <c r="P946" s="782"/>
      <c r="Q946" s="782"/>
      <c r="R946" s="782"/>
      <c r="S946" s="782"/>
      <c r="T946" s="782"/>
      <c r="U946" s="782"/>
      <c r="V946" s="782"/>
      <c r="W946" s="782"/>
      <c r="X946" s="782"/>
      <c r="Y946" s="782"/>
      <c r="Z946" s="782"/>
    </row>
    <row r="947" spans="1:26">
      <c r="A947" s="792"/>
      <c r="B947" s="793"/>
      <c r="C947" s="807" t="s">
        <v>128</v>
      </c>
      <c r="D947" s="793" t="s">
        <v>758</v>
      </c>
      <c r="E947" s="797"/>
      <c r="F947" s="797"/>
      <c r="G947" s="797"/>
      <c r="H947" s="797"/>
      <c r="I947" s="782"/>
      <c r="J947" s="782"/>
      <c r="K947" s="782"/>
      <c r="L947" s="782"/>
      <c r="M947" s="782"/>
      <c r="N947" s="782"/>
      <c r="O947" s="782"/>
      <c r="P947" s="782"/>
      <c r="Q947" s="782"/>
      <c r="R947" s="782"/>
      <c r="S947" s="782"/>
      <c r="T947" s="782"/>
      <c r="U947" s="782"/>
      <c r="V947" s="782"/>
      <c r="W947" s="782"/>
      <c r="X947" s="782"/>
      <c r="Y947" s="782"/>
      <c r="Z947" s="782"/>
    </row>
    <row r="948" spans="1:26">
      <c r="A948" s="792"/>
      <c r="B948" s="793"/>
      <c r="C948" s="807" t="s">
        <v>128</v>
      </c>
      <c r="D948" s="793" t="s">
        <v>759</v>
      </c>
      <c r="E948" s="797"/>
      <c r="F948" s="797"/>
      <c r="G948" s="797"/>
      <c r="H948" s="797"/>
      <c r="I948" s="782"/>
      <c r="J948" s="782"/>
      <c r="K948" s="782"/>
      <c r="L948" s="782"/>
      <c r="M948" s="782"/>
      <c r="N948" s="782"/>
      <c r="O948" s="782"/>
      <c r="P948" s="782"/>
      <c r="Q948" s="782"/>
      <c r="R948" s="782"/>
      <c r="S948" s="782"/>
      <c r="T948" s="782"/>
      <c r="U948" s="782"/>
      <c r="V948" s="782"/>
      <c r="W948" s="782"/>
      <c r="X948" s="782"/>
      <c r="Y948" s="782"/>
      <c r="Z948" s="782"/>
    </row>
    <row r="949" spans="1:26">
      <c r="A949" s="792"/>
      <c r="B949" s="793"/>
      <c r="C949" s="807" t="s">
        <v>128</v>
      </c>
      <c r="D949" s="793" t="s">
        <v>760</v>
      </c>
      <c r="E949" s="797"/>
      <c r="F949" s="797"/>
      <c r="G949" s="797"/>
      <c r="H949" s="797"/>
      <c r="I949" s="782"/>
      <c r="J949" s="782"/>
      <c r="K949" s="782"/>
      <c r="L949" s="782"/>
      <c r="M949" s="782"/>
      <c r="N949" s="782"/>
      <c r="O949" s="782"/>
      <c r="P949" s="782"/>
      <c r="Q949" s="782"/>
      <c r="R949" s="782"/>
      <c r="S949" s="782"/>
      <c r="T949" s="782"/>
      <c r="U949" s="782"/>
      <c r="V949" s="782"/>
      <c r="W949" s="782"/>
      <c r="X949" s="782"/>
      <c r="Y949" s="782"/>
      <c r="Z949" s="782"/>
    </row>
    <row r="950" spans="1:26">
      <c r="A950" s="792"/>
      <c r="B950" s="793"/>
      <c r="C950" s="798"/>
      <c r="D950" s="797"/>
      <c r="E950" s="797"/>
      <c r="F950" s="797"/>
      <c r="G950" s="797"/>
      <c r="H950" s="797"/>
      <c r="I950" s="782"/>
      <c r="J950" s="782"/>
      <c r="K950" s="782"/>
      <c r="L950" s="782"/>
      <c r="M950" s="782"/>
      <c r="N950" s="782"/>
      <c r="O950" s="782"/>
      <c r="P950" s="782"/>
      <c r="Q950" s="782"/>
      <c r="R950" s="782"/>
      <c r="S950" s="782"/>
      <c r="T950" s="782"/>
      <c r="U950" s="782"/>
      <c r="V950" s="782"/>
      <c r="W950" s="782"/>
      <c r="X950" s="782"/>
      <c r="Y950" s="782"/>
      <c r="Z950" s="782"/>
    </row>
    <row r="951" spans="1:26">
      <c r="A951" s="792"/>
      <c r="B951" s="793" t="s">
        <v>761</v>
      </c>
      <c r="C951" s="798"/>
      <c r="D951" s="797"/>
      <c r="E951" s="797"/>
      <c r="F951" s="797"/>
      <c r="G951" s="797"/>
      <c r="H951" s="797"/>
      <c r="I951" s="782"/>
      <c r="J951" s="782"/>
      <c r="K951" s="782"/>
      <c r="L951" s="782"/>
      <c r="M951" s="782"/>
      <c r="N951" s="782"/>
      <c r="O951" s="782"/>
      <c r="P951" s="782"/>
      <c r="Q951" s="782"/>
      <c r="R951" s="782"/>
      <c r="S951" s="782"/>
      <c r="T951" s="782"/>
      <c r="U951" s="782"/>
      <c r="V951" s="782"/>
      <c r="W951" s="782"/>
      <c r="X951" s="782"/>
      <c r="Y951" s="782"/>
      <c r="Z951" s="782"/>
    </row>
    <row r="952" spans="1:26">
      <c r="A952" s="792"/>
      <c r="B952" s="793"/>
      <c r="C952" s="807" t="s">
        <v>128</v>
      </c>
      <c r="D952" s="793" t="s">
        <v>762</v>
      </c>
      <c r="E952" s="797"/>
      <c r="F952" s="797"/>
      <c r="G952" s="797"/>
      <c r="H952" s="797"/>
      <c r="I952" s="782"/>
      <c r="J952" s="782"/>
      <c r="K952" s="782"/>
      <c r="L952" s="782"/>
      <c r="M952" s="782"/>
      <c r="N952" s="782"/>
      <c r="O952" s="782"/>
      <c r="P952" s="782"/>
      <c r="Q952" s="782"/>
      <c r="R952" s="782"/>
      <c r="S952" s="782"/>
      <c r="T952" s="782"/>
      <c r="U952" s="782"/>
      <c r="V952" s="782"/>
      <c r="W952" s="782"/>
      <c r="X952" s="782"/>
      <c r="Y952" s="782"/>
      <c r="Z952" s="782"/>
    </row>
    <row r="953" spans="1:26">
      <c r="A953" s="792"/>
      <c r="B953" s="793"/>
      <c r="C953" s="807" t="s">
        <v>128</v>
      </c>
      <c r="D953" s="793" t="s">
        <v>763</v>
      </c>
      <c r="E953" s="797"/>
      <c r="F953" s="797"/>
      <c r="G953" s="797"/>
      <c r="H953" s="797"/>
      <c r="I953" s="782"/>
      <c r="J953" s="782"/>
      <c r="K953" s="782"/>
      <c r="L953" s="782"/>
      <c r="M953" s="782"/>
      <c r="N953" s="782"/>
      <c r="O953" s="782"/>
      <c r="P953" s="782"/>
      <c r="Q953" s="782"/>
      <c r="R953" s="782"/>
      <c r="S953" s="782"/>
      <c r="T953" s="782"/>
      <c r="U953" s="782"/>
      <c r="V953" s="782"/>
      <c r="W953" s="782"/>
      <c r="X953" s="782"/>
      <c r="Y953" s="782"/>
      <c r="Z953" s="782"/>
    </row>
    <row r="954" spans="1:26">
      <c r="A954" s="792"/>
      <c r="B954" s="793"/>
      <c r="C954" s="807" t="s">
        <v>128</v>
      </c>
      <c r="D954" s="793" t="s">
        <v>764</v>
      </c>
      <c r="E954" s="797"/>
      <c r="F954" s="797"/>
      <c r="G954" s="797"/>
      <c r="H954" s="797"/>
      <c r="I954" s="782"/>
      <c r="J954" s="782"/>
      <c r="K954" s="782"/>
      <c r="L954" s="782"/>
      <c r="M954" s="782"/>
      <c r="N954" s="782"/>
      <c r="O954" s="782"/>
      <c r="P954" s="782"/>
      <c r="Q954" s="782"/>
      <c r="R954" s="782"/>
      <c r="S954" s="782"/>
      <c r="T954" s="782"/>
      <c r="U954" s="782"/>
      <c r="V954" s="782"/>
      <c r="W954" s="782"/>
      <c r="X954" s="782"/>
      <c r="Y954" s="782"/>
      <c r="Z954" s="782"/>
    </row>
    <row r="955" spans="1:26">
      <c r="A955" s="792"/>
      <c r="B955" s="793"/>
      <c r="C955" s="807" t="s">
        <v>128</v>
      </c>
      <c r="D955" s="793" t="s">
        <v>765</v>
      </c>
      <c r="E955" s="797"/>
      <c r="F955" s="797"/>
      <c r="G955" s="797"/>
      <c r="H955" s="797"/>
      <c r="I955" s="782"/>
      <c r="J955" s="782"/>
      <c r="K955" s="782"/>
      <c r="L955" s="782"/>
      <c r="M955" s="782"/>
      <c r="N955" s="782"/>
      <c r="O955" s="782"/>
      <c r="P955" s="782"/>
      <c r="Q955" s="782"/>
      <c r="R955" s="782"/>
      <c r="S955" s="782"/>
      <c r="T955" s="782"/>
      <c r="U955" s="782"/>
      <c r="V955" s="782"/>
      <c r="W955" s="782"/>
      <c r="X955" s="782"/>
      <c r="Y955" s="782"/>
      <c r="Z955" s="782"/>
    </row>
    <row r="956" spans="1:26">
      <c r="A956" s="792"/>
      <c r="B956" s="793"/>
      <c r="C956" s="807"/>
      <c r="D956" s="793"/>
      <c r="E956" s="797"/>
      <c r="F956" s="797"/>
      <c r="G956" s="797"/>
      <c r="H956" s="797"/>
      <c r="I956" s="782"/>
      <c r="J956" s="782"/>
      <c r="K956" s="782"/>
      <c r="L956" s="782"/>
      <c r="M956" s="782"/>
      <c r="N956" s="782"/>
      <c r="O956" s="782"/>
      <c r="P956" s="782"/>
      <c r="Q956" s="782"/>
      <c r="R956" s="782"/>
      <c r="S956" s="782"/>
      <c r="T956" s="782"/>
      <c r="U956" s="782"/>
      <c r="V956" s="782"/>
      <c r="W956" s="782"/>
      <c r="X956" s="782"/>
      <c r="Y956" s="782"/>
      <c r="Z956" s="782"/>
    </row>
    <row r="957" spans="1:26">
      <c r="A957" s="792"/>
      <c r="B957" s="793" t="s">
        <v>766</v>
      </c>
      <c r="C957" s="798"/>
      <c r="D957" s="797"/>
      <c r="E957" s="797"/>
      <c r="F957" s="797"/>
      <c r="G957" s="797"/>
      <c r="H957" s="797"/>
      <c r="I957" s="782"/>
      <c r="J957" s="782"/>
      <c r="K957" s="782"/>
      <c r="L957" s="782"/>
      <c r="M957" s="782"/>
      <c r="N957" s="782"/>
      <c r="O957" s="782"/>
      <c r="P957" s="782"/>
      <c r="Q957" s="782"/>
      <c r="R957" s="782"/>
      <c r="S957" s="782"/>
      <c r="T957" s="782"/>
      <c r="U957" s="782"/>
      <c r="V957" s="782"/>
      <c r="W957" s="782"/>
      <c r="X957" s="782"/>
      <c r="Y957" s="782"/>
      <c r="Z957" s="782"/>
    </row>
    <row r="958" spans="1:26">
      <c r="A958" s="792"/>
      <c r="B958" s="793"/>
      <c r="C958" s="807" t="s">
        <v>128</v>
      </c>
      <c r="D958" s="793" t="s">
        <v>767</v>
      </c>
      <c r="E958" s="797"/>
      <c r="F958" s="797"/>
      <c r="G958" s="797"/>
      <c r="H958" s="797"/>
      <c r="I958" s="782"/>
      <c r="J958" s="782"/>
      <c r="K958" s="782"/>
      <c r="L958" s="782"/>
      <c r="M958" s="782"/>
      <c r="N958" s="782"/>
      <c r="O958" s="782"/>
      <c r="P958" s="782"/>
      <c r="Q958" s="782"/>
      <c r="R958" s="782"/>
      <c r="S958" s="782"/>
      <c r="T958" s="782"/>
      <c r="U958" s="782"/>
      <c r="V958" s="782"/>
      <c r="W958" s="782"/>
      <c r="X958" s="782"/>
      <c r="Y958" s="782"/>
      <c r="Z958" s="782"/>
    </row>
    <row r="959" spans="1:26">
      <c r="A959" s="792"/>
      <c r="B959" s="793"/>
      <c r="C959" s="807" t="s">
        <v>128</v>
      </c>
      <c r="D959" s="793" t="s">
        <v>768</v>
      </c>
      <c r="E959" s="797"/>
      <c r="F959" s="797"/>
      <c r="G959" s="797"/>
      <c r="H959" s="797"/>
      <c r="I959" s="782"/>
      <c r="J959" s="782"/>
      <c r="K959" s="782"/>
      <c r="L959" s="782"/>
      <c r="M959" s="782"/>
      <c r="N959" s="782"/>
      <c r="O959" s="782"/>
      <c r="P959" s="782"/>
      <c r="Q959" s="782"/>
      <c r="R959" s="782"/>
      <c r="S959" s="782"/>
      <c r="T959" s="782"/>
      <c r="U959" s="782"/>
      <c r="V959" s="782"/>
      <c r="W959" s="782"/>
      <c r="X959" s="782"/>
      <c r="Y959" s="782"/>
      <c r="Z959" s="782"/>
    </row>
    <row r="960" spans="1:26">
      <c r="A960" s="792"/>
      <c r="B960" s="793"/>
      <c r="C960" s="807" t="s">
        <v>128</v>
      </c>
      <c r="D960" s="793" t="s">
        <v>769</v>
      </c>
      <c r="E960" s="797"/>
      <c r="F960" s="797"/>
      <c r="G960" s="797"/>
      <c r="H960" s="797"/>
      <c r="I960" s="782"/>
      <c r="J960" s="782"/>
      <c r="K960" s="782"/>
      <c r="L960" s="782"/>
      <c r="M960" s="782"/>
      <c r="N960" s="782"/>
      <c r="O960" s="782"/>
      <c r="P960" s="782"/>
      <c r="Q960" s="782"/>
      <c r="R960" s="782"/>
      <c r="S960" s="782"/>
      <c r="T960" s="782"/>
      <c r="U960" s="782"/>
      <c r="V960" s="782"/>
      <c r="W960" s="782"/>
      <c r="X960" s="782"/>
      <c r="Y960" s="782"/>
      <c r="Z960" s="782"/>
    </row>
    <row r="961" spans="1:26">
      <c r="A961" s="792"/>
      <c r="B961" s="793"/>
      <c r="C961" s="807" t="s">
        <v>128</v>
      </c>
      <c r="D961" s="793" t="s">
        <v>770</v>
      </c>
      <c r="E961" s="797"/>
      <c r="F961" s="797"/>
      <c r="G961" s="797"/>
      <c r="H961" s="797"/>
      <c r="I961" s="782"/>
      <c r="J961" s="782"/>
      <c r="K961" s="782"/>
      <c r="L961" s="782"/>
      <c r="M961" s="782"/>
      <c r="N961" s="782"/>
      <c r="O961" s="782"/>
      <c r="P961" s="782"/>
      <c r="Q961" s="782"/>
      <c r="R961" s="782"/>
      <c r="S961" s="782"/>
      <c r="T961" s="782"/>
      <c r="U961" s="782"/>
      <c r="V961" s="782"/>
      <c r="W961" s="782"/>
      <c r="X961" s="782"/>
      <c r="Y961" s="782"/>
      <c r="Z961" s="782"/>
    </row>
    <row r="962" spans="1:26">
      <c r="A962" s="792"/>
      <c r="B962" s="793"/>
      <c r="C962" s="798"/>
      <c r="D962" s="797"/>
      <c r="E962" s="797"/>
      <c r="F962" s="797"/>
      <c r="G962" s="797"/>
      <c r="H962" s="797"/>
      <c r="I962" s="782"/>
      <c r="J962" s="782"/>
      <c r="K962" s="782"/>
      <c r="L962" s="782"/>
      <c r="M962" s="782"/>
      <c r="N962" s="782"/>
      <c r="O962" s="782"/>
      <c r="P962" s="782"/>
      <c r="Q962" s="782"/>
      <c r="R962" s="782"/>
      <c r="S962" s="782"/>
      <c r="T962" s="782"/>
      <c r="U962" s="782"/>
      <c r="V962" s="782"/>
      <c r="W962" s="782"/>
      <c r="X962" s="782"/>
      <c r="Y962" s="782"/>
      <c r="Z962" s="782"/>
    </row>
    <row r="963" spans="1:26">
      <c r="A963" s="792"/>
      <c r="B963" s="793" t="s">
        <v>771</v>
      </c>
      <c r="C963" s="798"/>
      <c r="D963" s="797"/>
      <c r="E963" s="797"/>
      <c r="F963" s="797"/>
      <c r="G963" s="797"/>
      <c r="H963" s="797"/>
      <c r="I963" s="782"/>
      <c r="J963" s="782"/>
      <c r="K963" s="782"/>
      <c r="L963" s="782"/>
      <c r="M963" s="782"/>
      <c r="N963" s="782"/>
      <c r="O963" s="782"/>
      <c r="P963" s="782"/>
      <c r="Q963" s="782"/>
      <c r="R963" s="782"/>
      <c r="S963" s="782"/>
      <c r="T963" s="782"/>
      <c r="U963" s="782"/>
      <c r="V963" s="782"/>
      <c r="W963" s="782"/>
      <c r="X963" s="782"/>
      <c r="Y963" s="782"/>
      <c r="Z963" s="782"/>
    </row>
    <row r="964" spans="1:26">
      <c r="A964" s="792"/>
      <c r="B964" s="793" t="s">
        <v>772</v>
      </c>
      <c r="C964" s="798"/>
      <c r="D964" s="797"/>
      <c r="E964" s="797"/>
      <c r="F964" s="797"/>
      <c r="G964" s="797"/>
      <c r="H964" s="797"/>
      <c r="I964" s="782"/>
      <c r="J964" s="782"/>
      <c r="K964" s="782"/>
      <c r="L964" s="782"/>
      <c r="M964" s="782"/>
      <c r="N964" s="782"/>
      <c r="O964" s="782"/>
      <c r="P964" s="782"/>
      <c r="Q964" s="782"/>
      <c r="R964" s="782"/>
      <c r="S964" s="782"/>
      <c r="T964" s="782"/>
      <c r="U964" s="782"/>
      <c r="V964" s="782"/>
      <c r="W964" s="782"/>
      <c r="X964" s="782"/>
      <c r="Y964" s="782"/>
      <c r="Z964" s="782"/>
    </row>
    <row r="965" spans="1:26" ht="13.5">
      <c r="A965" s="792"/>
      <c r="B965" s="793" t="s">
        <v>773</v>
      </c>
      <c r="C965" s="798"/>
      <c r="D965" s="797"/>
      <c r="E965" s="797"/>
      <c r="F965" s="797"/>
      <c r="G965" s="797"/>
      <c r="H965" s="797"/>
      <c r="I965" s="782"/>
      <c r="J965" s="782"/>
      <c r="K965" s="782"/>
      <c r="L965" s="782"/>
      <c r="M965" s="782"/>
      <c r="N965" s="782"/>
      <c r="O965" s="782"/>
      <c r="P965" s="782"/>
      <c r="Q965" s="782"/>
      <c r="R965" s="782"/>
      <c r="S965" s="782"/>
      <c r="T965" s="782"/>
      <c r="U965" s="782"/>
      <c r="V965" s="782"/>
      <c r="W965" s="782"/>
      <c r="X965" s="782"/>
      <c r="Y965" s="782"/>
      <c r="Z965" s="782"/>
    </row>
    <row r="966" spans="1:26" ht="13.5">
      <c r="A966" s="792"/>
      <c r="B966" s="793" t="s">
        <v>774</v>
      </c>
      <c r="C966" s="798"/>
      <c r="D966" s="797"/>
      <c r="E966" s="797"/>
      <c r="F966" s="797"/>
      <c r="G966" s="797"/>
      <c r="H966" s="797"/>
      <c r="I966" s="782"/>
      <c r="J966" s="782"/>
      <c r="K966" s="782"/>
      <c r="L966" s="782"/>
      <c r="M966" s="782"/>
      <c r="N966" s="782"/>
      <c r="O966" s="782"/>
      <c r="P966" s="782"/>
      <c r="Q966" s="782"/>
      <c r="R966" s="782"/>
      <c r="S966" s="782"/>
      <c r="T966" s="782"/>
      <c r="U966" s="782"/>
      <c r="V966" s="782"/>
      <c r="W966" s="782"/>
      <c r="X966" s="782"/>
      <c r="Y966" s="782"/>
      <c r="Z966" s="782"/>
    </row>
    <row r="967" spans="1:26">
      <c r="A967" s="792"/>
      <c r="B967" s="793"/>
      <c r="C967" s="798"/>
      <c r="D967" s="797"/>
      <c r="E967" s="797"/>
      <c r="F967" s="797"/>
      <c r="G967" s="797"/>
      <c r="H967" s="797"/>
      <c r="I967" s="782"/>
      <c r="J967" s="782"/>
      <c r="K967" s="782"/>
      <c r="L967" s="782"/>
      <c r="M967" s="782"/>
      <c r="N967" s="782"/>
      <c r="O967" s="782"/>
      <c r="P967" s="782"/>
      <c r="Q967" s="782"/>
      <c r="R967" s="782"/>
      <c r="S967" s="782"/>
      <c r="T967" s="782"/>
      <c r="U967" s="782"/>
      <c r="V967" s="782"/>
      <c r="W967" s="782"/>
      <c r="X967" s="782"/>
      <c r="Y967" s="782"/>
      <c r="Z967" s="782"/>
    </row>
    <row r="968" spans="1:26" ht="25.9" customHeight="1">
      <c r="A968" s="792"/>
      <c r="B968" s="832" t="s">
        <v>1274</v>
      </c>
      <c r="C968" s="826"/>
      <c r="D968" s="826"/>
      <c r="E968" s="826"/>
      <c r="F968" s="826"/>
      <c r="G968" s="826"/>
      <c r="H968" s="826"/>
      <c r="I968" s="782"/>
      <c r="J968" s="782"/>
      <c r="K968" s="782"/>
      <c r="L968" s="782"/>
      <c r="M968" s="782"/>
      <c r="N968" s="782"/>
      <c r="O968" s="782"/>
      <c r="P968" s="782"/>
      <c r="Q968" s="782"/>
      <c r="R968" s="782"/>
      <c r="S968" s="782"/>
      <c r="T968" s="782"/>
      <c r="U968" s="782"/>
      <c r="V968" s="782"/>
      <c r="W968" s="782"/>
      <c r="X968" s="782"/>
      <c r="Y968" s="782"/>
      <c r="Z968" s="782"/>
    </row>
    <row r="969" spans="1:26">
      <c r="A969" s="792"/>
      <c r="B969" s="793" t="s">
        <v>775</v>
      </c>
      <c r="C969" s="798"/>
      <c r="D969" s="797"/>
      <c r="E969" s="797"/>
      <c r="F969" s="797"/>
      <c r="G969" s="797"/>
      <c r="H969" s="797"/>
      <c r="I969" s="782"/>
      <c r="J969" s="782"/>
      <c r="K969" s="782"/>
      <c r="L969" s="782"/>
      <c r="M969" s="782"/>
      <c r="N969" s="782"/>
      <c r="O969" s="782"/>
      <c r="P969" s="782"/>
      <c r="Q969" s="782"/>
      <c r="R969" s="782"/>
      <c r="S969" s="782"/>
      <c r="T969" s="782"/>
      <c r="U969" s="782"/>
      <c r="V969" s="782"/>
      <c r="W969" s="782"/>
      <c r="X969" s="782"/>
      <c r="Y969" s="782"/>
      <c r="Z969" s="782"/>
    </row>
    <row r="970" spans="1:26">
      <c r="A970" s="792"/>
      <c r="B970" s="793" t="s">
        <v>776</v>
      </c>
      <c r="C970" s="798"/>
      <c r="D970" s="797"/>
      <c r="E970" s="797"/>
      <c r="F970" s="797"/>
      <c r="G970" s="797"/>
      <c r="H970" s="797"/>
      <c r="I970" s="782"/>
      <c r="J970" s="782"/>
      <c r="K970" s="782"/>
      <c r="L970" s="782"/>
      <c r="M970" s="782"/>
      <c r="N970" s="782"/>
      <c r="O970" s="782"/>
      <c r="P970" s="782"/>
      <c r="Q970" s="782"/>
      <c r="R970" s="782"/>
      <c r="S970" s="782"/>
      <c r="T970" s="782"/>
      <c r="U970" s="782"/>
      <c r="V970" s="782"/>
      <c r="W970" s="782"/>
      <c r="X970" s="782"/>
      <c r="Y970" s="782"/>
      <c r="Z970" s="782"/>
    </row>
    <row r="971" spans="1:26">
      <c r="A971" s="792"/>
      <c r="B971" s="793" t="s">
        <v>777</v>
      </c>
      <c r="C971" s="798"/>
      <c r="D971" s="797"/>
      <c r="E971" s="797"/>
      <c r="F971" s="797"/>
      <c r="G971" s="797"/>
      <c r="H971" s="797"/>
      <c r="I971" s="782"/>
      <c r="J971" s="782"/>
      <c r="K971" s="782"/>
      <c r="L971" s="782"/>
      <c r="M971" s="782"/>
      <c r="N971" s="782"/>
      <c r="O971" s="782"/>
      <c r="P971" s="782"/>
      <c r="Q971" s="782"/>
      <c r="R971" s="782"/>
      <c r="S971" s="782"/>
      <c r="T971" s="782"/>
      <c r="U971" s="782"/>
      <c r="V971" s="782"/>
      <c r="W971" s="782"/>
      <c r="X971" s="782"/>
      <c r="Y971" s="782"/>
      <c r="Z971" s="782"/>
    </row>
    <row r="972" spans="1:26" ht="27" customHeight="1">
      <c r="A972" s="792"/>
      <c r="B972" s="819" t="s">
        <v>1273</v>
      </c>
      <c r="C972" s="826"/>
      <c r="D972" s="826"/>
      <c r="E972" s="826"/>
      <c r="F972" s="826"/>
      <c r="G972" s="826"/>
      <c r="H972" s="826"/>
      <c r="I972" s="782"/>
      <c r="J972" s="782"/>
      <c r="K972" s="782"/>
      <c r="L972" s="782"/>
      <c r="M972" s="782"/>
      <c r="N972" s="782"/>
      <c r="O972" s="782"/>
      <c r="P972" s="782"/>
      <c r="Q972" s="782"/>
      <c r="R972" s="782"/>
      <c r="S972" s="782"/>
      <c r="T972" s="782"/>
      <c r="U972" s="782"/>
      <c r="V972" s="782"/>
      <c r="W972" s="782"/>
      <c r="X972" s="782"/>
      <c r="Y972" s="782"/>
      <c r="Z972" s="782"/>
    </row>
    <row r="973" spans="1:26" ht="13.5">
      <c r="A973" s="792"/>
      <c r="B973" s="793" t="s">
        <v>778</v>
      </c>
      <c r="C973" s="798"/>
      <c r="D973" s="797"/>
      <c r="E973" s="797"/>
      <c r="F973" s="797"/>
      <c r="G973" s="797"/>
      <c r="H973" s="797"/>
      <c r="I973" s="782"/>
      <c r="J973" s="782"/>
      <c r="K973" s="782"/>
      <c r="L973" s="782"/>
      <c r="M973" s="782"/>
      <c r="N973" s="782"/>
      <c r="O973" s="782"/>
      <c r="P973" s="782"/>
      <c r="Q973" s="782"/>
      <c r="R973" s="782"/>
      <c r="S973" s="782"/>
      <c r="T973" s="782"/>
      <c r="U973" s="782"/>
      <c r="V973" s="782"/>
      <c r="W973" s="782"/>
      <c r="X973" s="782"/>
      <c r="Y973" s="782"/>
      <c r="Z973" s="782"/>
    </row>
    <row r="974" spans="1:26">
      <c r="A974" s="792"/>
      <c r="B974" s="793" t="s">
        <v>779</v>
      </c>
      <c r="C974" s="798"/>
      <c r="D974" s="797"/>
      <c r="E974" s="797"/>
      <c r="F974" s="797"/>
      <c r="G974" s="797"/>
      <c r="H974" s="797"/>
      <c r="I974" s="782"/>
      <c r="J974" s="782"/>
      <c r="K974" s="782"/>
      <c r="L974" s="782"/>
      <c r="M974" s="782"/>
      <c r="N974" s="782"/>
      <c r="O974" s="782"/>
      <c r="P974" s="782"/>
      <c r="Q974" s="782"/>
      <c r="R974" s="782"/>
      <c r="S974" s="782"/>
      <c r="T974" s="782"/>
      <c r="U974" s="782"/>
      <c r="V974" s="782"/>
      <c r="W974" s="782"/>
      <c r="X974" s="782"/>
      <c r="Y974" s="782"/>
      <c r="Z974" s="782"/>
    </row>
    <row r="975" spans="1:26">
      <c r="A975" s="792"/>
      <c r="B975" s="793" t="s">
        <v>780</v>
      </c>
      <c r="C975" s="798"/>
      <c r="D975" s="797"/>
      <c r="E975" s="797"/>
      <c r="F975" s="797"/>
      <c r="G975" s="797"/>
      <c r="H975" s="797"/>
      <c r="I975" s="782"/>
      <c r="J975" s="782"/>
      <c r="K975" s="782"/>
      <c r="L975" s="782"/>
      <c r="M975" s="782"/>
      <c r="N975" s="782"/>
      <c r="O975" s="782"/>
      <c r="P975" s="782"/>
      <c r="Q975" s="782"/>
      <c r="R975" s="782"/>
      <c r="S975" s="782"/>
      <c r="T975" s="782"/>
      <c r="U975" s="782"/>
      <c r="V975" s="782"/>
      <c r="W975" s="782"/>
      <c r="X975" s="782"/>
      <c r="Y975" s="782"/>
      <c r="Z975" s="782"/>
    </row>
    <row r="976" spans="1:26">
      <c r="A976" s="792"/>
      <c r="B976" s="793" t="s">
        <v>781</v>
      </c>
      <c r="C976" s="798"/>
      <c r="D976" s="797"/>
      <c r="E976" s="797"/>
      <c r="F976" s="797"/>
      <c r="G976" s="797"/>
      <c r="H976" s="797"/>
      <c r="I976" s="782"/>
      <c r="J976" s="782"/>
      <c r="K976" s="782"/>
      <c r="L976" s="782"/>
      <c r="M976" s="782"/>
      <c r="N976" s="782"/>
      <c r="O976" s="782"/>
      <c r="P976" s="782"/>
      <c r="Q976" s="782"/>
      <c r="R976" s="782"/>
      <c r="S976" s="782"/>
      <c r="T976" s="782"/>
      <c r="U976" s="782"/>
      <c r="V976" s="782"/>
      <c r="W976" s="782"/>
      <c r="X976" s="782"/>
      <c r="Y976" s="782"/>
      <c r="Z976" s="782"/>
    </row>
    <row r="977" spans="1:26">
      <c r="A977" s="792"/>
      <c r="B977" s="793" t="s">
        <v>782</v>
      </c>
      <c r="C977" s="798"/>
      <c r="D977" s="797"/>
      <c r="E977" s="797"/>
      <c r="F977" s="797"/>
      <c r="G977" s="797"/>
      <c r="H977" s="797"/>
      <c r="I977" s="782"/>
      <c r="J977" s="782"/>
      <c r="K977" s="782"/>
      <c r="L977" s="782"/>
      <c r="M977" s="782"/>
      <c r="N977" s="782"/>
      <c r="O977" s="782"/>
      <c r="P977" s="782"/>
      <c r="Q977" s="782"/>
      <c r="R977" s="782"/>
      <c r="S977" s="782"/>
      <c r="T977" s="782"/>
      <c r="U977" s="782"/>
      <c r="V977" s="782"/>
      <c r="W977" s="782"/>
      <c r="X977" s="782"/>
      <c r="Y977" s="782"/>
      <c r="Z977" s="782"/>
    </row>
    <row r="978" spans="1:26">
      <c r="A978" s="792"/>
      <c r="B978" s="793" t="s">
        <v>783</v>
      </c>
      <c r="C978" s="798"/>
      <c r="D978" s="797"/>
      <c r="E978" s="797"/>
      <c r="F978" s="797"/>
      <c r="G978" s="797"/>
      <c r="H978" s="797"/>
      <c r="I978" s="782"/>
      <c r="J978" s="782"/>
      <c r="K978" s="782"/>
      <c r="L978" s="782"/>
      <c r="M978" s="782"/>
      <c r="N978" s="782"/>
      <c r="O978" s="782"/>
      <c r="P978" s="782"/>
      <c r="Q978" s="782"/>
      <c r="R978" s="782"/>
      <c r="S978" s="782"/>
      <c r="T978" s="782"/>
      <c r="U978" s="782"/>
      <c r="V978" s="782"/>
      <c r="W978" s="782"/>
      <c r="X978" s="782"/>
      <c r="Y978" s="782"/>
      <c r="Z978" s="782"/>
    </row>
    <row r="979" spans="1:26">
      <c r="A979" s="792"/>
      <c r="B979" s="793" t="s">
        <v>784</v>
      </c>
      <c r="C979" s="798"/>
      <c r="D979" s="797"/>
      <c r="E979" s="797"/>
      <c r="F979" s="797"/>
      <c r="G979" s="797"/>
      <c r="H979" s="797"/>
      <c r="I979" s="782"/>
      <c r="J979" s="782"/>
      <c r="K979" s="782"/>
      <c r="L979" s="782"/>
      <c r="M979" s="782"/>
      <c r="N979" s="782"/>
      <c r="O979" s="782"/>
      <c r="P979" s="782"/>
      <c r="Q979" s="782"/>
      <c r="R979" s="782"/>
      <c r="S979" s="782"/>
      <c r="T979" s="782"/>
      <c r="U979" s="782"/>
      <c r="V979" s="782"/>
      <c r="W979" s="782"/>
      <c r="X979" s="782"/>
      <c r="Y979" s="782"/>
      <c r="Z979" s="782"/>
    </row>
    <row r="980" spans="1:26">
      <c r="A980" s="792"/>
      <c r="B980" s="793"/>
      <c r="C980" s="798"/>
      <c r="D980" s="797"/>
      <c r="E980" s="797"/>
      <c r="F980" s="797"/>
      <c r="G980" s="797"/>
      <c r="H980" s="797"/>
      <c r="I980" s="782"/>
      <c r="J980" s="782"/>
      <c r="K980" s="782"/>
      <c r="L980" s="782"/>
      <c r="M980" s="782"/>
      <c r="N980" s="782"/>
      <c r="O980" s="782"/>
      <c r="P980" s="782"/>
      <c r="Q980" s="782"/>
      <c r="R980" s="782"/>
      <c r="S980" s="782"/>
      <c r="T980" s="782"/>
      <c r="U980" s="782"/>
      <c r="V980" s="782"/>
      <c r="W980" s="782"/>
      <c r="X980" s="782"/>
      <c r="Y980" s="782"/>
      <c r="Z980" s="782"/>
    </row>
    <row r="981" spans="1:26">
      <c r="A981" s="792"/>
      <c r="B981" s="806" t="s">
        <v>196</v>
      </c>
      <c r="C981" s="798"/>
      <c r="D981" s="797"/>
      <c r="E981" s="797"/>
      <c r="F981" s="797"/>
      <c r="G981" s="797"/>
      <c r="H981" s="797"/>
      <c r="I981" s="782"/>
      <c r="J981" s="782"/>
      <c r="K981" s="782"/>
      <c r="L981" s="782"/>
      <c r="M981" s="782"/>
      <c r="N981" s="782"/>
      <c r="O981" s="782"/>
      <c r="P981" s="782"/>
      <c r="Q981" s="782"/>
      <c r="R981" s="782"/>
      <c r="S981" s="782"/>
      <c r="T981" s="782"/>
      <c r="U981" s="782"/>
      <c r="V981" s="782"/>
      <c r="W981" s="782"/>
      <c r="X981" s="782"/>
      <c r="Y981" s="782"/>
      <c r="Z981" s="782"/>
    </row>
    <row r="982" spans="1:26">
      <c r="A982" s="792"/>
      <c r="B982" s="793" t="s">
        <v>785</v>
      </c>
      <c r="C982" s="798"/>
      <c r="D982" s="797"/>
      <c r="E982" s="797"/>
      <c r="F982" s="797"/>
      <c r="G982" s="797"/>
      <c r="H982" s="797"/>
      <c r="I982" s="782"/>
      <c r="J982" s="782"/>
      <c r="K982" s="782"/>
      <c r="L982" s="782"/>
      <c r="M982" s="782"/>
      <c r="N982" s="782"/>
      <c r="O982" s="782"/>
      <c r="P982" s="782"/>
      <c r="Q982" s="782"/>
      <c r="R982" s="782"/>
      <c r="S982" s="782"/>
      <c r="T982" s="782"/>
      <c r="U982" s="782"/>
      <c r="V982" s="782"/>
      <c r="W982" s="782"/>
      <c r="X982" s="782"/>
      <c r="Y982" s="782"/>
      <c r="Z982" s="782"/>
    </row>
    <row r="983" spans="1:26">
      <c r="A983" s="792" t="s">
        <v>786</v>
      </c>
      <c r="B983" s="793"/>
      <c r="C983" s="798"/>
      <c r="D983" s="797"/>
      <c r="E983" s="797"/>
      <c r="F983" s="797"/>
      <c r="G983" s="797"/>
      <c r="H983" s="797"/>
      <c r="I983" s="782"/>
      <c r="J983" s="782"/>
      <c r="K983" s="782"/>
      <c r="L983" s="782"/>
      <c r="M983" s="782"/>
      <c r="N983" s="782"/>
      <c r="O983" s="782"/>
      <c r="P983" s="782"/>
      <c r="Q983" s="782"/>
      <c r="R983" s="782"/>
      <c r="S983" s="782"/>
      <c r="T983" s="782"/>
      <c r="U983" s="782"/>
      <c r="V983" s="782"/>
      <c r="W983" s="782"/>
      <c r="X983" s="782"/>
      <c r="Y983" s="782"/>
      <c r="Z983" s="782"/>
    </row>
    <row r="984" spans="1:26">
      <c r="A984" s="813"/>
      <c r="B984" s="813"/>
      <c r="C984" s="813"/>
      <c r="D984" s="813"/>
      <c r="E984" s="813"/>
      <c r="F984" s="813"/>
      <c r="G984" s="813"/>
      <c r="H984" s="813"/>
      <c r="I984" s="803"/>
      <c r="J984" s="803"/>
      <c r="K984" s="803"/>
      <c r="L984" s="803"/>
      <c r="M984" s="803"/>
      <c r="N984" s="803"/>
      <c r="O984" s="803"/>
      <c r="P984" s="803"/>
      <c r="Q984" s="803"/>
      <c r="R984" s="803"/>
      <c r="S984" s="803"/>
      <c r="T984" s="803"/>
      <c r="U984" s="803"/>
      <c r="V984" s="803"/>
      <c r="W984" s="803"/>
      <c r="X984" s="803"/>
      <c r="Y984" s="803"/>
      <c r="Z984" s="803"/>
    </row>
    <row r="985" spans="1:26" ht="18.75">
      <c r="A985" s="805" t="s">
        <v>787</v>
      </c>
      <c r="B985" s="793"/>
      <c r="C985" s="798"/>
      <c r="D985" s="797"/>
      <c r="E985" s="797"/>
      <c r="F985" s="797"/>
      <c r="G985" s="797"/>
      <c r="H985" s="797"/>
      <c r="I985" s="803"/>
      <c r="J985" s="803"/>
      <c r="K985" s="803"/>
      <c r="L985" s="803"/>
      <c r="M985" s="803"/>
      <c r="N985" s="803"/>
      <c r="O985" s="803"/>
      <c r="P985" s="803"/>
      <c r="Q985" s="803"/>
      <c r="R985" s="803"/>
      <c r="S985" s="803"/>
      <c r="T985" s="803"/>
      <c r="U985" s="803"/>
      <c r="V985" s="803"/>
      <c r="W985" s="803"/>
      <c r="X985" s="803"/>
      <c r="Y985" s="803"/>
      <c r="Z985" s="803"/>
    </row>
    <row r="986" spans="1:26">
      <c r="A986" s="792"/>
      <c r="B986" s="793"/>
      <c r="C986" s="798"/>
      <c r="D986" s="797"/>
      <c r="E986" s="797"/>
      <c r="F986" s="797"/>
      <c r="G986" s="797"/>
      <c r="H986" s="797"/>
      <c r="I986" s="782"/>
      <c r="J986" s="782"/>
      <c r="K986" s="782"/>
      <c r="L986" s="782"/>
      <c r="M986" s="782"/>
      <c r="N986" s="782"/>
      <c r="O986" s="782"/>
      <c r="P986" s="782"/>
      <c r="Q986" s="782"/>
      <c r="R986" s="782"/>
      <c r="S986" s="782"/>
      <c r="T986" s="782"/>
      <c r="U986" s="782"/>
      <c r="V986" s="782"/>
      <c r="W986" s="782"/>
      <c r="X986" s="782"/>
      <c r="Y986" s="782"/>
      <c r="Z986" s="782"/>
    </row>
    <row r="987" spans="1:26">
      <c r="A987" s="792"/>
      <c r="B987" s="806" t="s">
        <v>165</v>
      </c>
      <c r="C987" s="798"/>
      <c r="D987" s="797"/>
      <c r="E987" s="797"/>
      <c r="F987" s="797"/>
      <c r="G987" s="797"/>
      <c r="H987" s="797"/>
      <c r="I987" s="782"/>
      <c r="J987" s="782"/>
      <c r="K987" s="782"/>
      <c r="L987" s="782"/>
      <c r="M987" s="782"/>
      <c r="N987" s="782"/>
      <c r="O987" s="782"/>
      <c r="P987" s="782"/>
      <c r="Q987" s="782"/>
      <c r="R987" s="782"/>
      <c r="S987" s="782"/>
      <c r="T987" s="782"/>
      <c r="U987" s="782"/>
      <c r="V987" s="782"/>
      <c r="W987" s="782"/>
      <c r="X987" s="782"/>
      <c r="Y987" s="782"/>
      <c r="Z987" s="782"/>
    </row>
    <row r="988" spans="1:26">
      <c r="A988" s="792"/>
      <c r="B988" s="793" t="s">
        <v>788</v>
      </c>
      <c r="C988" s="798"/>
      <c r="D988" s="797"/>
      <c r="E988" s="797"/>
      <c r="F988" s="797"/>
      <c r="G988" s="797"/>
      <c r="H988" s="797"/>
      <c r="I988" s="782"/>
      <c r="J988" s="782"/>
      <c r="K988" s="782"/>
      <c r="L988" s="782"/>
      <c r="M988" s="782"/>
      <c r="N988" s="782"/>
      <c r="O988" s="782"/>
      <c r="P988" s="782"/>
      <c r="Q988" s="782"/>
      <c r="R988" s="782"/>
      <c r="S988" s="782"/>
      <c r="T988" s="782"/>
      <c r="U988" s="782"/>
      <c r="V988" s="782"/>
      <c r="W988" s="782"/>
      <c r="X988" s="782"/>
      <c r="Y988" s="782"/>
      <c r="Z988" s="782"/>
    </row>
    <row r="989" spans="1:26">
      <c r="A989" s="792" t="s">
        <v>563</v>
      </c>
      <c r="B989" s="793"/>
      <c r="C989" s="798"/>
      <c r="D989" s="797"/>
      <c r="E989" s="797"/>
      <c r="F989" s="797"/>
      <c r="G989" s="797"/>
      <c r="H989" s="797"/>
      <c r="I989" s="782"/>
      <c r="J989" s="782"/>
      <c r="K989" s="782"/>
      <c r="L989" s="782"/>
      <c r="M989" s="782"/>
      <c r="N989" s="782"/>
      <c r="O989" s="782"/>
      <c r="P989" s="782"/>
      <c r="Q989" s="782"/>
      <c r="R989" s="782"/>
      <c r="S989" s="782"/>
      <c r="T989" s="782"/>
      <c r="U989" s="782"/>
      <c r="V989" s="782"/>
      <c r="W989" s="782"/>
      <c r="X989" s="782"/>
      <c r="Y989" s="782"/>
      <c r="Z989" s="782"/>
    </row>
    <row r="990" spans="1:26">
      <c r="A990" s="792"/>
      <c r="B990" s="807" t="s">
        <v>128</v>
      </c>
      <c r="C990" s="808" t="s">
        <v>638</v>
      </c>
      <c r="D990" s="797"/>
      <c r="E990" s="797"/>
      <c r="F990" s="797"/>
      <c r="G990" s="797"/>
      <c r="H990" s="797"/>
      <c r="I990" s="782"/>
      <c r="J990" s="782"/>
      <c r="K990" s="782"/>
      <c r="L990" s="782"/>
      <c r="M990" s="782"/>
      <c r="N990" s="782"/>
      <c r="O990" s="782"/>
      <c r="P990" s="782"/>
      <c r="Q990" s="782"/>
      <c r="R990" s="782"/>
      <c r="S990" s="782"/>
      <c r="T990" s="782"/>
      <c r="U990" s="782"/>
      <c r="V990" s="782"/>
      <c r="W990" s="782"/>
      <c r="X990" s="782"/>
      <c r="Y990" s="782"/>
      <c r="Z990" s="782"/>
    </row>
    <row r="991" spans="1:26">
      <c r="A991" s="792"/>
      <c r="B991" s="807" t="s">
        <v>128</v>
      </c>
      <c r="C991" s="808" t="s">
        <v>1243</v>
      </c>
      <c r="D991" s="797"/>
      <c r="E991" s="797"/>
      <c r="F991" s="797"/>
      <c r="G991" s="797"/>
      <c r="H991" s="797"/>
      <c r="I991" s="782"/>
      <c r="J991" s="782"/>
      <c r="K991" s="782"/>
      <c r="L991" s="782"/>
      <c r="M991" s="782"/>
      <c r="N991" s="782"/>
      <c r="O991" s="782"/>
      <c r="P991" s="782"/>
      <c r="Q991" s="782"/>
      <c r="R991" s="782"/>
      <c r="S991" s="782"/>
      <c r="T991" s="782"/>
      <c r="U991" s="782"/>
      <c r="V991" s="782"/>
      <c r="W991" s="782"/>
      <c r="X991" s="782"/>
      <c r="Y991" s="782"/>
      <c r="Z991" s="782"/>
    </row>
    <row r="992" spans="1:26">
      <c r="A992" s="792"/>
      <c r="B992" s="807" t="s">
        <v>128</v>
      </c>
      <c r="C992" s="809" t="s">
        <v>291</v>
      </c>
      <c r="D992" s="797"/>
      <c r="E992" s="797"/>
      <c r="F992" s="797"/>
      <c r="G992" s="797"/>
      <c r="H992" s="797"/>
      <c r="I992" s="782"/>
      <c r="J992" s="782"/>
      <c r="K992" s="782"/>
      <c r="L992" s="782"/>
      <c r="M992" s="782"/>
      <c r="N992" s="782"/>
      <c r="O992" s="782"/>
      <c r="P992" s="782"/>
      <c r="Q992" s="782"/>
      <c r="R992" s="782"/>
      <c r="S992" s="782"/>
      <c r="T992" s="782"/>
      <c r="U992" s="782"/>
      <c r="V992" s="782"/>
      <c r="W992" s="782"/>
      <c r="X992" s="782"/>
      <c r="Y992" s="782"/>
      <c r="Z992" s="782"/>
    </row>
    <row r="993" spans="1:26">
      <c r="A993" s="792"/>
      <c r="B993" s="807" t="s">
        <v>128</v>
      </c>
      <c r="C993" s="808" t="s">
        <v>724</v>
      </c>
      <c r="D993" s="797"/>
      <c r="E993" s="797"/>
      <c r="F993" s="797"/>
      <c r="G993" s="797"/>
      <c r="H993" s="797"/>
      <c r="I993" s="782"/>
      <c r="J993" s="782"/>
      <c r="K993" s="782"/>
      <c r="L993" s="782"/>
      <c r="M993" s="782"/>
      <c r="N993" s="782"/>
      <c r="O993" s="782"/>
      <c r="P993" s="782"/>
      <c r="Q993" s="782"/>
      <c r="R993" s="782"/>
      <c r="S993" s="782"/>
      <c r="T993" s="782"/>
      <c r="U993" s="782"/>
      <c r="V993" s="782"/>
      <c r="W993" s="782"/>
      <c r="X993" s="782"/>
      <c r="Y993" s="782"/>
      <c r="Z993" s="782"/>
    </row>
    <row r="994" spans="1:26">
      <c r="A994" s="792"/>
      <c r="B994" s="807" t="s">
        <v>128</v>
      </c>
      <c r="C994" s="809" t="s">
        <v>169</v>
      </c>
      <c r="D994" s="804"/>
      <c r="E994" s="797"/>
      <c r="F994" s="797"/>
      <c r="G994" s="797"/>
      <c r="H994" s="797"/>
      <c r="I994" s="803"/>
      <c r="J994" s="803"/>
      <c r="K994" s="803"/>
      <c r="L994" s="803"/>
      <c r="M994" s="803"/>
      <c r="N994" s="803"/>
      <c r="O994" s="803"/>
      <c r="P994" s="803"/>
      <c r="Q994" s="803"/>
      <c r="R994" s="803"/>
      <c r="S994" s="803"/>
      <c r="T994" s="803"/>
      <c r="U994" s="803"/>
      <c r="V994" s="803"/>
      <c r="W994" s="803"/>
      <c r="X994" s="803"/>
      <c r="Y994" s="803"/>
      <c r="Z994" s="803"/>
    </row>
    <row r="995" spans="1:26">
      <c r="A995" s="792"/>
      <c r="B995" s="807"/>
      <c r="C995" s="808"/>
      <c r="D995" s="797"/>
      <c r="E995" s="797"/>
      <c r="F995" s="797"/>
      <c r="G995" s="797"/>
      <c r="H995" s="797"/>
      <c r="I995" s="782"/>
      <c r="J995" s="782"/>
      <c r="K995" s="782"/>
      <c r="L995" s="782"/>
      <c r="M995" s="782"/>
      <c r="N995" s="782"/>
      <c r="O995" s="782"/>
      <c r="P995" s="782"/>
      <c r="Q995" s="782"/>
      <c r="R995" s="782"/>
      <c r="S995" s="782"/>
      <c r="T995" s="782"/>
      <c r="U995" s="782"/>
      <c r="V995" s="782"/>
      <c r="W995" s="782"/>
      <c r="X995" s="782"/>
      <c r="Y995" s="782"/>
      <c r="Z995" s="782"/>
    </row>
    <row r="996" spans="1:26">
      <c r="A996" s="792"/>
      <c r="B996" s="806" t="s">
        <v>497</v>
      </c>
      <c r="C996" s="798"/>
      <c r="D996" s="797"/>
      <c r="E996" s="797"/>
      <c r="F996" s="797"/>
      <c r="G996" s="797"/>
      <c r="H996" s="797"/>
      <c r="I996" s="782"/>
      <c r="J996" s="782"/>
      <c r="K996" s="782"/>
      <c r="L996" s="782"/>
      <c r="M996" s="782"/>
      <c r="N996" s="782"/>
      <c r="O996" s="782"/>
      <c r="P996" s="782"/>
      <c r="Q996" s="782"/>
      <c r="R996" s="782"/>
      <c r="S996" s="782"/>
      <c r="T996" s="782"/>
      <c r="U996" s="782"/>
      <c r="V996" s="782"/>
      <c r="W996" s="782"/>
      <c r="X996" s="782"/>
      <c r="Y996" s="782"/>
      <c r="Z996" s="782"/>
    </row>
    <row r="997" spans="1:26">
      <c r="A997" s="792"/>
      <c r="B997" s="793" t="s">
        <v>293</v>
      </c>
      <c r="C997" s="798"/>
      <c r="D997" s="797"/>
      <c r="E997" s="797"/>
      <c r="F997" s="797"/>
      <c r="G997" s="797"/>
      <c r="H997" s="797"/>
      <c r="I997" s="782"/>
      <c r="J997" s="782"/>
      <c r="K997" s="782"/>
      <c r="L997" s="782"/>
      <c r="M997" s="782"/>
      <c r="N997" s="782"/>
      <c r="O997" s="782"/>
      <c r="P997" s="782"/>
      <c r="Q997" s="782"/>
      <c r="R997" s="782"/>
      <c r="S997" s="782"/>
      <c r="T997" s="782"/>
      <c r="U997" s="782"/>
      <c r="V997" s="782"/>
      <c r="W997" s="782"/>
      <c r="X997" s="782"/>
      <c r="Y997" s="782"/>
      <c r="Z997" s="782"/>
    </row>
    <row r="998" spans="1:26">
      <c r="A998" s="793" t="s">
        <v>1247</v>
      </c>
      <c r="B998" s="793"/>
      <c r="C998" s="798"/>
      <c r="D998" s="797"/>
      <c r="E998" s="797"/>
      <c r="F998" s="797"/>
      <c r="G998" s="797"/>
      <c r="H998" s="797"/>
      <c r="I998" s="782"/>
      <c r="J998" s="782"/>
      <c r="K998" s="782"/>
      <c r="L998" s="782"/>
      <c r="M998" s="782"/>
      <c r="N998" s="782"/>
      <c r="O998" s="782"/>
      <c r="P998" s="782"/>
      <c r="Q998" s="782"/>
      <c r="R998" s="782"/>
      <c r="S998" s="782"/>
      <c r="T998" s="782"/>
      <c r="U998" s="782"/>
      <c r="V998" s="782"/>
      <c r="W998" s="782"/>
      <c r="X998" s="782"/>
      <c r="Y998" s="782"/>
      <c r="Z998" s="782"/>
    </row>
    <row r="999" spans="1:26">
      <c r="A999" s="793" t="s">
        <v>295</v>
      </c>
      <c r="B999" s="789"/>
      <c r="C999" s="798"/>
      <c r="D999" s="797"/>
      <c r="E999" s="797"/>
      <c r="F999" s="797"/>
      <c r="G999" s="797"/>
      <c r="H999" s="797"/>
      <c r="I999" s="782"/>
      <c r="J999" s="782"/>
      <c r="K999" s="782"/>
      <c r="L999" s="782"/>
      <c r="M999" s="782"/>
      <c r="N999" s="782"/>
      <c r="O999" s="782"/>
      <c r="P999" s="782"/>
      <c r="Q999" s="782"/>
      <c r="R999" s="782"/>
      <c r="S999" s="782"/>
      <c r="T999" s="782"/>
      <c r="U999" s="782"/>
      <c r="V999" s="782"/>
      <c r="W999" s="782"/>
      <c r="X999" s="782"/>
      <c r="Y999" s="782"/>
      <c r="Z999" s="782"/>
    </row>
    <row r="1000" spans="1:26">
      <c r="A1000" s="792"/>
      <c r="B1000" s="793"/>
      <c r="C1000" s="798"/>
      <c r="D1000" s="797"/>
      <c r="E1000" s="797"/>
      <c r="F1000" s="818"/>
      <c r="G1000" s="797"/>
      <c r="H1000" s="797"/>
      <c r="I1000" s="782"/>
      <c r="J1000" s="782"/>
      <c r="K1000" s="782"/>
      <c r="L1000" s="782"/>
      <c r="M1000" s="782"/>
      <c r="N1000" s="782"/>
      <c r="O1000" s="782"/>
      <c r="P1000" s="782"/>
      <c r="Q1000" s="782"/>
      <c r="R1000" s="782"/>
      <c r="S1000" s="782"/>
      <c r="T1000" s="782"/>
      <c r="U1000" s="782"/>
      <c r="V1000" s="782"/>
      <c r="W1000" s="782"/>
      <c r="X1000" s="782"/>
      <c r="Y1000" s="782"/>
      <c r="Z1000" s="782"/>
    </row>
    <row r="1001" spans="1:26">
      <c r="A1001" s="792"/>
      <c r="B1001" s="806" t="s">
        <v>196</v>
      </c>
      <c r="C1001" s="798"/>
      <c r="D1001" s="797"/>
      <c r="E1001" s="797"/>
      <c r="F1001" s="797"/>
      <c r="G1001" s="797"/>
      <c r="H1001" s="797"/>
      <c r="I1001" s="782"/>
      <c r="J1001" s="782"/>
      <c r="K1001" s="782"/>
      <c r="L1001" s="782"/>
      <c r="M1001" s="782"/>
      <c r="N1001" s="782"/>
      <c r="O1001" s="782"/>
      <c r="P1001" s="782"/>
      <c r="Q1001" s="782"/>
      <c r="R1001" s="782"/>
      <c r="S1001" s="782"/>
      <c r="T1001" s="782"/>
      <c r="U1001" s="782"/>
      <c r="V1001" s="782"/>
      <c r="W1001" s="782"/>
      <c r="X1001" s="782"/>
      <c r="Y1001" s="782"/>
      <c r="Z1001" s="782"/>
    </row>
    <row r="1002" spans="1:26">
      <c r="A1002" s="792"/>
      <c r="B1002" s="793" t="s">
        <v>789</v>
      </c>
      <c r="C1002" s="798"/>
      <c r="D1002" s="797"/>
      <c r="E1002" s="797"/>
      <c r="F1002" s="797"/>
      <c r="G1002" s="797"/>
      <c r="H1002" s="797"/>
      <c r="I1002" s="782"/>
      <c r="J1002" s="782"/>
      <c r="K1002" s="782"/>
      <c r="L1002" s="782"/>
      <c r="M1002" s="782"/>
      <c r="N1002" s="782"/>
      <c r="O1002" s="782"/>
      <c r="P1002" s="782"/>
      <c r="Q1002" s="782"/>
      <c r="R1002" s="782"/>
      <c r="S1002" s="782"/>
      <c r="T1002" s="782"/>
      <c r="U1002" s="782"/>
      <c r="V1002" s="782"/>
      <c r="W1002" s="782"/>
      <c r="X1002" s="782"/>
      <c r="Y1002" s="782"/>
      <c r="Z1002" s="782"/>
    </row>
    <row r="1003" spans="1:26">
      <c r="A1003" s="792" t="s">
        <v>786</v>
      </c>
      <c r="B1003" s="793"/>
      <c r="C1003" s="798"/>
      <c r="D1003" s="797"/>
      <c r="E1003" s="797"/>
      <c r="F1003" s="797"/>
      <c r="G1003" s="797"/>
      <c r="H1003" s="797"/>
      <c r="I1003" s="782"/>
      <c r="J1003" s="782"/>
      <c r="K1003" s="782"/>
      <c r="L1003" s="782"/>
      <c r="M1003" s="782"/>
      <c r="N1003" s="782"/>
      <c r="O1003" s="782"/>
      <c r="P1003" s="782"/>
      <c r="Q1003" s="782"/>
      <c r="R1003" s="782"/>
      <c r="S1003" s="782"/>
      <c r="T1003" s="782"/>
      <c r="U1003" s="782"/>
      <c r="V1003" s="782"/>
      <c r="W1003" s="782"/>
      <c r="X1003" s="782"/>
      <c r="Y1003" s="782"/>
      <c r="Z1003" s="782"/>
    </row>
    <row r="1004" spans="1:26">
      <c r="A1004" s="813"/>
      <c r="B1004" s="813"/>
      <c r="C1004" s="813"/>
      <c r="D1004" s="813"/>
      <c r="E1004" s="813"/>
      <c r="F1004" s="813"/>
      <c r="G1004" s="813"/>
      <c r="H1004" s="813"/>
      <c r="I1004" s="803"/>
      <c r="J1004" s="803"/>
      <c r="K1004" s="803"/>
      <c r="L1004" s="803"/>
      <c r="M1004" s="803"/>
      <c r="N1004" s="803"/>
      <c r="O1004" s="803"/>
      <c r="P1004" s="803"/>
      <c r="Q1004" s="803"/>
      <c r="R1004" s="803"/>
      <c r="S1004" s="803"/>
      <c r="T1004" s="803"/>
      <c r="U1004" s="803"/>
      <c r="V1004" s="803"/>
      <c r="W1004" s="803"/>
      <c r="X1004" s="803"/>
      <c r="Y1004" s="803"/>
      <c r="Z1004" s="803"/>
    </row>
    <row r="1005" spans="1:26" ht="18.75">
      <c r="A1005" s="805" t="s">
        <v>790</v>
      </c>
      <c r="B1005" s="793"/>
      <c r="C1005" s="798"/>
      <c r="D1005" s="797"/>
      <c r="E1005" s="797"/>
      <c r="F1005" s="797"/>
      <c r="G1005" s="797"/>
      <c r="H1005" s="797"/>
      <c r="I1005" s="803"/>
      <c r="J1005" s="803"/>
      <c r="K1005" s="803"/>
      <c r="L1005" s="803"/>
      <c r="M1005" s="803"/>
      <c r="N1005" s="803"/>
      <c r="O1005" s="803"/>
      <c r="P1005" s="803"/>
      <c r="Q1005" s="803"/>
      <c r="R1005" s="803"/>
      <c r="S1005" s="803"/>
      <c r="T1005" s="803"/>
      <c r="U1005" s="803"/>
      <c r="V1005" s="803"/>
      <c r="W1005" s="803"/>
      <c r="X1005" s="803"/>
      <c r="Y1005" s="803"/>
      <c r="Z1005" s="803"/>
    </row>
    <row r="1006" spans="1:26">
      <c r="A1006" s="792"/>
      <c r="B1006" s="793"/>
      <c r="C1006" s="798"/>
      <c r="D1006" s="797"/>
      <c r="E1006" s="797"/>
      <c r="F1006" s="797"/>
      <c r="G1006" s="797"/>
      <c r="H1006" s="797"/>
      <c r="I1006" s="803"/>
      <c r="J1006" s="803"/>
      <c r="K1006" s="803"/>
      <c r="L1006" s="803"/>
      <c r="M1006" s="803"/>
      <c r="N1006" s="803"/>
      <c r="O1006" s="803"/>
      <c r="P1006" s="803"/>
      <c r="Q1006" s="803"/>
      <c r="R1006" s="803"/>
      <c r="S1006" s="803"/>
      <c r="T1006" s="803"/>
      <c r="U1006" s="803"/>
      <c r="V1006" s="803"/>
      <c r="W1006" s="803"/>
      <c r="X1006" s="803"/>
      <c r="Y1006" s="803"/>
      <c r="Z1006" s="803"/>
    </row>
    <row r="1007" spans="1:26">
      <c r="A1007" s="792"/>
      <c r="B1007" s="806" t="s">
        <v>165</v>
      </c>
      <c r="C1007" s="798"/>
      <c r="D1007" s="797"/>
      <c r="E1007" s="797"/>
      <c r="F1007" s="797"/>
      <c r="G1007" s="797"/>
      <c r="H1007" s="797"/>
      <c r="I1007" s="782"/>
      <c r="J1007" s="782"/>
      <c r="K1007" s="782"/>
      <c r="L1007" s="782"/>
      <c r="M1007" s="782"/>
      <c r="N1007" s="782"/>
      <c r="O1007" s="782"/>
      <c r="P1007" s="782"/>
      <c r="Q1007" s="782"/>
      <c r="R1007" s="782"/>
      <c r="S1007" s="782"/>
      <c r="T1007" s="782"/>
      <c r="U1007" s="782"/>
      <c r="V1007" s="782"/>
      <c r="W1007" s="782"/>
      <c r="X1007" s="782"/>
      <c r="Y1007" s="782"/>
      <c r="Z1007" s="782"/>
    </row>
    <row r="1008" spans="1:26">
      <c r="A1008" s="792"/>
      <c r="B1008" s="793" t="s">
        <v>791</v>
      </c>
      <c r="C1008" s="798"/>
      <c r="D1008" s="797"/>
      <c r="E1008" s="797"/>
      <c r="F1008" s="797"/>
      <c r="G1008" s="797"/>
      <c r="H1008" s="797"/>
      <c r="I1008" s="782"/>
      <c r="J1008" s="782"/>
      <c r="K1008" s="782"/>
      <c r="L1008" s="782"/>
      <c r="M1008" s="782"/>
      <c r="N1008" s="782"/>
      <c r="O1008" s="782"/>
      <c r="P1008" s="782"/>
      <c r="Q1008" s="782"/>
      <c r="R1008" s="782"/>
      <c r="S1008" s="782"/>
      <c r="T1008" s="782"/>
      <c r="U1008" s="782"/>
      <c r="V1008" s="782"/>
      <c r="W1008" s="782"/>
      <c r="X1008" s="782"/>
      <c r="Y1008" s="782"/>
      <c r="Z1008" s="782"/>
    </row>
    <row r="1009" spans="1:26">
      <c r="A1009" s="792" t="s">
        <v>563</v>
      </c>
      <c r="B1009" s="793"/>
      <c r="C1009" s="798"/>
      <c r="D1009" s="797"/>
      <c r="E1009" s="797"/>
      <c r="F1009" s="797"/>
      <c r="G1009" s="797"/>
      <c r="H1009" s="797"/>
      <c r="I1009" s="782"/>
      <c r="J1009" s="782"/>
      <c r="K1009" s="782"/>
      <c r="L1009" s="782"/>
      <c r="M1009" s="782"/>
      <c r="N1009" s="782"/>
      <c r="O1009" s="782"/>
      <c r="P1009" s="782"/>
      <c r="Q1009" s="782"/>
      <c r="R1009" s="782"/>
      <c r="S1009" s="782"/>
      <c r="T1009" s="782"/>
      <c r="U1009" s="782"/>
      <c r="V1009" s="782"/>
      <c r="W1009" s="782"/>
      <c r="X1009" s="782"/>
      <c r="Y1009" s="782"/>
      <c r="Z1009" s="782"/>
    </row>
    <row r="1010" spans="1:26">
      <c r="A1010" s="792"/>
      <c r="B1010" s="807" t="s">
        <v>128</v>
      </c>
      <c r="C1010" s="808" t="s">
        <v>638</v>
      </c>
      <c r="D1010" s="797"/>
      <c r="E1010" s="797"/>
      <c r="F1010" s="797"/>
      <c r="G1010" s="797"/>
      <c r="H1010" s="797"/>
      <c r="I1010" s="782"/>
      <c r="J1010" s="782"/>
      <c r="K1010" s="782"/>
      <c r="L1010" s="782"/>
      <c r="M1010" s="782"/>
      <c r="N1010" s="782"/>
      <c r="O1010" s="782"/>
      <c r="P1010" s="782"/>
      <c r="Q1010" s="782"/>
      <c r="R1010" s="782"/>
      <c r="S1010" s="782"/>
      <c r="T1010" s="782"/>
      <c r="U1010" s="782"/>
      <c r="V1010" s="782"/>
      <c r="W1010" s="782"/>
      <c r="X1010" s="782"/>
      <c r="Y1010" s="782"/>
      <c r="Z1010" s="782"/>
    </row>
    <row r="1011" spans="1:26">
      <c r="A1011" s="792"/>
      <c r="B1011" s="807" t="s">
        <v>128</v>
      </c>
      <c r="C1011" s="808" t="s">
        <v>1243</v>
      </c>
      <c r="D1011" s="797"/>
      <c r="E1011" s="797"/>
      <c r="F1011" s="797"/>
      <c r="G1011" s="797"/>
      <c r="H1011" s="797"/>
      <c r="I1011" s="782"/>
      <c r="J1011" s="782"/>
      <c r="K1011" s="782"/>
      <c r="L1011" s="782"/>
      <c r="M1011" s="782"/>
      <c r="N1011" s="782"/>
      <c r="O1011" s="782"/>
      <c r="P1011" s="782"/>
      <c r="Q1011" s="782"/>
      <c r="R1011" s="782"/>
      <c r="S1011" s="782"/>
      <c r="T1011" s="782"/>
      <c r="U1011" s="782"/>
      <c r="V1011" s="782"/>
      <c r="W1011" s="782"/>
      <c r="X1011" s="782"/>
      <c r="Y1011" s="782"/>
      <c r="Z1011" s="782"/>
    </row>
    <row r="1012" spans="1:26">
      <c r="A1012" s="792"/>
      <c r="B1012" s="807" t="s">
        <v>128</v>
      </c>
      <c r="C1012" s="809" t="s">
        <v>291</v>
      </c>
      <c r="D1012" s="797"/>
      <c r="E1012" s="797"/>
      <c r="F1012" s="797"/>
      <c r="G1012" s="797"/>
      <c r="H1012" s="797"/>
      <c r="I1012" s="782"/>
      <c r="J1012" s="782"/>
      <c r="K1012" s="782"/>
      <c r="L1012" s="782"/>
      <c r="M1012" s="782"/>
      <c r="N1012" s="782"/>
      <c r="O1012" s="782"/>
      <c r="P1012" s="782"/>
      <c r="Q1012" s="782"/>
      <c r="R1012" s="782"/>
      <c r="S1012" s="782"/>
      <c r="T1012" s="782"/>
      <c r="U1012" s="782"/>
      <c r="V1012" s="782"/>
      <c r="W1012" s="782"/>
      <c r="X1012" s="782"/>
      <c r="Y1012" s="782"/>
      <c r="Z1012" s="782"/>
    </row>
    <row r="1013" spans="1:26">
      <c r="A1013" s="792"/>
      <c r="B1013" s="807" t="s">
        <v>128</v>
      </c>
      <c r="C1013" s="808" t="s">
        <v>724</v>
      </c>
      <c r="D1013" s="797"/>
      <c r="E1013" s="797"/>
      <c r="F1013" s="797"/>
      <c r="G1013" s="797"/>
      <c r="H1013" s="797"/>
      <c r="I1013" s="782"/>
      <c r="J1013" s="782"/>
      <c r="K1013" s="782"/>
      <c r="L1013" s="782"/>
      <c r="M1013" s="782"/>
      <c r="N1013" s="782"/>
      <c r="O1013" s="782"/>
      <c r="P1013" s="782"/>
      <c r="Q1013" s="782"/>
      <c r="R1013" s="782"/>
      <c r="S1013" s="782"/>
      <c r="T1013" s="782"/>
      <c r="U1013" s="782"/>
      <c r="V1013" s="782"/>
      <c r="W1013" s="782"/>
      <c r="X1013" s="782"/>
      <c r="Y1013" s="782"/>
      <c r="Z1013" s="782"/>
    </row>
    <row r="1014" spans="1:26">
      <c r="A1014" s="792"/>
      <c r="B1014" s="807" t="s">
        <v>128</v>
      </c>
      <c r="C1014" s="808" t="s">
        <v>565</v>
      </c>
      <c r="D1014" s="804"/>
      <c r="E1014" s="797"/>
      <c r="F1014" s="797"/>
      <c r="G1014" s="797"/>
      <c r="H1014" s="797"/>
      <c r="I1014" s="803"/>
      <c r="J1014" s="803"/>
      <c r="K1014" s="803"/>
      <c r="L1014" s="803"/>
      <c r="M1014" s="803"/>
      <c r="N1014" s="803"/>
      <c r="O1014" s="803"/>
      <c r="P1014" s="803"/>
      <c r="Q1014" s="803"/>
      <c r="R1014" s="803"/>
      <c r="S1014" s="803"/>
      <c r="T1014" s="803"/>
      <c r="U1014" s="803"/>
      <c r="V1014" s="803"/>
      <c r="W1014" s="803"/>
      <c r="X1014" s="803"/>
      <c r="Y1014" s="803"/>
      <c r="Z1014" s="803"/>
    </row>
    <row r="1015" spans="1:26">
      <c r="A1015" s="792"/>
      <c r="B1015" s="793"/>
      <c r="C1015" s="798"/>
      <c r="D1015" s="797"/>
      <c r="E1015" s="797"/>
      <c r="F1015" s="797"/>
      <c r="G1015" s="797"/>
      <c r="H1015" s="797"/>
      <c r="I1015" s="782"/>
      <c r="J1015" s="782"/>
      <c r="K1015" s="782"/>
      <c r="L1015" s="782"/>
      <c r="M1015" s="782"/>
      <c r="N1015" s="782"/>
      <c r="O1015" s="782"/>
      <c r="P1015" s="782"/>
      <c r="Q1015" s="782"/>
      <c r="R1015" s="782"/>
      <c r="S1015" s="782"/>
      <c r="T1015" s="782"/>
      <c r="U1015" s="782"/>
      <c r="V1015" s="782"/>
      <c r="W1015" s="782"/>
      <c r="X1015" s="782"/>
      <c r="Y1015" s="782"/>
      <c r="Z1015" s="782"/>
    </row>
    <row r="1016" spans="1:26">
      <c r="A1016" s="792"/>
      <c r="B1016" s="806" t="s">
        <v>497</v>
      </c>
      <c r="C1016" s="798"/>
      <c r="D1016" s="797"/>
      <c r="E1016" s="797"/>
      <c r="F1016" s="797"/>
      <c r="G1016" s="797"/>
      <c r="H1016" s="797"/>
      <c r="I1016" s="782"/>
      <c r="J1016" s="782"/>
      <c r="K1016" s="782"/>
      <c r="L1016" s="782"/>
      <c r="M1016" s="782"/>
      <c r="N1016" s="782"/>
      <c r="O1016" s="782"/>
      <c r="P1016" s="782"/>
      <c r="Q1016" s="782"/>
      <c r="R1016" s="782"/>
      <c r="S1016" s="782"/>
      <c r="T1016" s="782"/>
      <c r="U1016" s="782"/>
      <c r="V1016" s="782"/>
      <c r="W1016" s="782"/>
      <c r="X1016" s="782"/>
      <c r="Y1016" s="782"/>
      <c r="Z1016" s="782"/>
    </row>
    <row r="1017" spans="1:26">
      <c r="A1017" s="792"/>
      <c r="B1017" s="793" t="s">
        <v>293</v>
      </c>
      <c r="C1017" s="798"/>
      <c r="D1017" s="797"/>
      <c r="E1017" s="797"/>
      <c r="F1017" s="797"/>
      <c r="G1017" s="797"/>
      <c r="H1017" s="797"/>
      <c r="I1017" s="782"/>
      <c r="J1017" s="782"/>
      <c r="K1017" s="782"/>
      <c r="L1017" s="782"/>
      <c r="M1017" s="782"/>
      <c r="N1017" s="782"/>
      <c r="O1017" s="782"/>
      <c r="P1017" s="782"/>
      <c r="Q1017" s="782"/>
      <c r="R1017" s="782"/>
      <c r="S1017" s="782"/>
      <c r="T1017" s="782"/>
      <c r="U1017" s="782"/>
      <c r="V1017" s="782"/>
      <c r="W1017" s="782"/>
      <c r="X1017" s="782"/>
      <c r="Y1017" s="782"/>
      <c r="Z1017" s="782"/>
    </row>
    <row r="1018" spans="1:26">
      <c r="A1018" s="793" t="s">
        <v>1247</v>
      </c>
      <c r="B1018" s="793"/>
      <c r="C1018" s="798"/>
      <c r="D1018" s="797"/>
      <c r="E1018" s="797"/>
      <c r="F1018" s="797"/>
      <c r="G1018" s="797"/>
      <c r="H1018" s="797"/>
      <c r="I1018" s="782"/>
      <c r="J1018" s="782"/>
      <c r="K1018" s="782"/>
      <c r="L1018" s="782"/>
      <c r="M1018" s="782"/>
      <c r="N1018" s="782"/>
      <c r="O1018" s="782"/>
      <c r="P1018" s="782"/>
      <c r="Q1018" s="782"/>
      <c r="R1018" s="782"/>
      <c r="S1018" s="782"/>
      <c r="T1018" s="782"/>
      <c r="U1018" s="782"/>
      <c r="V1018" s="782"/>
      <c r="W1018" s="782"/>
      <c r="X1018" s="782"/>
      <c r="Y1018" s="782"/>
      <c r="Z1018" s="782"/>
    </row>
    <row r="1019" spans="1:26">
      <c r="A1019" s="793" t="s">
        <v>295</v>
      </c>
      <c r="B1019" s="789"/>
      <c r="C1019" s="798"/>
      <c r="D1019" s="797"/>
      <c r="E1019" s="797"/>
      <c r="F1019" s="797"/>
      <c r="G1019" s="797"/>
      <c r="H1019" s="797"/>
      <c r="I1019" s="782"/>
      <c r="J1019" s="782"/>
      <c r="K1019" s="782"/>
      <c r="L1019" s="782"/>
      <c r="M1019" s="782"/>
      <c r="N1019" s="782"/>
      <c r="O1019" s="782"/>
      <c r="P1019" s="782"/>
      <c r="Q1019" s="782"/>
      <c r="R1019" s="782"/>
      <c r="S1019" s="782"/>
      <c r="T1019" s="782"/>
      <c r="U1019" s="782"/>
      <c r="V1019" s="782"/>
      <c r="W1019" s="782"/>
      <c r="X1019" s="782"/>
      <c r="Y1019" s="782"/>
      <c r="Z1019" s="782"/>
    </row>
    <row r="1020" spans="1:26">
      <c r="A1020" s="792"/>
      <c r="B1020" s="793"/>
      <c r="C1020" s="798"/>
      <c r="D1020" s="797"/>
      <c r="E1020" s="797"/>
      <c r="F1020" s="797"/>
      <c r="G1020" s="797"/>
      <c r="H1020" s="797"/>
      <c r="I1020" s="782"/>
      <c r="J1020" s="782"/>
      <c r="K1020" s="782"/>
      <c r="L1020" s="782"/>
      <c r="M1020" s="782"/>
      <c r="N1020" s="782"/>
      <c r="O1020" s="782"/>
      <c r="P1020" s="782"/>
      <c r="Q1020" s="782"/>
      <c r="R1020" s="782"/>
      <c r="S1020" s="782"/>
      <c r="T1020" s="782"/>
      <c r="U1020" s="782"/>
      <c r="V1020" s="782"/>
      <c r="W1020" s="782"/>
      <c r="X1020" s="782"/>
      <c r="Y1020" s="782"/>
      <c r="Z1020" s="782"/>
    </row>
    <row r="1021" spans="1:26">
      <c r="A1021" s="792"/>
      <c r="B1021" s="831" t="s">
        <v>1271</v>
      </c>
      <c r="C1021" s="798"/>
      <c r="D1021" s="797"/>
      <c r="E1021" s="797"/>
      <c r="F1021" s="797"/>
      <c r="G1021" s="797"/>
      <c r="H1021" s="797"/>
      <c r="I1021" s="782"/>
      <c r="J1021" s="782"/>
      <c r="K1021" s="782"/>
      <c r="L1021" s="782"/>
      <c r="M1021" s="782"/>
      <c r="N1021" s="782"/>
      <c r="O1021" s="782"/>
      <c r="P1021" s="782"/>
      <c r="Q1021" s="782"/>
      <c r="R1021" s="782"/>
      <c r="S1021" s="782"/>
      <c r="T1021" s="782"/>
      <c r="U1021" s="782"/>
      <c r="V1021" s="782"/>
      <c r="W1021" s="782"/>
      <c r="X1021" s="782"/>
      <c r="Y1021" s="782"/>
      <c r="Z1021" s="782"/>
    </row>
    <row r="1022" spans="1:26">
      <c r="A1022" s="792"/>
      <c r="B1022" s="831" t="s">
        <v>1272</v>
      </c>
      <c r="C1022" s="798"/>
      <c r="D1022" s="797"/>
      <c r="E1022" s="797"/>
      <c r="F1022" s="797"/>
      <c r="G1022" s="797"/>
      <c r="H1022" s="797"/>
      <c r="I1022" s="782"/>
      <c r="J1022" s="782"/>
      <c r="K1022" s="782"/>
      <c r="L1022" s="782"/>
      <c r="M1022" s="782"/>
      <c r="N1022" s="782"/>
      <c r="O1022" s="782"/>
      <c r="P1022" s="782"/>
      <c r="Q1022" s="782"/>
      <c r="R1022" s="782"/>
      <c r="S1022" s="782"/>
      <c r="T1022" s="782"/>
      <c r="U1022" s="782"/>
      <c r="V1022" s="782"/>
      <c r="W1022" s="782"/>
      <c r="X1022" s="782"/>
      <c r="Y1022" s="782"/>
      <c r="Z1022" s="782"/>
    </row>
    <row r="1023" spans="1:26">
      <c r="A1023" s="792" t="s">
        <v>792</v>
      </c>
      <c r="B1023" s="793"/>
      <c r="C1023" s="798"/>
      <c r="D1023" s="797"/>
      <c r="E1023" s="797"/>
      <c r="F1023" s="797"/>
      <c r="G1023" s="797"/>
      <c r="H1023" s="797"/>
      <c r="I1023" s="782"/>
      <c r="J1023" s="782"/>
      <c r="K1023" s="782"/>
      <c r="L1023" s="782"/>
      <c r="M1023" s="782"/>
      <c r="N1023" s="782"/>
      <c r="O1023" s="782"/>
      <c r="P1023" s="782"/>
      <c r="Q1023" s="782"/>
      <c r="R1023" s="782"/>
      <c r="S1023" s="782"/>
      <c r="T1023" s="782"/>
      <c r="U1023" s="782"/>
      <c r="V1023" s="782"/>
      <c r="W1023" s="782"/>
      <c r="X1023" s="782"/>
      <c r="Y1023" s="782"/>
      <c r="Z1023" s="782"/>
    </row>
    <row r="1024" spans="1:26">
      <c r="A1024" s="792"/>
      <c r="B1024" s="831" t="s">
        <v>793</v>
      </c>
      <c r="C1024" s="798"/>
      <c r="D1024" s="797"/>
      <c r="E1024" s="797"/>
      <c r="F1024" s="797"/>
      <c r="G1024" s="797"/>
      <c r="H1024" s="797"/>
      <c r="I1024" s="782"/>
      <c r="J1024" s="782"/>
      <c r="K1024" s="782"/>
      <c r="L1024" s="782"/>
      <c r="M1024" s="782"/>
      <c r="N1024" s="782"/>
      <c r="O1024" s="782"/>
      <c r="P1024" s="782"/>
      <c r="Q1024" s="782"/>
      <c r="R1024" s="782"/>
      <c r="S1024" s="782"/>
      <c r="T1024" s="782"/>
      <c r="U1024" s="782"/>
      <c r="V1024" s="782"/>
      <c r="W1024" s="782"/>
      <c r="X1024" s="782"/>
      <c r="Y1024" s="782"/>
      <c r="Z1024" s="782"/>
    </row>
    <row r="1025" spans="1:26">
      <c r="A1025" s="792" t="s">
        <v>794</v>
      </c>
      <c r="B1025" s="793"/>
      <c r="C1025" s="798"/>
      <c r="D1025" s="797"/>
      <c r="E1025" s="797"/>
      <c r="F1025" s="797"/>
      <c r="G1025" s="797"/>
      <c r="H1025" s="797"/>
      <c r="I1025" s="782"/>
      <c r="J1025" s="782"/>
      <c r="K1025" s="782"/>
      <c r="L1025" s="782"/>
      <c r="M1025" s="782"/>
      <c r="N1025" s="782"/>
      <c r="O1025" s="782"/>
      <c r="P1025" s="782"/>
      <c r="Q1025" s="782"/>
      <c r="R1025" s="782"/>
      <c r="S1025" s="782"/>
      <c r="T1025" s="782"/>
      <c r="U1025" s="782"/>
      <c r="V1025" s="782"/>
      <c r="W1025" s="782"/>
      <c r="X1025" s="782"/>
      <c r="Y1025" s="782"/>
      <c r="Z1025" s="782"/>
    </row>
    <row r="1026" spans="1:26">
      <c r="A1026" s="792"/>
      <c r="B1026" s="831" t="s">
        <v>795</v>
      </c>
      <c r="C1026" s="798"/>
      <c r="D1026" s="797"/>
      <c r="E1026" s="797"/>
      <c r="F1026" s="797"/>
      <c r="G1026" s="797"/>
      <c r="H1026" s="797"/>
      <c r="I1026" s="782"/>
      <c r="J1026" s="782"/>
      <c r="K1026" s="782"/>
      <c r="L1026" s="782"/>
      <c r="M1026" s="782"/>
      <c r="N1026" s="782"/>
      <c r="O1026" s="782"/>
      <c r="P1026" s="782"/>
      <c r="Q1026" s="782"/>
      <c r="R1026" s="782"/>
      <c r="S1026" s="782"/>
      <c r="T1026" s="782"/>
      <c r="U1026" s="782"/>
      <c r="V1026" s="782"/>
      <c r="W1026" s="782"/>
      <c r="X1026" s="782"/>
      <c r="Y1026" s="782"/>
      <c r="Z1026" s="782"/>
    </row>
    <row r="1027" spans="1:26">
      <c r="A1027" s="792" t="s">
        <v>796</v>
      </c>
      <c r="B1027" s="793"/>
      <c r="C1027" s="798"/>
      <c r="D1027" s="797"/>
      <c r="E1027" s="797"/>
      <c r="F1027" s="797"/>
      <c r="G1027" s="797"/>
      <c r="H1027" s="797"/>
      <c r="I1027" s="782"/>
      <c r="J1027" s="782"/>
      <c r="K1027" s="782"/>
      <c r="L1027" s="782"/>
      <c r="M1027" s="782"/>
      <c r="N1027" s="782"/>
      <c r="O1027" s="782"/>
      <c r="P1027" s="782"/>
      <c r="Q1027" s="782"/>
      <c r="R1027" s="782"/>
      <c r="S1027" s="782"/>
      <c r="T1027" s="782"/>
      <c r="U1027" s="782"/>
      <c r="V1027" s="782"/>
      <c r="W1027" s="782"/>
      <c r="X1027" s="782"/>
      <c r="Y1027" s="782"/>
      <c r="Z1027" s="782"/>
    </row>
    <row r="1028" spans="1:26">
      <c r="A1028" s="792"/>
      <c r="B1028" s="831" t="s">
        <v>797</v>
      </c>
      <c r="C1028" s="798"/>
      <c r="D1028" s="797"/>
      <c r="E1028" s="797"/>
      <c r="F1028" s="797"/>
      <c r="G1028" s="797"/>
      <c r="H1028" s="797"/>
      <c r="I1028" s="782"/>
      <c r="J1028" s="782"/>
      <c r="K1028" s="782"/>
      <c r="L1028" s="782"/>
      <c r="M1028" s="782"/>
      <c r="N1028" s="782"/>
      <c r="O1028" s="782"/>
      <c r="P1028" s="782"/>
      <c r="Q1028" s="782"/>
      <c r="R1028" s="782"/>
      <c r="S1028" s="782"/>
      <c r="T1028" s="782"/>
      <c r="U1028" s="782"/>
      <c r="V1028" s="782"/>
      <c r="W1028" s="782"/>
      <c r="X1028" s="782"/>
      <c r="Y1028" s="782"/>
      <c r="Z1028" s="782"/>
    </row>
    <row r="1029" spans="1:26">
      <c r="A1029" s="792"/>
      <c r="B1029" s="831" t="s">
        <v>798</v>
      </c>
      <c r="C1029" s="798"/>
      <c r="D1029" s="797"/>
      <c r="E1029" s="797"/>
      <c r="F1029" s="797"/>
      <c r="G1029" s="797"/>
      <c r="H1029" s="797"/>
      <c r="I1029" s="782"/>
      <c r="J1029" s="782"/>
      <c r="K1029" s="782"/>
      <c r="L1029" s="782"/>
      <c r="M1029" s="782"/>
      <c r="N1029" s="782"/>
      <c r="O1029" s="782"/>
      <c r="P1029" s="782"/>
      <c r="Q1029" s="782"/>
      <c r="R1029" s="782"/>
      <c r="S1029" s="782"/>
      <c r="T1029" s="782"/>
      <c r="U1029" s="782"/>
      <c r="V1029" s="782"/>
      <c r="W1029" s="782"/>
      <c r="X1029" s="782"/>
      <c r="Y1029" s="782"/>
      <c r="Z1029" s="782"/>
    </row>
    <row r="1030" spans="1:26">
      <c r="A1030" s="792" t="s">
        <v>799</v>
      </c>
      <c r="B1030" s="793"/>
      <c r="C1030" s="798"/>
      <c r="D1030" s="797"/>
      <c r="E1030" s="797"/>
      <c r="F1030" s="797"/>
      <c r="G1030" s="797"/>
      <c r="H1030" s="797"/>
      <c r="I1030" s="782"/>
      <c r="J1030" s="782"/>
      <c r="K1030" s="782"/>
      <c r="L1030" s="782"/>
      <c r="M1030" s="782"/>
      <c r="N1030" s="782"/>
      <c r="O1030" s="782"/>
      <c r="P1030" s="782"/>
      <c r="Q1030" s="782"/>
      <c r="R1030" s="782"/>
      <c r="S1030" s="782"/>
      <c r="T1030" s="782"/>
      <c r="U1030" s="782"/>
      <c r="V1030" s="782"/>
      <c r="W1030" s="782"/>
      <c r="X1030" s="782"/>
      <c r="Y1030" s="782"/>
      <c r="Z1030" s="782"/>
    </row>
    <row r="1031" spans="1:26">
      <c r="A1031" s="792"/>
      <c r="B1031" s="831" t="s">
        <v>800</v>
      </c>
      <c r="C1031" s="798"/>
      <c r="D1031" s="797"/>
      <c r="E1031" s="797"/>
      <c r="F1031" s="797"/>
      <c r="G1031" s="797"/>
      <c r="H1031" s="797"/>
      <c r="I1031" s="782"/>
      <c r="J1031" s="782"/>
      <c r="K1031" s="782"/>
      <c r="L1031" s="782"/>
      <c r="M1031" s="782"/>
      <c r="N1031" s="782"/>
      <c r="O1031" s="782"/>
      <c r="P1031" s="782"/>
      <c r="Q1031" s="782"/>
      <c r="R1031" s="782"/>
      <c r="S1031" s="782"/>
      <c r="T1031" s="782"/>
      <c r="U1031" s="782"/>
      <c r="V1031" s="782"/>
      <c r="W1031" s="782"/>
      <c r="X1031" s="782"/>
      <c r="Y1031" s="782"/>
      <c r="Z1031" s="782"/>
    </row>
    <row r="1032" spans="1:26">
      <c r="A1032" s="792" t="s">
        <v>801</v>
      </c>
      <c r="B1032" s="793"/>
      <c r="C1032" s="798"/>
      <c r="D1032" s="797"/>
      <c r="E1032" s="797"/>
      <c r="F1032" s="797"/>
      <c r="G1032" s="797"/>
      <c r="H1032" s="797"/>
      <c r="I1032" s="782"/>
      <c r="J1032" s="782"/>
      <c r="K1032" s="782"/>
      <c r="L1032" s="782"/>
      <c r="M1032" s="782"/>
      <c r="N1032" s="782"/>
      <c r="O1032" s="782"/>
      <c r="P1032" s="782"/>
      <c r="Q1032" s="782"/>
      <c r="R1032" s="782"/>
      <c r="S1032" s="782"/>
      <c r="T1032" s="782"/>
      <c r="U1032" s="782"/>
      <c r="V1032" s="782"/>
      <c r="W1032" s="782"/>
      <c r="X1032" s="782"/>
      <c r="Y1032" s="782"/>
      <c r="Z1032" s="782"/>
    </row>
    <row r="1033" spans="1:26">
      <c r="A1033" s="792"/>
      <c r="B1033" s="793"/>
      <c r="C1033" s="798"/>
      <c r="D1033" s="797"/>
      <c r="E1033" s="797"/>
      <c r="F1033" s="797"/>
      <c r="G1033" s="797"/>
      <c r="H1033" s="797"/>
      <c r="I1033" s="782"/>
      <c r="J1033" s="782"/>
      <c r="K1033" s="782"/>
      <c r="L1033" s="782"/>
      <c r="M1033" s="782"/>
      <c r="N1033" s="782"/>
      <c r="O1033" s="782"/>
      <c r="P1033" s="782"/>
      <c r="Q1033" s="782"/>
      <c r="R1033" s="782"/>
      <c r="S1033" s="782"/>
      <c r="T1033" s="782"/>
      <c r="U1033" s="782"/>
      <c r="V1033" s="782"/>
      <c r="W1033" s="782"/>
      <c r="X1033" s="782"/>
      <c r="Y1033" s="782"/>
      <c r="Z1033" s="782"/>
    </row>
    <row r="1034" spans="1:26">
      <c r="A1034" s="792"/>
      <c r="B1034" s="831" t="s">
        <v>1302</v>
      </c>
      <c r="C1034" s="798"/>
      <c r="D1034" s="797"/>
      <c r="E1034" s="797"/>
      <c r="F1034" s="797"/>
      <c r="G1034" s="797"/>
      <c r="H1034" s="797"/>
      <c r="I1034" s="782"/>
      <c r="J1034" s="782"/>
      <c r="K1034" s="782"/>
      <c r="L1034" s="782"/>
      <c r="M1034" s="782"/>
      <c r="N1034" s="782"/>
      <c r="O1034" s="782"/>
      <c r="P1034" s="782"/>
      <c r="Q1034" s="782"/>
      <c r="R1034" s="782"/>
      <c r="S1034" s="782"/>
      <c r="T1034" s="782"/>
      <c r="U1034" s="782"/>
      <c r="V1034" s="782"/>
      <c r="W1034" s="782"/>
      <c r="X1034" s="782"/>
      <c r="Y1034" s="782"/>
      <c r="Z1034" s="782"/>
    </row>
    <row r="1035" spans="1:26">
      <c r="A1035" s="792"/>
      <c r="B1035" s="830" t="s">
        <v>75</v>
      </c>
      <c r="C1035" s="831" t="s">
        <v>802</v>
      </c>
      <c r="D1035" s="797"/>
      <c r="E1035" s="797"/>
      <c r="F1035" s="797"/>
      <c r="G1035" s="797"/>
      <c r="H1035" s="797"/>
      <c r="I1035" s="782"/>
      <c r="J1035" s="782"/>
      <c r="K1035" s="782"/>
      <c r="L1035" s="782"/>
      <c r="M1035" s="782"/>
      <c r="N1035" s="782"/>
      <c r="O1035" s="782"/>
      <c r="P1035" s="782"/>
      <c r="Q1035" s="782"/>
      <c r="R1035" s="782"/>
      <c r="S1035" s="782"/>
      <c r="T1035" s="782"/>
      <c r="U1035" s="782"/>
      <c r="V1035" s="782"/>
      <c r="W1035" s="782"/>
      <c r="X1035" s="782"/>
      <c r="Y1035" s="782"/>
      <c r="Z1035" s="782"/>
    </row>
    <row r="1036" spans="1:26" ht="24.6" customHeight="1">
      <c r="A1036" s="827" t="s">
        <v>1316</v>
      </c>
      <c r="B1036" s="833"/>
      <c r="C1036" s="833"/>
      <c r="D1036" s="797" t="s">
        <v>803</v>
      </c>
      <c r="E1036" s="817" t="s">
        <v>273</v>
      </c>
      <c r="F1036" s="793" t="s">
        <v>804</v>
      </c>
      <c r="G1036" s="797"/>
      <c r="H1036" s="797"/>
      <c r="I1036" s="782"/>
      <c r="J1036" s="782"/>
      <c r="K1036" s="782"/>
      <c r="L1036" s="782"/>
      <c r="M1036" s="782"/>
      <c r="N1036" s="782"/>
      <c r="O1036" s="782"/>
      <c r="P1036" s="782"/>
      <c r="Q1036" s="782"/>
      <c r="R1036" s="782"/>
      <c r="S1036" s="782"/>
      <c r="T1036" s="782"/>
      <c r="U1036" s="782"/>
      <c r="V1036" s="782"/>
      <c r="W1036" s="782"/>
      <c r="X1036" s="782"/>
      <c r="Y1036" s="782"/>
      <c r="Z1036" s="782"/>
    </row>
    <row r="1037" spans="1:26" ht="25.9" customHeight="1">
      <c r="A1037" s="827" t="s">
        <v>1317</v>
      </c>
      <c r="B1037" s="833"/>
      <c r="C1037" s="833"/>
      <c r="D1037" s="797" t="s">
        <v>803</v>
      </c>
      <c r="E1037" s="817" t="s">
        <v>273</v>
      </c>
      <c r="F1037" s="793" t="s">
        <v>805</v>
      </c>
      <c r="G1037" s="797"/>
      <c r="H1037" s="797"/>
      <c r="I1037" s="782"/>
      <c r="J1037" s="782"/>
      <c r="K1037" s="782"/>
      <c r="L1037" s="782"/>
      <c r="M1037" s="782"/>
      <c r="N1037" s="782"/>
      <c r="O1037" s="782"/>
      <c r="P1037" s="782"/>
      <c r="Q1037" s="782"/>
      <c r="R1037" s="782"/>
      <c r="S1037" s="782"/>
      <c r="T1037" s="782"/>
      <c r="U1037" s="782"/>
      <c r="V1037" s="782"/>
      <c r="W1037" s="782"/>
      <c r="X1037" s="782"/>
      <c r="Y1037" s="782"/>
      <c r="Z1037" s="782"/>
    </row>
    <row r="1038" spans="1:26" ht="24.6" customHeight="1">
      <c r="A1038" s="827" t="s">
        <v>1318</v>
      </c>
      <c r="B1038" s="826"/>
      <c r="C1038" s="826"/>
      <c r="D1038" s="797" t="s">
        <v>803</v>
      </c>
      <c r="E1038" s="817" t="s">
        <v>273</v>
      </c>
      <c r="F1038" s="793" t="s">
        <v>806</v>
      </c>
      <c r="G1038" s="797"/>
      <c r="H1038" s="797"/>
      <c r="I1038" s="782"/>
      <c r="J1038" s="782"/>
      <c r="K1038" s="782"/>
      <c r="L1038" s="782"/>
      <c r="M1038" s="782"/>
      <c r="N1038" s="782"/>
      <c r="O1038" s="782"/>
      <c r="P1038" s="782"/>
      <c r="Q1038" s="782"/>
      <c r="R1038" s="782"/>
      <c r="S1038" s="782"/>
      <c r="T1038" s="782"/>
      <c r="U1038" s="782"/>
      <c r="V1038" s="782"/>
      <c r="W1038" s="782"/>
      <c r="X1038" s="782"/>
      <c r="Y1038" s="782"/>
      <c r="Z1038" s="782"/>
    </row>
    <row r="1039" spans="1:26">
      <c r="A1039" s="792"/>
      <c r="B1039" s="830" t="s">
        <v>77</v>
      </c>
      <c r="C1039" s="831" t="s">
        <v>807</v>
      </c>
      <c r="D1039" s="797"/>
      <c r="E1039" s="797"/>
      <c r="F1039" s="797"/>
      <c r="G1039" s="797"/>
      <c r="H1039" s="797"/>
      <c r="I1039" s="782"/>
      <c r="J1039" s="782"/>
      <c r="K1039" s="782"/>
      <c r="L1039" s="782"/>
      <c r="M1039" s="782"/>
      <c r="N1039" s="782"/>
      <c r="O1039" s="782"/>
      <c r="P1039" s="782"/>
      <c r="Q1039" s="782"/>
      <c r="R1039" s="782"/>
      <c r="S1039" s="782"/>
      <c r="T1039" s="782"/>
      <c r="U1039" s="782"/>
      <c r="V1039" s="782"/>
      <c r="W1039" s="782"/>
      <c r="X1039" s="782"/>
      <c r="Y1039" s="782"/>
      <c r="Z1039" s="782"/>
    </row>
    <row r="1040" spans="1:26" ht="27.6" customHeight="1">
      <c r="A1040" s="827" t="s">
        <v>1319</v>
      </c>
      <c r="B1040" s="826"/>
      <c r="C1040" s="826"/>
      <c r="D1040" s="797" t="s">
        <v>803</v>
      </c>
      <c r="E1040" s="817" t="s">
        <v>273</v>
      </c>
      <c r="F1040" s="793" t="s">
        <v>808</v>
      </c>
      <c r="G1040" s="797"/>
      <c r="H1040" s="797"/>
      <c r="I1040" s="782"/>
      <c r="J1040" s="782"/>
      <c r="K1040" s="782"/>
      <c r="L1040" s="782"/>
      <c r="M1040" s="782"/>
      <c r="N1040" s="782"/>
      <c r="O1040" s="782"/>
      <c r="P1040" s="782"/>
      <c r="Q1040" s="782"/>
      <c r="R1040" s="782"/>
      <c r="S1040" s="782"/>
      <c r="T1040" s="782"/>
      <c r="U1040" s="782"/>
      <c r="V1040" s="782"/>
      <c r="W1040" s="782"/>
      <c r="X1040" s="782"/>
      <c r="Y1040" s="782"/>
      <c r="Z1040" s="782"/>
    </row>
    <row r="1041" spans="1:26" ht="28.15" customHeight="1">
      <c r="A1041" s="827" t="s">
        <v>1320</v>
      </c>
      <c r="B1041" s="826"/>
      <c r="C1041" s="826"/>
      <c r="D1041" s="797" t="s">
        <v>803</v>
      </c>
      <c r="E1041" s="817" t="s">
        <v>273</v>
      </c>
      <c r="F1041" s="793" t="s">
        <v>809</v>
      </c>
      <c r="G1041" s="797"/>
      <c r="H1041" s="797"/>
      <c r="I1041" s="782"/>
      <c r="J1041" s="782"/>
      <c r="K1041" s="782"/>
      <c r="L1041" s="782"/>
      <c r="M1041" s="782"/>
      <c r="N1041" s="782"/>
      <c r="O1041" s="782"/>
      <c r="P1041" s="782"/>
      <c r="Q1041" s="782"/>
      <c r="R1041" s="782"/>
      <c r="S1041" s="782"/>
      <c r="T1041" s="782"/>
      <c r="U1041" s="782"/>
      <c r="V1041" s="782"/>
      <c r="W1041" s="782"/>
      <c r="X1041" s="782"/>
      <c r="Y1041" s="782"/>
      <c r="Z1041" s="782"/>
    </row>
    <row r="1042" spans="1:26" ht="24" customHeight="1">
      <c r="A1042" s="827" t="s">
        <v>1321</v>
      </c>
      <c r="B1042" s="826"/>
      <c r="C1042" s="826"/>
      <c r="D1042" s="797" t="s">
        <v>803</v>
      </c>
      <c r="E1042" s="817" t="s">
        <v>273</v>
      </c>
      <c r="F1042" s="793" t="s">
        <v>810</v>
      </c>
      <c r="G1042" s="797"/>
      <c r="H1042" s="797"/>
      <c r="I1042" s="782"/>
      <c r="J1042" s="782"/>
      <c r="K1042" s="782"/>
      <c r="L1042" s="782"/>
      <c r="M1042" s="782"/>
      <c r="N1042" s="782"/>
      <c r="O1042" s="782"/>
      <c r="P1042" s="782"/>
      <c r="Q1042" s="782"/>
      <c r="R1042" s="782"/>
      <c r="S1042" s="782"/>
      <c r="T1042" s="782"/>
      <c r="U1042" s="782"/>
      <c r="V1042" s="782"/>
      <c r="W1042" s="782"/>
      <c r="X1042" s="782"/>
      <c r="Y1042" s="782"/>
      <c r="Z1042" s="782"/>
    </row>
    <row r="1043" spans="1:26">
      <c r="A1043" s="792"/>
      <c r="B1043" s="793"/>
      <c r="C1043" s="816"/>
      <c r="D1043" s="797"/>
      <c r="E1043" s="817"/>
      <c r="F1043" s="793"/>
      <c r="G1043" s="797"/>
      <c r="H1043" s="797"/>
      <c r="I1043" s="782"/>
      <c r="J1043" s="782"/>
      <c r="K1043" s="782"/>
      <c r="L1043" s="782"/>
      <c r="M1043" s="782"/>
      <c r="N1043" s="782"/>
      <c r="O1043" s="782"/>
      <c r="P1043" s="782"/>
      <c r="Q1043" s="782"/>
      <c r="R1043" s="782"/>
      <c r="S1043" s="782"/>
      <c r="T1043" s="782"/>
      <c r="U1043" s="782"/>
      <c r="V1043" s="782"/>
      <c r="W1043" s="782"/>
      <c r="X1043" s="782"/>
      <c r="Y1043" s="782"/>
      <c r="Z1043" s="782"/>
    </row>
    <row r="1044" spans="1:26" ht="34.9" customHeight="1">
      <c r="A1044" s="792"/>
      <c r="B1044" s="819" t="s">
        <v>1239</v>
      </c>
      <c r="C1044" s="826"/>
      <c r="D1044" s="826"/>
      <c r="E1044" s="826"/>
      <c r="F1044" s="826"/>
      <c r="G1044" s="826"/>
      <c r="H1044" s="826"/>
      <c r="I1044" s="782"/>
      <c r="J1044" s="782"/>
      <c r="K1044" s="782"/>
      <c r="L1044" s="782"/>
      <c r="M1044" s="782"/>
      <c r="N1044" s="782"/>
      <c r="O1044" s="782"/>
      <c r="P1044" s="782"/>
      <c r="Q1044" s="782"/>
      <c r="R1044" s="782"/>
      <c r="S1044" s="782"/>
      <c r="T1044" s="782"/>
      <c r="U1044" s="782"/>
      <c r="V1044" s="782"/>
      <c r="W1044" s="782"/>
      <c r="X1044" s="782"/>
      <c r="Y1044" s="782"/>
      <c r="Z1044" s="782"/>
    </row>
    <row r="1045" spans="1:26">
      <c r="A1045" s="834" t="s">
        <v>1270</v>
      </c>
      <c r="B1045" s="793"/>
      <c r="C1045" s="816"/>
      <c r="D1045" s="797"/>
      <c r="E1045" s="817"/>
      <c r="F1045" s="793"/>
      <c r="G1045" s="797"/>
      <c r="H1045" s="797"/>
      <c r="I1045" s="782"/>
      <c r="J1045" s="782"/>
      <c r="K1045" s="782"/>
      <c r="L1045" s="782"/>
      <c r="M1045" s="782"/>
      <c r="N1045" s="782"/>
      <c r="O1045" s="782"/>
      <c r="P1045" s="782"/>
      <c r="Q1045" s="782"/>
      <c r="R1045" s="782"/>
      <c r="S1045" s="782"/>
      <c r="T1045" s="782"/>
      <c r="U1045" s="782"/>
      <c r="V1045" s="782"/>
      <c r="W1045" s="782"/>
      <c r="X1045" s="782"/>
      <c r="Y1045" s="782"/>
      <c r="Z1045" s="782"/>
    </row>
    <row r="1046" spans="1:26">
      <c r="A1046" s="792"/>
      <c r="B1046" s="793" t="s">
        <v>811</v>
      </c>
      <c r="C1046" s="816"/>
      <c r="D1046" s="797"/>
      <c r="E1046" s="817"/>
      <c r="F1046" s="793"/>
      <c r="G1046" s="797"/>
      <c r="H1046" s="797"/>
      <c r="I1046" s="782"/>
      <c r="J1046" s="782"/>
      <c r="K1046" s="782"/>
      <c r="L1046" s="782"/>
      <c r="M1046" s="782"/>
      <c r="N1046" s="782"/>
      <c r="O1046" s="782"/>
      <c r="P1046" s="782"/>
      <c r="Q1046" s="782"/>
      <c r="R1046" s="782"/>
      <c r="S1046" s="782"/>
      <c r="T1046" s="782"/>
      <c r="U1046" s="782"/>
      <c r="V1046" s="782"/>
      <c r="W1046" s="782"/>
      <c r="X1046" s="782"/>
      <c r="Y1046" s="782"/>
      <c r="Z1046" s="782"/>
    </row>
    <row r="1047" spans="1:26">
      <c r="A1047" s="792" t="s">
        <v>812</v>
      </c>
      <c r="B1047" s="793"/>
      <c r="C1047" s="816"/>
      <c r="D1047" s="797"/>
      <c r="E1047" s="817"/>
      <c r="F1047" s="793"/>
      <c r="G1047" s="797"/>
      <c r="H1047" s="797"/>
      <c r="I1047" s="782"/>
      <c r="J1047" s="782"/>
      <c r="K1047" s="782"/>
      <c r="L1047" s="782"/>
      <c r="M1047" s="782"/>
      <c r="N1047" s="782"/>
      <c r="O1047" s="782"/>
      <c r="P1047" s="782"/>
      <c r="Q1047" s="782"/>
      <c r="R1047" s="782"/>
      <c r="S1047" s="782"/>
      <c r="T1047" s="782"/>
      <c r="U1047" s="782"/>
      <c r="V1047" s="782"/>
      <c r="W1047" s="782"/>
      <c r="X1047" s="782"/>
      <c r="Y1047" s="782"/>
      <c r="Z1047" s="782"/>
    </row>
    <row r="1048" spans="1:26">
      <c r="A1048" s="792"/>
      <c r="B1048" s="793"/>
      <c r="C1048" s="798"/>
      <c r="D1048" s="797"/>
      <c r="E1048" s="797"/>
      <c r="F1048" s="797"/>
      <c r="G1048" s="797"/>
      <c r="H1048" s="797"/>
      <c r="I1048" s="782"/>
      <c r="J1048" s="782"/>
      <c r="K1048" s="782"/>
      <c r="L1048" s="782"/>
      <c r="M1048" s="782"/>
      <c r="N1048" s="782"/>
      <c r="O1048" s="782"/>
      <c r="P1048" s="782"/>
      <c r="Q1048" s="782"/>
      <c r="R1048" s="782"/>
      <c r="S1048" s="782"/>
      <c r="T1048" s="782"/>
      <c r="U1048" s="782"/>
      <c r="V1048" s="782"/>
      <c r="W1048" s="782"/>
      <c r="X1048" s="782"/>
      <c r="Y1048" s="782"/>
      <c r="Z1048" s="782"/>
    </row>
    <row r="1049" spans="1:26">
      <c r="A1049" s="792"/>
      <c r="B1049" s="793" t="s">
        <v>813</v>
      </c>
      <c r="C1049" s="798"/>
      <c r="D1049" s="797"/>
      <c r="E1049" s="797"/>
      <c r="F1049" s="797"/>
      <c r="G1049" s="797"/>
      <c r="H1049" s="797"/>
      <c r="I1049" s="782"/>
      <c r="J1049" s="782"/>
      <c r="K1049" s="782"/>
      <c r="L1049" s="782"/>
      <c r="M1049" s="782"/>
      <c r="N1049" s="782"/>
      <c r="O1049" s="782"/>
      <c r="P1049" s="782"/>
      <c r="Q1049" s="782"/>
      <c r="R1049" s="782"/>
      <c r="S1049" s="782"/>
      <c r="T1049" s="782"/>
      <c r="U1049" s="782"/>
      <c r="V1049" s="782"/>
      <c r="W1049" s="782"/>
      <c r="X1049" s="782"/>
      <c r="Y1049" s="782"/>
      <c r="Z1049" s="782"/>
    </row>
    <row r="1050" spans="1:26">
      <c r="A1050" s="792" t="s">
        <v>814</v>
      </c>
      <c r="B1050" s="793"/>
      <c r="C1050" s="798"/>
      <c r="D1050" s="797"/>
      <c r="E1050" s="797"/>
      <c r="F1050" s="797"/>
      <c r="G1050" s="797"/>
      <c r="H1050" s="797"/>
      <c r="I1050" s="782"/>
      <c r="J1050" s="782"/>
      <c r="K1050" s="782"/>
      <c r="L1050" s="782"/>
      <c r="M1050" s="782"/>
      <c r="N1050" s="782"/>
      <c r="O1050" s="782"/>
      <c r="P1050" s="782"/>
      <c r="Q1050" s="782"/>
      <c r="R1050" s="782"/>
      <c r="S1050" s="782"/>
      <c r="T1050" s="782"/>
      <c r="U1050" s="782"/>
      <c r="V1050" s="782"/>
      <c r="W1050" s="782"/>
      <c r="X1050" s="782"/>
      <c r="Y1050" s="782"/>
      <c r="Z1050" s="782"/>
    </row>
    <row r="1051" spans="1:26">
      <c r="A1051" s="792"/>
      <c r="B1051" s="793" t="s">
        <v>815</v>
      </c>
      <c r="C1051" s="798"/>
      <c r="D1051" s="797"/>
      <c r="E1051" s="797"/>
      <c r="F1051" s="797"/>
      <c r="G1051" s="797"/>
      <c r="H1051" s="797"/>
      <c r="I1051" s="782"/>
      <c r="J1051" s="782"/>
      <c r="K1051" s="782"/>
      <c r="L1051" s="782"/>
      <c r="M1051" s="782"/>
      <c r="N1051" s="782"/>
      <c r="O1051" s="782"/>
      <c r="P1051" s="782"/>
      <c r="Q1051" s="782"/>
      <c r="R1051" s="782"/>
      <c r="S1051" s="782"/>
      <c r="T1051" s="782"/>
      <c r="U1051" s="782"/>
      <c r="V1051" s="782"/>
      <c r="W1051" s="782"/>
      <c r="X1051" s="782"/>
      <c r="Y1051" s="782"/>
      <c r="Z1051" s="782"/>
    </row>
    <row r="1052" spans="1:26">
      <c r="A1052" s="835" t="s">
        <v>816</v>
      </c>
      <c r="B1052" s="813" t="s">
        <v>817</v>
      </c>
      <c r="C1052" s="798"/>
      <c r="D1052" s="797"/>
      <c r="E1052" s="797"/>
      <c r="F1052" s="797"/>
      <c r="G1052" s="797"/>
      <c r="H1052" s="797"/>
      <c r="I1052" s="782"/>
      <c r="J1052" s="782"/>
      <c r="K1052" s="782"/>
      <c r="L1052" s="782"/>
      <c r="M1052" s="782"/>
      <c r="N1052" s="782"/>
      <c r="O1052" s="782"/>
      <c r="P1052" s="782"/>
      <c r="Q1052" s="782"/>
      <c r="R1052" s="782"/>
      <c r="S1052" s="782"/>
      <c r="T1052" s="782"/>
      <c r="U1052" s="782"/>
      <c r="V1052" s="782"/>
      <c r="W1052" s="782"/>
      <c r="X1052" s="782"/>
      <c r="Y1052" s="782"/>
      <c r="Z1052" s="782"/>
    </row>
    <row r="1053" spans="1:26">
      <c r="A1053" s="835" t="s">
        <v>816</v>
      </c>
      <c r="B1053" s="813" t="s">
        <v>818</v>
      </c>
      <c r="C1053" s="798"/>
      <c r="D1053" s="797"/>
      <c r="E1053" s="797"/>
      <c r="F1053" s="797"/>
      <c r="G1053" s="797"/>
      <c r="H1053" s="797"/>
      <c r="I1053" s="782"/>
      <c r="J1053" s="782"/>
      <c r="K1053" s="782"/>
      <c r="L1053" s="782"/>
      <c r="M1053" s="782"/>
      <c r="N1053" s="782"/>
      <c r="O1053" s="782"/>
      <c r="P1053" s="782"/>
      <c r="Q1053" s="782"/>
      <c r="R1053" s="782"/>
      <c r="S1053" s="782"/>
      <c r="T1053" s="782"/>
      <c r="U1053" s="782"/>
      <c r="V1053" s="782"/>
      <c r="W1053" s="782"/>
      <c r="X1053" s="782"/>
      <c r="Y1053" s="782"/>
      <c r="Z1053" s="782"/>
    </row>
    <row r="1054" spans="1:26">
      <c r="A1054" s="835" t="s">
        <v>816</v>
      </c>
      <c r="B1054" s="813" t="s">
        <v>819</v>
      </c>
      <c r="C1054" s="798"/>
      <c r="D1054" s="797"/>
      <c r="E1054" s="797"/>
      <c r="F1054" s="797"/>
      <c r="G1054" s="797"/>
      <c r="H1054" s="797"/>
      <c r="I1054" s="782"/>
      <c r="J1054" s="782"/>
      <c r="K1054" s="782"/>
      <c r="L1054" s="782"/>
      <c r="M1054" s="782"/>
      <c r="N1054" s="782"/>
      <c r="O1054" s="782"/>
      <c r="P1054" s="782"/>
      <c r="Q1054" s="782"/>
      <c r="R1054" s="782"/>
      <c r="S1054" s="782"/>
      <c r="T1054" s="782"/>
      <c r="U1054" s="782"/>
      <c r="V1054" s="782"/>
      <c r="W1054" s="782"/>
      <c r="X1054" s="782"/>
      <c r="Y1054" s="782"/>
      <c r="Z1054" s="782"/>
    </row>
    <row r="1055" spans="1:26">
      <c r="A1055" s="835" t="s">
        <v>816</v>
      </c>
      <c r="B1055" s="813" t="s">
        <v>820</v>
      </c>
      <c r="C1055" s="798"/>
      <c r="D1055" s="797"/>
      <c r="E1055" s="797"/>
      <c r="F1055" s="797"/>
      <c r="G1055" s="797"/>
      <c r="H1055" s="797"/>
      <c r="I1055" s="782"/>
      <c r="J1055" s="782"/>
      <c r="K1055" s="782"/>
      <c r="L1055" s="782"/>
      <c r="M1055" s="782"/>
      <c r="N1055" s="782"/>
      <c r="O1055" s="782"/>
      <c r="P1055" s="782"/>
      <c r="Q1055" s="782"/>
      <c r="R1055" s="782"/>
      <c r="S1055" s="782"/>
      <c r="T1055" s="782"/>
      <c r="U1055" s="782"/>
      <c r="V1055" s="782"/>
      <c r="W1055" s="782"/>
      <c r="X1055" s="782"/>
      <c r="Y1055" s="782"/>
      <c r="Z1055" s="782"/>
    </row>
    <row r="1056" spans="1:26">
      <c r="A1056" s="835" t="s">
        <v>816</v>
      </c>
      <c r="B1056" s="813" t="s">
        <v>821</v>
      </c>
      <c r="C1056" s="798"/>
      <c r="D1056" s="797"/>
      <c r="E1056" s="797"/>
      <c r="F1056" s="797"/>
      <c r="G1056" s="797"/>
      <c r="H1056" s="797"/>
      <c r="I1056" s="782"/>
      <c r="J1056" s="782"/>
      <c r="K1056" s="782"/>
      <c r="L1056" s="782"/>
      <c r="M1056" s="782"/>
      <c r="N1056" s="782"/>
      <c r="O1056" s="782"/>
      <c r="P1056" s="782"/>
      <c r="Q1056" s="782"/>
      <c r="R1056" s="782"/>
      <c r="S1056" s="782"/>
      <c r="T1056" s="782"/>
      <c r="U1056" s="782"/>
      <c r="V1056" s="782"/>
      <c r="W1056" s="782"/>
      <c r="X1056" s="782"/>
      <c r="Y1056" s="782"/>
      <c r="Z1056" s="782"/>
    </row>
    <row r="1057" spans="1:26">
      <c r="A1057" s="792"/>
      <c r="B1057" s="792" t="s">
        <v>822</v>
      </c>
      <c r="C1057" s="792"/>
      <c r="D1057" s="792"/>
      <c r="E1057" s="792"/>
      <c r="F1057" s="792"/>
      <c r="G1057" s="792"/>
      <c r="H1057" s="792"/>
      <c r="I1057" s="836"/>
      <c r="J1057" s="836"/>
      <c r="K1057" s="836"/>
      <c r="L1057" s="836"/>
      <c r="M1057" s="836"/>
      <c r="N1057" s="836"/>
      <c r="O1057" s="836"/>
      <c r="P1057" s="836"/>
      <c r="Q1057" s="836"/>
      <c r="R1057" s="836"/>
      <c r="S1057" s="836"/>
      <c r="T1057" s="836"/>
      <c r="U1057" s="836"/>
      <c r="V1057" s="836"/>
      <c r="W1057" s="836"/>
      <c r="X1057" s="836"/>
      <c r="Y1057" s="836"/>
      <c r="Z1057" s="836"/>
    </row>
    <row r="1058" spans="1:26">
      <c r="A1058" s="792" t="s">
        <v>823</v>
      </c>
      <c r="B1058" s="813"/>
      <c r="C1058" s="798"/>
      <c r="D1058" s="797"/>
      <c r="E1058" s="797"/>
      <c r="F1058" s="797"/>
      <c r="G1058" s="797"/>
      <c r="H1058" s="797"/>
      <c r="I1058" s="782"/>
      <c r="J1058" s="782"/>
      <c r="K1058" s="782"/>
      <c r="L1058" s="782"/>
      <c r="M1058" s="782"/>
      <c r="N1058" s="782"/>
      <c r="O1058" s="782"/>
      <c r="P1058" s="782"/>
      <c r="Q1058" s="782"/>
      <c r="R1058" s="782"/>
      <c r="S1058" s="782"/>
      <c r="T1058" s="782"/>
      <c r="U1058" s="782"/>
      <c r="V1058" s="782"/>
      <c r="W1058" s="782"/>
      <c r="X1058" s="782"/>
      <c r="Y1058" s="782"/>
      <c r="Z1058" s="782"/>
    </row>
    <row r="1059" spans="1:26">
      <c r="A1059" s="792" t="s">
        <v>824</v>
      </c>
      <c r="B1059" s="793"/>
      <c r="C1059" s="798"/>
      <c r="D1059" s="797"/>
      <c r="E1059" s="797"/>
      <c r="F1059" s="797"/>
      <c r="G1059" s="797"/>
      <c r="H1059" s="797"/>
      <c r="I1059" s="782"/>
      <c r="J1059" s="782"/>
      <c r="K1059" s="782"/>
      <c r="L1059" s="782"/>
      <c r="M1059" s="782"/>
      <c r="N1059" s="782"/>
      <c r="O1059" s="782"/>
      <c r="P1059" s="782"/>
      <c r="Q1059" s="782"/>
      <c r="R1059" s="782"/>
      <c r="S1059" s="782"/>
      <c r="T1059" s="782"/>
      <c r="U1059" s="782"/>
      <c r="V1059" s="782"/>
      <c r="W1059" s="782"/>
      <c r="X1059" s="782"/>
      <c r="Y1059" s="782"/>
      <c r="Z1059" s="782"/>
    </row>
    <row r="1060" spans="1:26">
      <c r="A1060" s="792"/>
      <c r="B1060" s="793"/>
      <c r="C1060" s="798"/>
      <c r="D1060" s="797"/>
      <c r="E1060" s="797"/>
      <c r="F1060" s="797"/>
      <c r="G1060" s="797"/>
      <c r="H1060" s="797"/>
      <c r="I1060" s="782"/>
      <c r="J1060" s="782"/>
      <c r="K1060" s="782"/>
      <c r="L1060" s="782"/>
      <c r="M1060" s="782"/>
      <c r="N1060" s="782"/>
      <c r="O1060" s="782"/>
      <c r="P1060" s="782"/>
      <c r="Q1060" s="782"/>
      <c r="R1060" s="782"/>
      <c r="S1060" s="782"/>
      <c r="T1060" s="782"/>
      <c r="U1060" s="782"/>
      <c r="V1060" s="782"/>
      <c r="W1060" s="782"/>
      <c r="X1060" s="782"/>
      <c r="Y1060" s="782"/>
      <c r="Z1060" s="782"/>
    </row>
    <row r="1061" spans="1:26">
      <c r="A1061" s="813"/>
      <c r="B1061" s="831" t="s">
        <v>1268</v>
      </c>
      <c r="C1061" s="798"/>
      <c r="D1061" s="797"/>
      <c r="E1061" s="797"/>
      <c r="F1061" s="797"/>
      <c r="G1061" s="797"/>
      <c r="H1061" s="797"/>
      <c r="I1061" s="782"/>
      <c r="J1061" s="782"/>
      <c r="K1061" s="782"/>
      <c r="L1061" s="782"/>
      <c r="M1061" s="782"/>
      <c r="N1061" s="782"/>
      <c r="O1061" s="782"/>
      <c r="P1061" s="782"/>
      <c r="Q1061" s="782"/>
      <c r="R1061" s="782"/>
      <c r="S1061" s="782"/>
      <c r="T1061" s="782"/>
      <c r="U1061" s="782"/>
      <c r="V1061" s="782"/>
      <c r="W1061" s="782"/>
      <c r="X1061" s="782"/>
      <c r="Y1061" s="782"/>
      <c r="Z1061" s="782"/>
    </row>
    <row r="1062" spans="1:26">
      <c r="A1062" s="813"/>
      <c r="B1062" s="813" t="s">
        <v>1269</v>
      </c>
      <c r="C1062" s="798"/>
      <c r="D1062" s="797"/>
      <c r="E1062" s="797"/>
      <c r="F1062" s="797"/>
      <c r="G1062" s="797"/>
      <c r="H1062" s="797"/>
      <c r="I1062" s="782"/>
      <c r="J1062" s="782"/>
      <c r="K1062" s="782"/>
      <c r="L1062" s="782"/>
      <c r="M1062" s="782"/>
      <c r="N1062" s="782"/>
      <c r="O1062" s="782"/>
      <c r="P1062" s="782"/>
      <c r="Q1062" s="782"/>
      <c r="R1062" s="782"/>
      <c r="S1062" s="782"/>
      <c r="T1062" s="782"/>
      <c r="U1062" s="782"/>
      <c r="V1062" s="782"/>
      <c r="W1062" s="782"/>
      <c r="X1062" s="782"/>
      <c r="Y1062" s="782"/>
      <c r="Z1062" s="782"/>
    </row>
    <row r="1063" spans="1:26">
      <c r="A1063" s="813" t="s">
        <v>825</v>
      </c>
      <c r="B1063" s="813"/>
      <c r="C1063" s="798"/>
      <c r="D1063" s="797"/>
      <c r="E1063" s="797"/>
      <c r="F1063" s="797"/>
      <c r="G1063" s="797"/>
      <c r="H1063" s="797"/>
      <c r="I1063" s="782"/>
      <c r="J1063" s="782"/>
      <c r="K1063" s="782"/>
      <c r="L1063" s="782"/>
      <c r="M1063" s="782"/>
      <c r="N1063" s="782"/>
      <c r="O1063" s="782"/>
      <c r="P1063" s="782"/>
      <c r="Q1063" s="782"/>
      <c r="R1063" s="782"/>
      <c r="S1063" s="782"/>
      <c r="T1063" s="782"/>
      <c r="U1063" s="782"/>
      <c r="V1063" s="782"/>
      <c r="W1063" s="782"/>
      <c r="X1063" s="782"/>
      <c r="Y1063" s="782"/>
      <c r="Z1063" s="782"/>
    </row>
    <row r="1064" spans="1:26">
      <c r="A1064" s="813"/>
      <c r="B1064" s="813" t="s">
        <v>826</v>
      </c>
      <c r="C1064" s="798"/>
      <c r="D1064" s="797"/>
      <c r="E1064" s="797"/>
      <c r="F1064" s="797"/>
      <c r="G1064" s="797"/>
      <c r="H1064" s="797"/>
      <c r="I1064" s="782"/>
      <c r="J1064" s="782"/>
      <c r="K1064" s="782"/>
      <c r="L1064" s="782"/>
      <c r="M1064" s="782"/>
      <c r="N1064" s="782"/>
      <c r="O1064" s="782"/>
      <c r="P1064" s="782"/>
      <c r="Q1064" s="782"/>
      <c r="R1064" s="782"/>
      <c r="S1064" s="782"/>
      <c r="T1064" s="782"/>
      <c r="U1064" s="782"/>
      <c r="V1064" s="782"/>
      <c r="W1064" s="782"/>
      <c r="X1064" s="782"/>
      <c r="Y1064" s="782"/>
      <c r="Z1064" s="782"/>
    </row>
    <row r="1065" spans="1:26">
      <c r="A1065" s="813"/>
      <c r="B1065" s="813"/>
      <c r="C1065" s="798"/>
      <c r="D1065" s="797"/>
      <c r="E1065" s="797"/>
      <c r="F1065" s="797"/>
      <c r="G1065" s="797"/>
      <c r="H1065" s="797"/>
      <c r="I1065" s="782"/>
      <c r="J1065" s="782"/>
      <c r="K1065" s="782"/>
      <c r="L1065" s="782"/>
      <c r="M1065" s="782"/>
      <c r="N1065" s="782"/>
      <c r="O1065" s="782"/>
      <c r="P1065" s="782"/>
      <c r="Q1065" s="782"/>
      <c r="R1065" s="782"/>
      <c r="S1065" s="782"/>
      <c r="T1065" s="782"/>
      <c r="U1065" s="782"/>
      <c r="V1065" s="782"/>
      <c r="W1065" s="782"/>
      <c r="X1065" s="782"/>
      <c r="Y1065" s="782"/>
      <c r="Z1065" s="782"/>
    </row>
    <row r="1066" spans="1:26">
      <c r="A1066" s="835"/>
      <c r="B1066" s="837" t="s">
        <v>827</v>
      </c>
      <c r="C1066" s="798"/>
      <c r="D1066" s="797"/>
      <c r="E1066" s="797"/>
      <c r="F1066" s="797"/>
      <c r="G1066" s="797"/>
      <c r="H1066" s="797"/>
      <c r="I1066" s="782"/>
      <c r="J1066" s="782"/>
      <c r="K1066" s="782"/>
      <c r="L1066" s="782"/>
      <c r="M1066" s="782"/>
      <c r="N1066" s="782"/>
      <c r="O1066" s="782"/>
      <c r="P1066" s="782"/>
      <c r="Q1066" s="782"/>
      <c r="R1066" s="782"/>
      <c r="S1066" s="782"/>
      <c r="T1066" s="782"/>
      <c r="U1066" s="782"/>
      <c r="V1066" s="782"/>
      <c r="W1066" s="782"/>
      <c r="X1066" s="782"/>
      <c r="Y1066" s="782"/>
      <c r="Z1066" s="782"/>
    </row>
    <row r="1067" spans="1:26">
      <c r="A1067" s="835" t="s">
        <v>816</v>
      </c>
      <c r="B1067" s="813" t="s">
        <v>828</v>
      </c>
      <c r="C1067" s="798"/>
      <c r="D1067" s="797"/>
      <c r="E1067" s="797"/>
      <c r="F1067" s="797"/>
      <c r="G1067" s="797"/>
      <c r="H1067" s="797"/>
      <c r="I1067" s="782"/>
      <c r="J1067" s="782"/>
      <c r="K1067" s="782"/>
      <c r="L1067" s="782"/>
      <c r="M1067" s="782"/>
      <c r="N1067" s="782"/>
      <c r="O1067" s="782"/>
      <c r="P1067" s="782"/>
      <c r="Q1067" s="782"/>
      <c r="R1067" s="782"/>
      <c r="S1067" s="782"/>
      <c r="T1067" s="782"/>
      <c r="U1067" s="782"/>
      <c r="V1067" s="782"/>
      <c r="W1067" s="782"/>
      <c r="X1067" s="782"/>
      <c r="Y1067" s="782"/>
      <c r="Z1067" s="782"/>
    </row>
    <row r="1068" spans="1:26">
      <c r="A1068" s="835" t="s">
        <v>816</v>
      </c>
      <c r="B1068" s="813" t="s">
        <v>829</v>
      </c>
      <c r="C1068" s="798"/>
      <c r="D1068" s="797"/>
      <c r="E1068" s="797"/>
      <c r="F1068" s="797"/>
      <c r="G1068" s="797"/>
      <c r="H1068" s="797"/>
      <c r="I1068" s="782"/>
      <c r="J1068" s="782"/>
      <c r="K1068" s="782"/>
      <c r="L1068" s="782"/>
      <c r="M1068" s="782"/>
      <c r="N1068" s="782"/>
      <c r="O1068" s="782"/>
      <c r="P1068" s="782"/>
      <c r="Q1068" s="782"/>
      <c r="R1068" s="782"/>
      <c r="S1068" s="782"/>
      <c r="T1068" s="782"/>
      <c r="U1068" s="782"/>
      <c r="V1068" s="782"/>
      <c r="W1068" s="782"/>
      <c r="X1068" s="782"/>
      <c r="Y1068" s="782"/>
      <c r="Z1068" s="782"/>
    </row>
    <row r="1069" spans="1:26">
      <c r="A1069" s="835" t="s">
        <v>816</v>
      </c>
      <c r="B1069" s="813" t="s">
        <v>830</v>
      </c>
      <c r="C1069" s="798"/>
      <c r="D1069" s="797"/>
      <c r="E1069" s="797"/>
      <c r="F1069" s="797"/>
      <c r="G1069" s="797"/>
      <c r="H1069" s="797"/>
      <c r="I1069" s="782"/>
      <c r="J1069" s="782"/>
      <c r="K1069" s="782"/>
      <c r="L1069" s="782"/>
      <c r="M1069" s="782"/>
      <c r="N1069" s="782"/>
      <c r="O1069" s="782"/>
      <c r="P1069" s="782"/>
      <c r="Q1069" s="782"/>
      <c r="R1069" s="782"/>
      <c r="S1069" s="782"/>
      <c r="T1069" s="782"/>
      <c r="U1069" s="782"/>
      <c r="V1069" s="782"/>
      <c r="W1069" s="782"/>
      <c r="X1069" s="782"/>
      <c r="Y1069" s="782"/>
      <c r="Z1069" s="782"/>
    </row>
    <row r="1070" spans="1:26">
      <c r="A1070" s="835" t="s">
        <v>816</v>
      </c>
      <c r="B1070" s="813" t="s">
        <v>765</v>
      </c>
      <c r="C1070" s="798"/>
      <c r="D1070" s="797"/>
      <c r="E1070" s="797"/>
      <c r="F1070" s="797"/>
      <c r="G1070" s="797"/>
      <c r="H1070" s="797"/>
      <c r="I1070" s="782"/>
      <c r="J1070" s="782"/>
      <c r="K1070" s="782"/>
      <c r="L1070" s="782"/>
      <c r="M1070" s="782"/>
      <c r="N1070" s="782"/>
      <c r="O1070" s="782"/>
      <c r="P1070" s="782"/>
      <c r="Q1070" s="782"/>
      <c r="R1070" s="782"/>
      <c r="S1070" s="782"/>
      <c r="T1070" s="782"/>
      <c r="U1070" s="782"/>
      <c r="V1070" s="782"/>
      <c r="W1070" s="782"/>
      <c r="X1070" s="782"/>
      <c r="Y1070" s="782"/>
      <c r="Z1070" s="782"/>
    </row>
    <row r="1071" spans="1:26">
      <c r="A1071" s="835" t="s">
        <v>816</v>
      </c>
      <c r="B1071" s="813" t="s">
        <v>831</v>
      </c>
      <c r="C1071" s="798"/>
      <c r="D1071" s="797"/>
      <c r="E1071" s="797"/>
      <c r="F1071" s="797"/>
      <c r="G1071" s="797"/>
      <c r="H1071" s="797"/>
      <c r="I1071" s="782"/>
      <c r="J1071" s="782"/>
      <c r="K1071" s="782"/>
      <c r="L1071" s="782"/>
      <c r="M1071" s="782"/>
      <c r="N1071" s="782"/>
      <c r="O1071" s="782"/>
      <c r="P1071" s="782"/>
      <c r="Q1071" s="782"/>
      <c r="R1071" s="782"/>
      <c r="S1071" s="782"/>
      <c r="T1071" s="782"/>
      <c r="U1071" s="782"/>
      <c r="V1071" s="782"/>
      <c r="W1071" s="782"/>
      <c r="X1071" s="782"/>
      <c r="Y1071" s="782"/>
      <c r="Z1071" s="782"/>
    </row>
    <row r="1072" spans="1:26">
      <c r="A1072" s="835" t="s">
        <v>816</v>
      </c>
      <c r="B1072" s="813" t="s">
        <v>832</v>
      </c>
      <c r="C1072" s="798"/>
      <c r="D1072" s="797"/>
      <c r="E1072" s="797"/>
      <c r="F1072" s="797"/>
      <c r="G1072" s="797"/>
      <c r="H1072" s="797"/>
      <c r="I1072" s="782"/>
      <c r="J1072" s="782"/>
      <c r="K1072" s="782"/>
      <c r="L1072" s="782"/>
      <c r="M1072" s="782"/>
      <c r="N1072" s="782"/>
      <c r="O1072" s="782"/>
      <c r="P1072" s="782"/>
      <c r="Q1072" s="782"/>
      <c r="R1072" s="782"/>
      <c r="S1072" s="782"/>
      <c r="T1072" s="782"/>
      <c r="U1072" s="782"/>
      <c r="V1072" s="782"/>
      <c r="W1072" s="782"/>
      <c r="X1072" s="782"/>
      <c r="Y1072" s="782"/>
      <c r="Z1072" s="782"/>
    </row>
    <row r="1073" spans="1:26">
      <c r="A1073" s="835" t="s">
        <v>816</v>
      </c>
      <c r="B1073" s="813" t="s">
        <v>833</v>
      </c>
      <c r="C1073" s="798"/>
      <c r="D1073" s="797"/>
      <c r="E1073" s="797"/>
      <c r="F1073" s="797"/>
      <c r="G1073" s="797"/>
      <c r="H1073" s="797"/>
      <c r="I1073" s="782"/>
      <c r="J1073" s="782"/>
      <c r="K1073" s="782"/>
      <c r="L1073" s="782"/>
      <c r="M1073" s="782"/>
      <c r="N1073" s="782"/>
      <c r="O1073" s="782"/>
      <c r="P1073" s="782"/>
      <c r="Q1073" s="782"/>
      <c r="R1073" s="782"/>
      <c r="S1073" s="782"/>
      <c r="T1073" s="782"/>
      <c r="U1073" s="782"/>
      <c r="V1073" s="782"/>
      <c r="W1073" s="782"/>
      <c r="X1073" s="782"/>
      <c r="Y1073" s="782"/>
      <c r="Z1073" s="782"/>
    </row>
    <row r="1074" spans="1:26">
      <c r="A1074" s="792"/>
      <c r="B1074" s="793"/>
      <c r="C1074" s="798"/>
      <c r="D1074" s="797"/>
      <c r="E1074" s="797"/>
      <c r="F1074" s="797"/>
      <c r="G1074" s="797"/>
      <c r="H1074" s="797"/>
      <c r="I1074" s="782"/>
      <c r="J1074" s="782"/>
      <c r="K1074" s="782"/>
      <c r="L1074" s="782"/>
      <c r="M1074" s="782"/>
      <c r="N1074" s="782"/>
      <c r="O1074" s="782"/>
      <c r="P1074" s="782"/>
      <c r="Q1074" s="782"/>
      <c r="R1074" s="782"/>
      <c r="S1074" s="782"/>
      <c r="T1074" s="782"/>
      <c r="U1074" s="782"/>
      <c r="V1074" s="782"/>
      <c r="W1074" s="782"/>
      <c r="X1074" s="782"/>
      <c r="Y1074" s="782"/>
      <c r="Z1074" s="782"/>
    </row>
    <row r="1075" spans="1:26">
      <c r="A1075" s="792"/>
      <c r="B1075" s="813" t="s">
        <v>834</v>
      </c>
      <c r="C1075" s="798"/>
      <c r="D1075" s="797"/>
      <c r="E1075" s="797"/>
      <c r="F1075" s="797"/>
      <c r="G1075" s="797"/>
      <c r="H1075" s="797"/>
      <c r="I1075" s="782"/>
      <c r="J1075" s="782"/>
      <c r="K1075" s="782"/>
      <c r="L1075" s="782"/>
      <c r="M1075" s="782"/>
      <c r="N1075" s="782"/>
      <c r="O1075" s="782"/>
      <c r="P1075" s="782"/>
      <c r="Q1075" s="782"/>
      <c r="R1075" s="782"/>
      <c r="S1075" s="782"/>
      <c r="T1075" s="782"/>
      <c r="U1075" s="782"/>
      <c r="V1075" s="782"/>
      <c r="W1075" s="782"/>
      <c r="X1075" s="782"/>
      <c r="Y1075" s="782"/>
      <c r="Z1075" s="782"/>
    </row>
    <row r="1076" spans="1:26">
      <c r="A1076" s="792" t="s">
        <v>835</v>
      </c>
      <c r="B1076" s="793"/>
      <c r="C1076" s="798"/>
      <c r="D1076" s="797"/>
      <c r="E1076" s="797"/>
      <c r="F1076" s="797"/>
      <c r="G1076" s="797"/>
      <c r="H1076" s="797"/>
      <c r="I1076" s="782"/>
      <c r="J1076" s="782"/>
      <c r="K1076" s="782"/>
      <c r="L1076" s="782"/>
      <c r="M1076" s="782"/>
      <c r="N1076" s="782"/>
      <c r="O1076" s="782"/>
      <c r="P1076" s="782"/>
      <c r="Q1076" s="782"/>
      <c r="R1076" s="782"/>
      <c r="S1076" s="782"/>
      <c r="T1076" s="782"/>
      <c r="U1076" s="782"/>
      <c r="V1076" s="782"/>
      <c r="W1076" s="782"/>
      <c r="X1076" s="782"/>
      <c r="Y1076" s="782"/>
      <c r="Z1076" s="782"/>
    </row>
    <row r="1077" spans="1:26">
      <c r="A1077" s="792"/>
      <c r="B1077" s="793"/>
      <c r="C1077" s="798"/>
      <c r="D1077" s="797"/>
      <c r="E1077" s="797"/>
      <c r="F1077" s="797"/>
      <c r="G1077" s="797"/>
      <c r="H1077" s="797"/>
      <c r="I1077" s="782"/>
      <c r="J1077" s="782"/>
      <c r="K1077" s="782"/>
      <c r="L1077" s="782"/>
      <c r="M1077" s="782"/>
      <c r="N1077" s="782"/>
      <c r="O1077" s="782"/>
      <c r="P1077" s="782"/>
      <c r="Q1077" s="782"/>
      <c r="R1077" s="782"/>
      <c r="S1077" s="782"/>
      <c r="T1077" s="782"/>
      <c r="U1077" s="782"/>
      <c r="V1077" s="782"/>
      <c r="W1077" s="782"/>
      <c r="X1077" s="782"/>
      <c r="Y1077" s="782"/>
      <c r="Z1077" s="782"/>
    </row>
    <row r="1078" spans="1:26">
      <c r="A1078" s="792"/>
      <c r="B1078" s="806" t="s">
        <v>196</v>
      </c>
      <c r="C1078" s="798"/>
      <c r="D1078" s="797"/>
      <c r="E1078" s="797"/>
      <c r="F1078" s="797"/>
      <c r="G1078" s="797"/>
      <c r="H1078" s="797"/>
      <c r="I1078" s="782"/>
      <c r="J1078" s="782"/>
      <c r="K1078" s="782"/>
      <c r="L1078" s="782"/>
      <c r="M1078" s="782"/>
      <c r="N1078" s="782"/>
      <c r="O1078" s="782"/>
      <c r="P1078" s="782"/>
      <c r="Q1078" s="782"/>
      <c r="R1078" s="782"/>
      <c r="S1078" s="782"/>
      <c r="T1078" s="782"/>
      <c r="U1078" s="782"/>
      <c r="V1078" s="782"/>
      <c r="W1078" s="782"/>
      <c r="X1078" s="782"/>
      <c r="Y1078" s="782"/>
      <c r="Z1078" s="782"/>
    </row>
    <row r="1079" spans="1:26">
      <c r="A1079" s="792"/>
      <c r="B1079" s="793" t="s">
        <v>836</v>
      </c>
      <c r="C1079" s="798"/>
      <c r="D1079" s="797"/>
      <c r="E1079" s="797"/>
      <c r="F1079" s="797"/>
      <c r="G1079" s="797"/>
      <c r="H1079" s="797"/>
      <c r="I1079" s="782"/>
      <c r="J1079" s="782"/>
      <c r="K1079" s="782"/>
      <c r="L1079" s="782"/>
      <c r="M1079" s="782"/>
      <c r="N1079" s="782"/>
      <c r="O1079" s="782"/>
      <c r="P1079" s="782"/>
      <c r="Q1079" s="782"/>
      <c r="R1079" s="782"/>
      <c r="S1079" s="782"/>
      <c r="T1079" s="782"/>
      <c r="U1079" s="782"/>
      <c r="V1079" s="782"/>
      <c r="W1079" s="782"/>
      <c r="X1079" s="782"/>
      <c r="Y1079" s="782"/>
      <c r="Z1079" s="782"/>
    </row>
    <row r="1080" spans="1:26">
      <c r="A1080" s="792" t="s">
        <v>837</v>
      </c>
      <c r="B1080" s="793"/>
      <c r="C1080" s="798"/>
      <c r="D1080" s="797"/>
      <c r="E1080" s="797"/>
      <c r="F1080" s="797"/>
      <c r="G1080" s="797"/>
      <c r="H1080" s="797"/>
      <c r="I1080" s="782"/>
      <c r="J1080" s="782"/>
      <c r="K1080" s="782"/>
      <c r="L1080" s="782"/>
      <c r="M1080" s="782"/>
      <c r="N1080" s="782"/>
      <c r="O1080" s="782"/>
      <c r="P1080" s="782"/>
      <c r="Q1080" s="782"/>
      <c r="R1080" s="782"/>
      <c r="S1080" s="782"/>
      <c r="T1080" s="782"/>
      <c r="U1080" s="782"/>
      <c r="V1080" s="782"/>
      <c r="W1080" s="782"/>
      <c r="X1080" s="782"/>
      <c r="Y1080" s="782"/>
      <c r="Z1080" s="782"/>
    </row>
    <row r="1081" spans="1:26">
      <c r="A1081" s="813"/>
      <c r="B1081" s="813"/>
      <c r="C1081" s="813"/>
      <c r="D1081" s="813"/>
      <c r="E1081" s="813"/>
      <c r="F1081" s="813"/>
      <c r="G1081" s="813"/>
      <c r="H1081" s="813"/>
      <c r="I1081" s="803"/>
      <c r="J1081" s="803"/>
      <c r="K1081" s="803"/>
      <c r="L1081" s="803"/>
      <c r="M1081" s="803"/>
      <c r="N1081" s="803"/>
      <c r="O1081" s="803"/>
      <c r="P1081" s="803"/>
      <c r="Q1081" s="803"/>
      <c r="R1081" s="803"/>
      <c r="S1081" s="803"/>
      <c r="T1081" s="803"/>
      <c r="U1081" s="803"/>
      <c r="V1081" s="803"/>
      <c r="W1081" s="803"/>
      <c r="X1081" s="803"/>
      <c r="Y1081" s="803"/>
      <c r="Z1081" s="803"/>
    </row>
    <row r="1082" spans="1:26">
      <c r="A1082" s="813"/>
      <c r="B1082" s="813"/>
      <c r="C1082" s="813"/>
      <c r="D1082" s="813"/>
      <c r="E1082" s="813"/>
      <c r="F1082" s="813"/>
      <c r="G1082" s="813"/>
      <c r="H1082" s="813"/>
      <c r="I1082" s="803"/>
      <c r="J1082" s="803"/>
      <c r="K1082" s="803"/>
      <c r="L1082" s="803"/>
      <c r="M1082" s="803"/>
      <c r="N1082" s="803"/>
      <c r="O1082" s="803"/>
      <c r="P1082" s="803"/>
      <c r="Q1082" s="803"/>
      <c r="R1082" s="803"/>
      <c r="S1082" s="803"/>
      <c r="T1082" s="803"/>
      <c r="U1082" s="803"/>
      <c r="V1082" s="803"/>
      <c r="W1082" s="803"/>
      <c r="X1082" s="803"/>
      <c r="Y1082" s="803"/>
      <c r="Z1082" s="803"/>
    </row>
    <row r="1083" spans="1:26" ht="18.75">
      <c r="A1083" s="805" t="s">
        <v>838</v>
      </c>
      <c r="B1083" s="793"/>
      <c r="C1083" s="798"/>
      <c r="D1083" s="797"/>
      <c r="E1083" s="797"/>
      <c r="F1083" s="797"/>
      <c r="G1083" s="797"/>
      <c r="H1083" s="797"/>
      <c r="I1083" s="803"/>
      <c r="J1083" s="803"/>
      <c r="K1083" s="803"/>
      <c r="L1083" s="803"/>
      <c r="M1083" s="803"/>
      <c r="N1083" s="803"/>
      <c r="O1083" s="803"/>
      <c r="P1083" s="803"/>
      <c r="Q1083" s="803"/>
      <c r="R1083" s="803"/>
      <c r="S1083" s="803"/>
      <c r="T1083" s="803"/>
      <c r="U1083" s="803"/>
      <c r="V1083" s="803"/>
      <c r="W1083" s="803"/>
      <c r="X1083" s="803"/>
      <c r="Y1083" s="803"/>
      <c r="Z1083" s="803"/>
    </row>
    <row r="1084" spans="1:26">
      <c r="A1084" s="792"/>
      <c r="B1084" s="793"/>
      <c r="C1084" s="798"/>
      <c r="D1084" s="797"/>
      <c r="E1084" s="797"/>
      <c r="F1084" s="797"/>
      <c r="G1084" s="797"/>
      <c r="H1084" s="797"/>
      <c r="I1084" s="782"/>
      <c r="J1084" s="782"/>
      <c r="K1084" s="782"/>
      <c r="L1084" s="782"/>
      <c r="M1084" s="782"/>
      <c r="N1084" s="782"/>
      <c r="O1084" s="782"/>
      <c r="P1084" s="782"/>
      <c r="Q1084" s="782"/>
      <c r="R1084" s="782"/>
      <c r="S1084" s="782"/>
      <c r="T1084" s="782"/>
      <c r="U1084" s="782"/>
      <c r="V1084" s="782"/>
      <c r="W1084" s="782"/>
      <c r="X1084" s="782"/>
      <c r="Y1084" s="782"/>
      <c r="Z1084" s="782"/>
    </row>
    <row r="1085" spans="1:26">
      <c r="A1085" s="792"/>
      <c r="B1085" s="806" t="s">
        <v>165</v>
      </c>
      <c r="C1085" s="798"/>
      <c r="D1085" s="797"/>
      <c r="E1085" s="797"/>
      <c r="F1085" s="797"/>
      <c r="G1085" s="797"/>
      <c r="H1085" s="797"/>
      <c r="I1085" s="782"/>
      <c r="J1085" s="782"/>
      <c r="K1085" s="782"/>
      <c r="L1085" s="782"/>
      <c r="M1085" s="782"/>
      <c r="N1085" s="782"/>
      <c r="O1085" s="782"/>
      <c r="P1085" s="782"/>
      <c r="Q1085" s="782"/>
      <c r="R1085" s="782"/>
      <c r="S1085" s="782"/>
      <c r="T1085" s="782"/>
      <c r="U1085" s="782"/>
      <c r="V1085" s="782"/>
      <c r="W1085" s="782"/>
      <c r="X1085" s="782"/>
      <c r="Y1085" s="782"/>
      <c r="Z1085" s="782"/>
    </row>
    <row r="1086" spans="1:26">
      <c r="A1086" s="792"/>
      <c r="B1086" s="793" t="s">
        <v>839</v>
      </c>
      <c r="C1086" s="798"/>
      <c r="D1086" s="797"/>
      <c r="E1086" s="797"/>
      <c r="F1086" s="797"/>
      <c r="G1086" s="797"/>
      <c r="H1086" s="797"/>
      <c r="I1086" s="782"/>
      <c r="J1086" s="782"/>
      <c r="K1086" s="782"/>
      <c r="L1086" s="782"/>
      <c r="M1086" s="782"/>
      <c r="N1086" s="782"/>
      <c r="O1086" s="782"/>
      <c r="P1086" s="782"/>
      <c r="Q1086" s="782"/>
      <c r="R1086" s="782"/>
      <c r="S1086" s="782"/>
      <c r="T1086" s="782"/>
      <c r="U1086" s="782"/>
      <c r="V1086" s="782"/>
      <c r="W1086" s="782"/>
      <c r="X1086" s="782"/>
      <c r="Y1086" s="782"/>
      <c r="Z1086" s="782"/>
    </row>
    <row r="1087" spans="1:26">
      <c r="A1087" s="792" t="s">
        <v>492</v>
      </c>
      <c r="B1087" s="793"/>
      <c r="C1087" s="798"/>
      <c r="D1087" s="797"/>
      <c r="E1087" s="797"/>
      <c r="F1087" s="797"/>
      <c r="G1087" s="797"/>
      <c r="H1087" s="797"/>
      <c r="I1087" s="782"/>
      <c r="J1087" s="782"/>
      <c r="K1087" s="782"/>
      <c r="L1087" s="782"/>
      <c r="M1087" s="782"/>
      <c r="N1087" s="782"/>
      <c r="O1087" s="782"/>
      <c r="P1087" s="782"/>
      <c r="Q1087" s="782"/>
      <c r="R1087" s="782"/>
      <c r="S1087" s="782"/>
      <c r="T1087" s="782"/>
      <c r="U1087" s="782"/>
      <c r="V1087" s="782"/>
      <c r="W1087" s="782"/>
      <c r="X1087" s="782"/>
      <c r="Y1087" s="782"/>
      <c r="Z1087" s="782"/>
    </row>
    <row r="1088" spans="1:26">
      <c r="A1088" s="792"/>
      <c r="B1088" s="807" t="s">
        <v>128</v>
      </c>
      <c r="C1088" s="808" t="s">
        <v>638</v>
      </c>
      <c r="D1088" s="797"/>
      <c r="E1088" s="797"/>
      <c r="F1088" s="797"/>
      <c r="G1088" s="797"/>
      <c r="H1088" s="797"/>
      <c r="I1088" s="782"/>
      <c r="J1088" s="782"/>
      <c r="K1088" s="782"/>
      <c r="L1088" s="782"/>
      <c r="M1088" s="782"/>
      <c r="N1088" s="782"/>
      <c r="O1088" s="782"/>
      <c r="P1088" s="782"/>
      <c r="Q1088" s="782"/>
      <c r="R1088" s="782"/>
      <c r="S1088" s="782"/>
      <c r="T1088" s="782"/>
      <c r="U1088" s="782"/>
      <c r="V1088" s="782"/>
      <c r="W1088" s="782"/>
      <c r="X1088" s="782"/>
      <c r="Y1088" s="782"/>
      <c r="Z1088" s="782"/>
    </row>
    <row r="1089" spans="1:26">
      <c r="A1089" s="792"/>
      <c r="B1089" s="807" t="s">
        <v>128</v>
      </c>
      <c r="C1089" s="808" t="s">
        <v>1243</v>
      </c>
      <c r="D1089" s="797"/>
      <c r="E1089" s="797"/>
      <c r="F1089" s="797"/>
      <c r="G1089" s="797"/>
      <c r="H1089" s="797"/>
      <c r="I1089" s="782"/>
      <c r="J1089" s="782"/>
      <c r="K1089" s="782"/>
      <c r="L1089" s="782"/>
      <c r="M1089" s="782"/>
      <c r="N1089" s="782"/>
      <c r="O1089" s="782"/>
      <c r="P1089" s="782"/>
      <c r="Q1089" s="782"/>
      <c r="R1089" s="782"/>
      <c r="S1089" s="782"/>
      <c r="T1089" s="782"/>
      <c r="U1089" s="782"/>
      <c r="V1089" s="782"/>
      <c r="W1089" s="782"/>
      <c r="X1089" s="782"/>
      <c r="Y1089" s="782"/>
      <c r="Z1089" s="782"/>
    </row>
    <row r="1090" spans="1:26">
      <c r="A1090" s="792"/>
      <c r="B1090" s="807" t="s">
        <v>128</v>
      </c>
      <c r="C1090" s="809" t="s">
        <v>291</v>
      </c>
      <c r="D1090" s="797"/>
      <c r="E1090" s="797"/>
      <c r="F1090" s="797"/>
      <c r="G1090" s="797"/>
      <c r="H1090" s="797"/>
      <c r="I1090" s="782"/>
      <c r="J1090" s="782"/>
      <c r="K1090" s="782"/>
      <c r="L1090" s="782"/>
      <c r="M1090" s="782"/>
      <c r="N1090" s="782"/>
      <c r="O1090" s="782"/>
      <c r="P1090" s="782"/>
      <c r="Q1090" s="782"/>
      <c r="R1090" s="782"/>
      <c r="S1090" s="782"/>
      <c r="T1090" s="782"/>
      <c r="U1090" s="782"/>
      <c r="V1090" s="782"/>
      <c r="W1090" s="782"/>
      <c r="X1090" s="782"/>
      <c r="Y1090" s="782"/>
      <c r="Z1090" s="782"/>
    </row>
    <row r="1091" spans="1:26">
      <c r="A1091" s="792"/>
      <c r="B1091" s="807" t="s">
        <v>128</v>
      </c>
      <c r="C1091" s="808" t="s">
        <v>724</v>
      </c>
      <c r="D1091" s="797"/>
      <c r="E1091" s="797"/>
      <c r="F1091" s="797"/>
      <c r="G1091" s="797"/>
      <c r="H1091" s="797"/>
      <c r="I1091" s="782"/>
      <c r="J1091" s="782"/>
      <c r="K1091" s="782"/>
      <c r="L1091" s="782"/>
      <c r="M1091" s="782"/>
      <c r="N1091" s="782"/>
      <c r="O1091" s="782"/>
      <c r="P1091" s="782"/>
      <c r="Q1091" s="782"/>
      <c r="R1091" s="782"/>
      <c r="S1091" s="782"/>
      <c r="T1091" s="782"/>
      <c r="U1091" s="782"/>
      <c r="V1091" s="782"/>
      <c r="W1091" s="782"/>
      <c r="X1091" s="782"/>
      <c r="Y1091" s="782"/>
      <c r="Z1091" s="782"/>
    </row>
    <row r="1092" spans="1:26">
      <c r="A1092" s="792"/>
      <c r="B1092" s="807" t="s">
        <v>128</v>
      </c>
      <c r="C1092" s="809" t="s">
        <v>169</v>
      </c>
      <c r="D1092" s="804"/>
      <c r="E1092" s="797"/>
      <c r="F1092" s="797"/>
      <c r="G1092" s="797"/>
      <c r="H1092" s="797"/>
      <c r="I1092" s="803"/>
      <c r="J1092" s="803"/>
      <c r="K1092" s="803"/>
      <c r="L1092" s="803"/>
      <c r="M1092" s="803"/>
      <c r="N1092" s="803"/>
      <c r="O1092" s="803"/>
      <c r="P1092" s="803"/>
      <c r="Q1092" s="803"/>
      <c r="R1092" s="803"/>
      <c r="S1092" s="803"/>
      <c r="T1092" s="803"/>
      <c r="U1092" s="803"/>
      <c r="V1092" s="803"/>
      <c r="W1092" s="803"/>
      <c r="X1092" s="803"/>
      <c r="Y1092" s="803"/>
      <c r="Z1092" s="803"/>
    </row>
    <row r="1093" spans="1:26">
      <c r="A1093" s="792"/>
      <c r="B1093" s="807"/>
      <c r="C1093" s="808"/>
      <c r="D1093" s="804"/>
      <c r="E1093" s="797"/>
      <c r="F1093" s="797"/>
      <c r="G1093" s="797"/>
      <c r="H1093" s="797"/>
      <c r="I1093" s="803"/>
      <c r="J1093" s="803"/>
      <c r="K1093" s="803"/>
      <c r="L1093" s="803"/>
      <c r="M1093" s="803"/>
      <c r="N1093" s="803"/>
      <c r="O1093" s="803"/>
      <c r="P1093" s="803"/>
      <c r="Q1093" s="803"/>
      <c r="R1093" s="803"/>
      <c r="S1093" s="803"/>
      <c r="T1093" s="803"/>
      <c r="U1093" s="803"/>
      <c r="V1093" s="803"/>
      <c r="W1093" s="803"/>
      <c r="X1093" s="803"/>
      <c r="Y1093" s="803"/>
      <c r="Z1093" s="803"/>
    </row>
    <row r="1094" spans="1:26">
      <c r="A1094" s="792"/>
      <c r="B1094" s="806" t="s">
        <v>497</v>
      </c>
      <c r="C1094" s="798"/>
      <c r="D1094" s="797"/>
      <c r="E1094" s="797"/>
      <c r="F1094" s="797"/>
      <c r="G1094" s="797"/>
      <c r="H1094" s="797"/>
      <c r="I1094" s="782"/>
      <c r="J1094" s="782"/>
      <c r="K1094" s="782"/>
      <c r="L1094" s="782"/>
      <c r="M1094" s="782"/>
      <c r="N1094" s="782"/>
      <c r="O1094" s="782"/>
      <c r="P1094" s="782"/>
      <c r="Q1094" s="782"/>
      <c r="R1094" s="782"/>
      <c r="S1094" s="782"/>
      <c r="T1094" s="782"/>
      <c r="U1094" s="782"/>
      <c r="V1094" s="782"/>
      <c r="W1094" s="782"/>
      <c r="X1094" s="782"/>
      <c r="Y1094" s="782"/>
      <c r="Z1094" s="782"/>
    </row>
    <row r="1095" spans="1:26">
      <c r="A1095" s="792"/>
      <c r="B1095" s="793" t="s">
        <v>293</v>
      </c>
      <c r="C1095" s="798"/>
      <c r="D1095" s="797"/>
      <c r="E1095" s="797"/>
      <c r="F1095" s="797"/>
      <c r="G1095" s="797"/>
      <c r="H1095" s="797"/>
      <c r="I1095" s="782"/>
      <c r="J1095" s="782"/>
      <c r="K1095" s="782"/>
      <c r="L1095" s="782"/>
      <c r="M1095" s="782"/>
      <c r="N1095" s="782"/>
      <c r="O1095" s="782"/>
      <c r="P1095" s="782"/>
      <c r="Q1095" s="782"/>
      <c r="R1095" s="782"/>
      <c r="S1095" s="782"/>
      <c r="T1095" s="782"/>
      <c r="U1095" s="782"/>
      <c r="V1095" s="782"/>
      <c r="W1095" s="782"/>
      <c r="X1095" s="782"/>
      <c r="Y1095" s="782"/>
      <c r="Z1095" s="782"/>
    </row>
    <row r="1096" spans="1:26">
      <c r="A1096" s="793" t="s">
        <v>378</v>
      </c>
      <c r="B1096" s="793"/>
      <c r="C1096" s="798"/>
      <c r="D1096" s="797"/>
      <c r="E1096" s="797"/>
      <c r="F1096" s="797"/>
      <c r="G1096" s="797"/>
      <c r="H1096" s="797"/>
      <c r="I1096" s="782"/>
      <c r="J1096" s="782"/>
      <c r="K1096" s="782"/>
      <c r="L1096" s="782"/>
      <c r="M1096" s="782"/>
      <c r="N1096" s="782"/>
      <c r="O1096" s="782"/>
      <c r="P1096" s="782"/>
      <c r="Q1096" s="782"/>
      <c r="R1096" s="782"/>
      <c r="S1096" s="782"/>
      <c r="T1096" s="782"/>
      <c r="U1096" s="782"/>
      <c r="V1096" s="782"/>
      <c r="W1096" s="782"/>
      <c r="X1096" s="782"/>
      <c r="Y1096" s="782"/>
      <c r="Z1096" s="782"/>
    </row>
    <row r="1097" spans="1:26">
      <c r="A1097" s="793" t="s">
        <v>295</v>
      </c>
      <c r="B1097" s="789"/>
      <c r="C1097" s="798"/>
      <c r="D1097" s="797"/>
      <c r="E1097" s="797"/>
      <c r="F1097" s="797"/>
      <c r="G1097" s="797"/>
      <c r="H1097" s="797"/>
      <c r="I1097" s="782"/>
      <c r="J1097" s="782"/>
      <c r="K1097" s="782"/>
      <c r="L1097" s="782"/>
      <c r="M1097" s="782"/>
      <c r="N1097" s="782"/>
      <c r="O1097" s="782"/>
      <c r="P1097" s="782"/>
      <c r="Q1097" s="782"/>
      <c r="R1097" s="782"/>
      <c r="S1097" s="782"/>
      <c r="T1097" s="782"/>
      <c r="U1097" s="782"/>
      <c r="V1097" s="782"/>
      <c r="W1097" s="782"/>
      <c r="X1097" s="782"/>
      <c r="Y1097" s="782"/>
      <c r="Z1097" s="782"/>
    </row>
    <row r="1098" spans="1:26">
      <c r="A1098" s="792"/>
      <c r="B1098" s="793" t="s">
        <v>840</v>
      </c>
      <c r="C1098" s="798"/>
      <c r="D1098" s="797"/>
      <c r="E1098" s="797"/>
      <c r="F1098" s="797"/>
      <c r="G1098" s="797"/>
      <c r="H1098" s="797"/>
      <c r="I1098" s="782"/>
      <c r="J1098" s="782"/>
      <c r="K1098" s="782"/>
      <c r="L1098" s="782"/>
      <c r="M1098" s="782"/>
      <c r="N1098" s="782"/>
      <c r="O1098" s="782"/>
      <c r="P1098" s="782"/>
      <c r="Q1098" s="782"/>
      <c r="R1098" s="782"/>
      <c r="S1098" s="782"/>
      <c r="T1098" s="782"/>
      <c r="U1098" s="782"/>
      <c r="V1098" s="782"/>
      <c r="W1098" s="782"/>
      <c r="X1098" s="782"/>
      <c r="Y1098" s="782"/>
      <c r="Z1098" s="782"/>
    </row>
    <row r="1099" spans="1:26">
      <c r="A1099" s="792"/>
      <c r="B1099" s="793" t="s">
        <v>841</v>
      </c>
      <c r="C1099" s="798"/>
      <c r="D1099" s="797"/>
      <c r="E1099" s="797"/>
      <c r="F1099" s="797"/>
      <c r="G1099" s="797"/>
      <c r="H1099" s="797"/>
      <c r="I1099" s="782"/>
      <c r="J1099" s="782"/>
      <c r="K1099" s="782"/>
      <c r="L1099" s="782"/>
      <c r="M1099" s="782"/>
      <c r="N1099" s="782"/>
      <c r="O1099" s="782"/>
      <c r="P1099" s="782"/>
      <c r="Q1099" s="782"/>
      <c r="R1099" s="782"/>
      <c r="S1099" s="782"/>
      <c r="T1099" s="782"/>
      <c r="U1099" s="782"/>
      <c r="V1099" s="782"/>
      <c r="W1099" s="782"/>
      <c r="X1099" s="782"/>
      <c r="Y1099" s="782"/>
      <c r="Z1099" s="782"/>
    </row>
    <row r="1100" spans="1:26">
      <c r="A1100" s="792"/>
      <c r="B1100" s="793" t="s">
        <v>842</v>
      </c>
      <c r="C1100" s="798"/>
      <c r="D1100" s="797"/>
      <c r="E1100" s="797"/>
      <c r="F1100" s="797"/>
      <c r="G1100" s="797"/>
      <c r="H1100" s="797"/>
      <c r="I1100" s="782"/>
      <c r="J1100" s="782"/>
      <c r="K1100" s="782"/>
      <c r="L1100" s="782"/>
      <c r="M1100" s="782"/>
      <c r="N1100" s="782"/>
      <c r="O1100" s="782"/>
      <c r="P1100" s="782"/>
      <c r="Q1100" s="782"/>
      <c r="R1100" s="782"/>
      <c r="S1100" s="782"/>
      <c r="T1100" s="782"/>
      <c r="U1100" s="782"/>
      <c r="V1100" s="782"/>
      <c r="W1100" s="782"/>
      <c r="X1100" s="782"/>
      <c r="Y1100" s="782"/>
      <c r="Z1100" s="782"/>
    </row>
    <row r="1101" spans="1:26">
      <c r="A1101" s="792"/>
      <c r="B1101" s="793" t="s">
        <v>843</v>
      </c>
      <c r="C1101" s="798"/>
      <c r="D1101" s="797"/>
      <c r="E1101" s="797"/>
      <c r="F1101" s="797"/>
      <c r="G1101" s="797"/>
      <c r="H1101" s="797"/>
      <c r="I1101" s="782"/>
      <c r="J1101" s="782"/>
      <c r="K1101" s="782"/>
      <c r="L1101" s="782"/>
      <c r="M1101" s="782"/>
      <c r="N1101" s="782"/>
      <c r="O1101" s="782"/>
      <c r="P1101" s="782"/>
      <c r="Q1101" s="782"/>
      <c r="R1101" s="782"/>
      <c r="S1101" s="782"/>
      <c r="T1101" s="782"/>
      <c r="U1101" s="782"/>
      <c r="V1101" s="782"/>
      <c r="W1101" s="782"/>
      <c r="X1101" s="782"/>
      <c r="Y1101" s="782"/>
      <c r="Z1101" s="782"/>
    </row>
    <row r="1102" spans="1:26">
      <c r="A1102" s="792"/>
      <c r="B1102" s="793" t="s">
        <v>844</v>
      </c>
      <c r="C1102" s="798"/>
      <c r="D1102" s="797"/>
      <c r="E1102" s="797"/>
      <c r="F1102" s="797"/>
      <c r="G1102" s="797"/>
      <c r="H1102" s="797"/>
      <c r="I1102" s="782"/>
      <c r="J1102" s="782"/>
      <c r="K1102" s="782"/>
      <c r="L1102" s="782"/>
      <c r="M1102" s="782"/>
      <c r="N1102" s="782"/>
      <c r="O1102" s="782"/>
      <c r="P1102" s="782"/>
      <c r="Q1102" s="782"/>
      <c r="R1102" s="782"/>
      <c r="S1102" s="782"/>
      <c r="T1102" s="782"/>
      <c r="U1102" s="782"/>
      <c r="V1102" s="782"/>
      <c r="W1102" s="782"/>
      <c r="X1102" s="782"/>
      <c r="Y1102" s="782"/>
      <c r="Z1102" s="782"/>
    </row>
    <row r="1103" spans="1:26">
      <c r="A1103" s="792" t="s">
        <v>845</v>
      </c>
      <c r="B1103" s="793"/>
      <c r="C1103" s="798"/>
      <c r="D1103" s="797"/>
      <c r="E1103" s="797"/>
      <c r="F1103" s="797"/>
      <c r="G1103" s="797"/>
      <c r="H1103" s="797"/>
      <c r="I1103" s="782"/>
      <c r="J1103" s="782"/>
      <c r="K1103" s="782"/>
      <c r="L1103" s="782"/>
      <c r="M1103" s="782"/>
      <c r="N1103" s="782"/>
      <c r="O1103" s="782"/>
      <c r="P1103" s="782"/>
      <c r="Q1103" s="782"/>
      <c r="R1103" s="782"/>
      <c r="S1103" s="782"/>
      <c r="T1103" s="782"/>
      <c r="U1103" s="782"/>
      <c r="V1103" s="782"/>
      <c r="W1103" s="782"/>
      <c r="X1103" s="782"/>
      <c r="Y1103" s="782"/>
      <c r="Z1103" s="782"/>
    </row>
    <row r="1104" spans="1:26">
      <c r="A1104" s="792" t="s">
        <v>846</v>
      </c>
      <c r="B1104" s="793"/>
      <c r="C1104" s="798"/>
      <c r="D1104" s="797"/>
      <c r="E1104" s="797"/>
      <c r="F1104" s="797"/>
      <c r="G1104" s="797"/>
      <c r="H1104" s="797"/>
      <c r="I1104" s="782"/>
      <c r="J1104" s="782"/>
      <c r="K1104" s="782"/>
      <c r="L1104" s="782"/>
      <c r="M1104" s="782"/>
      <c r="N1104" s="782"/>
      <c r="O1104" s="782"/>
      <c r="P1104" s="782"/>
      <c r="Q1104" s="782"/>
      <c r="R1104" s="782"/>
      <c r="S1104" s="782"/>
      <c r="T1104" s="782"/>
      <c r="U1104" s="782"/>
      <c r="V1104" s="782"/>
      <c r="W1104" s="782"/>
      <c r="X1104" s="782"/>
      <c r="Y1104" s="782"/>
      <c r="Z1104" s="782"/>
    </row>
    <row r="1105" spans="1:26">
      <c r="A1105" s="792" t="s">
        <v>847</v>
      </c>
      <c r="B1105" s="793"/>
      <c r="C1105" s="798"/>
      <c r="D1105" s="797"/>
      <c r="E1105" s="797"/>
      <c r="F1105" s="797"/>
      <c r="G1105" s="797"/>
      <c r="H1105" s="797"/>
      <c r="I1105" s="782"/>
      <c r="J1105" s="782"/>
      <c r="K1105" s="782"/>
      <c r="L1105" s="782"/>
      <c r="M1105" s="782"/>
      <c r="N1105" s="782"/>
      <c r="O1105" s="782"/>
      <c r="P1105" s="782"/>
      <c r="Q1105" s="782"/>
      <c r="R1105" s="782"/>
      <c r="S1105" s="782"/>
      <c r="T1105" s="782"/>
      <c r="U1105" s="782"/>
      <c r="V1105" s="782"/>
      <c r="W1105" s="782"/>
      <c r="X1105" s="782"/>
      <c r="Y1105" s="782"/>
      <c r="Z1105" s="782"/>
    </row>
    <row r="1106" spans="1:26">
      <c r="A1106" s="792"/>
      <c r="B1106" s="793" t="s">
        <v>848</v>
      </c>
      <c r="C1106" s="798"/>
      <c r="D1106" s="797"/>
      <c r="E1106" s="797"/>
      <c r="F1106" s="797"/>
      <c r="G1106" s="797"/>
      <c r="H1106" s="797"/>
      <c r="I1106" s="782"/>
      <c r="J1106" s="782"/>
      <c r="K1106" s="782"/>
      <c r="L1106" s="782"/>
      <c r="M1106" s="782"/>
      <c r="N1106" s="782"/>
      <c r="O1106" s="782"/>
      <c r="P1106" s="782"/>
      <c r="Q1106" s="782"/>
      <c r="R1106" s="782"/>
      <c r="S1106" s="782"/>
      <c r="T1106" s="782"/>
      <c r="U1106" s="782"/>
      <c r="V1106" s="782"/>
      <c r="W1106" s="782"/>
      <c r="X1106" s="782"/>
      <c r="Y1106" s="782"/>
      <c r="Z1106" s="782"/>
    </row>
    <row r="1107" spans="1:26">
      <c r="A1107" s="792"/>
      <c r="B1107" s="793" t="s">
        <v>849</v>
      </c>
      <c r="C1107" s="798"/>
      <c r="D1107" s="797"/>
      <c r="E1107" s="797"/>
      <c r="F1107" s="797"/>
      <c r="G1107" s="797"/>
      <c r="H1107" s="797"/>
      <c r="I1107" s="782"/>
      <c r="J1107" s="782"/>
      <c r="K1107" s="782"/>
      <c r="L1107" s="782"/>
      <c r="M1107" s="782"/>
      <c r="N1107" s="782"/>
      <c r="O1107" s="782"/>
      <c r="P1107" s="782"/>
      <c r="Q1107" s="782"/>
      <c r="R1107" s="782"/>
      <c r="S1107" s="782"/>
      <c r="T1107" s="782"/>
      <c r="U1107" s="782"/>
      <c r="V1107" s="782"/>
      <c r="W1107" s="782"/>
      <c r="X1107" s="782"/>
      <c r="Y1107" s="782"/>
      <c r="Z1107" s="782"/>
    </row>
    <row r="1108" spans="1:26">
      <c r="A1108" s="792" t="s">
        <v>850</v>
      </c>
      <c r="B1108" s="793"/>
      <c r="C1108" s="798"/>
      <c r="D1108" s="797"/>
      <c r="E1108" s="797"/>
      <c r="F1108" s="797"/>
      <c r="G1108" s="797"/>
      <c r="H1108" s="797"/>
      <c r="I1108" s="782"/>
      <c r="J1108" s="782"/>
      <c r="K1108" s="782"/>
      <c r="L1108" s="782"/>
      <c r="M1108" s="782"/>
      <c r="N1108" s="782"/>
      <c r="O1108" s="782"/>
      <c r="P1108" s="782"/>
      <c r="Q1108" s="782"/>
      <c r="R1108" s="782"/>
      <c r="S1108" s="782"/>
      <c r="T1108" s="782"/>
      <c r="U1108" s="782"/>
      <c r="V1108" s="782"/>
      <c r="W1108" s="782"/>
      <c r="X1108" s="782"/>
      <c r="Y1108" s="782"/>
      <c r="Z1108" s="782"/>
    </row>
    <row r="1109" spans="1:26">
      <c r="A1109" s="792"/>
      <c r="B1109" s="793" t="s">
        <v>851</v>
      </c>
      <c r="C1109" s="798"/>
      <c r="D1109" s="797"/>
      <c r="E1109" s="797"/>
      <c r="F1109" s="797"/>
      <c r="G1109" s="797"/>
      <c r="H1109" s="797"/>
      <c r="I1109" s="782"/>
      <c r="J1109" s="782"/>
      <c r="K1109" s="782"/>
      <c r="L1109" s="782"/>
      <c r="M1109" s="782"/>
      <c r="N1109" s="782"/>
      <c r="O1109" s="782"/>
      <c r="P1109" s="782"/>
      <c r="Q1109" s="782"/>
      <c r="R1109" s="782"/>
      <c r="S1109" s="782"/>
      <c r="T1109" s="782"/>
      <c r="U1109" s="782"/>
      <c r="V1109" s="782"/>
      <c r="W1109" s="782"/>
      <c r="X1109" s="782"/>
      <c r="Y1109" s="782"/>
      <c r="Z1109" s="782"/>
    </row>
    <row r="1110" spans="1:26">
      <c r="A1110" s="792" t="s">
        <v>852</v>
      </c>
      <c r="B1110" s="793"/>
      <c r="C1110" s="798"/>
      <c r="D1110" s="797"/>
      <c r="E1110" s="797"/>
      <c r="F1110" s="797"/>
      <c r="G1110" s="797"/>
      <c r="H1110" s="797"/>
      <c r="I1110" s="782"/>
      <c r="J1110" s="782"/>
      <c r="K1110" s="782"/>
      <c r="L1110" s="782"/>
      <c r="M1110" s="782"/>
      <c r="N1110" s="782"/>
      <c r="O1110" s="782"/>
      <c r="P1110" s="782"/>
      <c r="Q1110" s="782"/>
      <c r="R1110" s="782"/>
      <c r="S1110" s="782"/>
      <c r="T1110" s="782"/>
      <c r="U1110" s="782"/>
      <c r="V1110" s="782"/>
      <c r="W1110" s="782"/>
      <c r="X1110" s="782"/>
      <c r="Y1110" s="782"/>
      <c r="Z1110" s="782"/>
    </row>
    <row r="1111" spans="1:26">
      <c r="A1111" s="792"/>
      <c r="B1111" s="806"/>
      <c r="C1111" s="798"/>
      <c r="D1111" s="797"/>
      <c r="E1111" s="797"/>
      <c r="F1111" s="797"/>
      <c r="G1111" s="797"/>
      <c r="H1111" s="797"/>
      <c r="I1111" s="782"/>
      <c r="J1111" s="782"/>
      <c r="K1111" s="782"/>
      <c r="L1111" s="782"/>
      <c r="M1111" s="782"/>
      <c r="N1111" s="782"/>
      <c r="O1111" s="782"/>
      <c r="P1111" s="782"/>
      <c r="Q1111" s="782"/>
      <c r="R1111" s="782"/>
      <c r="S1111" s="782"/>
      <c r="T1111" s="782"/>
      <c r="U1111" s="782"/>
      <c r="V1111" s="782"/>
      <c r="W1111" s="782"/>
      <c r="X1111" s="782"/>
      <c r="Y1111" s="782"/>
      <c r="Z1111" s="782"/>
    </row>
    <row r="1112" spans="1:26">
      <c r="A1112" s="792"/>
      <c r="B1112" s="806" t="s">
        <v>853</v>
      </c>
      <c r="C1112" s="798"/>
      <c r="D1112" s="797"/>
      <c r="E1112" s="797"/>
      <c r="F1112" s="797"/>
      <c r="G1112" s="797"/>
      <c r="H1112" s="797"/>
      <c r="I1112" s="782"/>
      <c r="J1112" s="782"/>
      <c r="K1112" s="782"/>
      <c r="L1112" s="782"/>
      <c r="M1112" s="782"/>
      <c r="N1112" s="782"/>
      <c r="O1112" s="782"/>
      <c r="P1112" s="782"/>
      <c r="Q1112" s="782"/>
      <c r="R1112" s="782"/>
      <c r="S1112" s="782"/>
      <c r="T1112" s="782"/>
      <c r="U1112" s="782"/>
      <c r="V1112" s="782"/>
      <c r="W1112" s="782"/>
      <c r="X1112" s="782"/>
      <c r="Y1112" s="782"/>
      <c r="Z1112" s="782"/>
    </row>
    <row r="1113" spans="1:26">
      <c r="A1113" s="792"/>
      <c r="B1113" s="793" t="s">
        <v>854</v>
      </c>
      <c r="C1113" s="798"/>
      <c r="D1113" s="797"/>
      <c r="E1113" s="797"/>
      <c r="F1113" s="797"/>
      <c r="G1113" s="797"/>
      <c r="H1113" s="797"/>
      <c r="I1113" s="782"/>
      <c r="J1113" s="782"/>
      <c r="K1113" s="782"/>
      <c r="L1113" s="782"/>
      <c r="M1113" s="782"/>
      <c r="N1113" s="782"/>
      <c r="O1113" s="782"/>
      <c r="P1113" s="782"/>
      <c r="Q1113" s="782"/>
      <c r="R1113" s="782"/>
      <c r="S1113" s="782"/>
      <c r="T1113" s="782"/>
      <c r="U1113" s="782"/>
      <c r="V1113" s="782"/>
      <c r="W1113" s="782"/>
      <c r="X1113" s="782"/>
      <c r="Y1113" s="782"/>
      <c r="Z1113" s="782"/>
    </row>
    <row r="1114" spans="1:26" ht="27.6" customHeight="1">
      <c r="A1114" s="827" t="s">
        <v>1240</v>
      </c>
      <c r="B1114" s="826"/>
      <c r="C1114" s="826"/>
      <c r="D1114" s="826"/>
      <c r="E1114" s="826"/>
      <c r="F1114" s="826"/>
      <c r="G1114" s="826"/>
      <c r="H1114" s="826"/>
      <c r="I1114" s="782"/>
      <c r="J1114" s="782"/>
      <c r="K1114" s="782"/>
      <c r="L1114" s="782"/>
      <c r="M1114" s="782"/>
      <c r="N1114" s="782"/>
      <c r="O1114" s="782"/>
      <c r="P1114" s="782"/>
      <c r="Q1114" s="782"/>
      <c r="R1114" s="782"/>
      <c r="S1114" s="782"/>
      <c r="T1114" s="782"/>
      <c r="U1114" s="782"/>
      <c r="V1114" s="782"/>
      <c r="W1114" s="782"/>
      <c r="X1114" s="782"/>
      <c r="Y1114" s="782"/>
      <c r="Z1114" s="782"/>
    </row>
    <row r="1115" spans="1:26">
      <c r="A1115" s="792" t="s">
        <v>855</v>
      </c>
      <c r="B1115" s="806"/>
      <c r="C1115" s="798"/>
      <c r="D1115" s="797"/>
      <c r="E1115" s="797"/>
      <c r="F1115" s="797"/>
      <c r="G1115" s="797"/>
      <c r="H1115" s="797"/>
      <c r="I1115" s="782"/>
      <c r="J1115" s="782"/>
      <c r="K1115" s="782"/>
      <c r="L1115" s="782"/>
      <c r="M1115" s="782"/>
      <c r="N1115" s="782"/>
      <c r="O1115" s="782"/>
      <c r="P1115" s="782"/>
      <c r="Q1115" s="782"/>
      <c r="R1115" s="782"/>
      <c r="S1115" s="782"/>
      <c r="T1115" s="782"/>
      <c r="U1115" s="782"/>
      <c r="V1115" s="782"/>
      <c r="W1115" s="782"/>
      <c r="X1115" s="782"/>
      <c r="Y1115" s="782"/>
      <c r="Z1115" s="782"/>
    </row>
    <row r="1116" spans="1:26">
      <c r="A1116" s="792"/>
      <c r="B1116" s="806" t="s">
        <v>856</v>
      </c>
      <c r="C1116" s="798"/>
      <c r="D1116" s="797"/>
      <c r="E1116" s="797"/>
      <c r="F1116" s="797"/>
      <c r="G1116" s="797"/>
      <c r="H1116" s="797"/>
      <c r="I1116" s="782"/>
      <c r="J1116" s="782"/>
      <c r="K1116" s="782"/>
      <c r="L1116" s="782"/>
      <c r="M1116" s="782"/>
      <c r="N1116" s="782"/>
      <c r="O1116" s="782"/>
      <c r="P1116" s="782"/>
      <c r="Q1116" s="782"/>
      <c r="R1116" s="782"/>
      <c r="S1116" s="782"/>
      <c r="T1116" s="782"/>
      <c r="U1116" s="782"/>
      <c r="V1116" s="782"/>
      <c r="W1116" s="782"/>
      <c r="X1116" s="782"/>
      <c r="Y1116" s="782"/>
      <c r="Z1116" s="782"/>
    </row>
    <row r="1117" spans="1:26">
      <c r="A1117" s="792"/>
      <c r="B1117" s="793" t="s">
        <v>857</v>
      </c>
      <c r="C1117" s="798"/>
      <c r="D1117" s="797"/>
      <c r="E1117" s="797"/>
      <c r="F1117" s="797"/>
      <c r="G1117" s="797"/>
      <c r="H1117" s="797"/>
      <c r="I1117" s="782"/>
      <c r="J1117" s="782"/>
      <c r="K1117" s="782"/>
      <c r="L1117" s="782"/>
      <c r="M1117" s="782"/>
      <c r="N1117" s="782"/>
      <c r="O1117" s="782"/>
      <c r="P1117" s="782"/>
      <c r="Q1117" s="782"/>
      <c r="R1117" s="782"/>
      <c r="S1117" s="782"/>
      <c r="T1117" s="782"/>
      <c r="U1117" s="782"/>
      <c r="V1117" s="782"/>
      <c r="W1117" s="782"/>
      <c r="X1117" s="782"/>
      <c r="Y1117" s="782"/>
      <c r="Z1117" s="782"/>
    </row>
    <row r="1118" spans="1:26">
      <c r="A1118" s="792" t="s">
        <v>858</v>
      </c>
      <c r="B1118" s="806"/>
      <c r="C1118" s="798"/>
      <c r="D1118" s="797"/>
      <c r="E1118" s="797"/>
      <c r="F1118" s="797"/>
      <c r="G1118" s="797"/>
      <c r="H1118" s="797"/>
      <c r="I1118" s="782"/>
      <c r="J1118" s="782"/>
      <c r="K1118" s="782"/>
      <c r="L1118" s="782"/>
      <c r="M1118" s="782"/>
      <c r="N1118" s="782"/>
      <c r="O1118" s="782"/>
      <c r="P1118" s="782"/>
      <c r="Q1118" s="782"/>
      <c r="R1118" s="782"/>
      <c r="S1118" s="782"/>
      <c r="T1118" s="782"/>
      <c r="U1118" s="782"/>
      <c r="V1118" s="782"/>
      <c r="W1118" s="782"/>
      <c r="X1118" s="782"/>
      <c r="Y1118" s="782"/>
      <c r="Z1118" s="782"/>
    </row>
    <row r="1119" spans="1:26">
      <c r="A1119" s="792" t="s">
        <v>859</v>
      </c>
      <c r="B1119" s="806"/>
      <c r="C1119" s="798"/>
      <c r="D1119" s="797"/>
      <c r="E1119" s="797"/>
      <c r="F1119" s="797"/>
      <c r="G1119" s="797"/>
      <c r="H1119" s="797"/>
      <c r="I1119" s="782"/>
      <c r="J1119" s="782"/>
      <c r="K1119" s="782"/>
      <c r="L1119" s="782"/>
      <c r="M1119" s="782"/>
      <c r="N1119" s="782"/>
      <c r="O1119" s="782"/>
      <c r="P1119" s="782"/>
      <c r="Q1119" s="782"/>
      <c r="R1119" s="782"/>
      <c r="S1119" s="782"/>
      <c r="T1119" s="782"/>
      <c r="U1119" s="782"/>
      <c r="V1119" s="782"/>
      <c r="W1119" s="782"/>
      <c r="X1119" s="782"/>
      <c r="Y1119" s="782"/>
      <c r="Z1119" s="782"/>
    </row>
    <row r="1120" spans="1:26">
      <c r="A1120" s="792"/>
      <c r="B1120" s="806" t="s">
        <v>860</v>
      </c>
      <c r="C1120" s="798"/>
      <c r="D1120" s="797"/>
      <c r="E1120" s="797"/>
      <c r="F1120" s="797"/>
      <c r="G1120" s="797"/>
      <c r="H1120" s="797"/>
      <c r="I1120" s="782"/>
      <c r="J1120" s="782"/>
      <c r="K1120" s="782"/>
      <c r="L1120" s="782"/>
      <c r="M1120" s="782"/>
      <c r="N1120" s="782"/>
      <c r="O1120" s="782"/>
      <c r="P1120" s="782"/>
      <c r="Q1120" s="782"/>
      <c r="R1120" s="782"/>
      <c r="S1120" s="782"/>
      <c r="T1120" s="782"/>
      <c r="U1120" s="782"/>
      <c r="V1120" s="782"/>
      <c r="W1120" s="782"/>
      <c r="X1120" s="782"/>
      <c r="Y1120" s="782"/>
      <c r="Z1120" s="782"/>
    </row>
    <row r="1121" spans="1:26">
      <c r="A1121" s="792"/>
      <c r="B1121" s="793" t="s">
        <v>861</v>
      </c>
      <c r="C1121" s="798"/>
      <c r="D1121" s="797"/>
      <c r="E1121" s="797"/>
      <c r="F1121" s="797"/>
      <c r="G1121" s="797"/>
      <c r="H1121" s="797"/>
      <c r="I1121" s="782"/>
      <c r="J1121" s="782"/>
      <c r="K1121" s="782"/>
      <c r="L1121" s="782"/>
      <c r="M1121" s="782"/>
      <c r="N1121" s="782"/>
      <c r="O1121" s="782"/>
      <c r="P1121" s="782"/>
      <c r="Q1121" s="782"/>
      <c r="R1121" s="782"/>
      <c r="S1121" s="782"/>
      <c r="T1121" s="782"/>
      <c r="U1121" s="782"/>
      <c r="V1121" s="782"/>
      <c r="W1121" s="782"/>
      <c r="X1121" s="782"/>
      <c r="Y1121" s="782"/>
      <c r="Z1121" s="782"/>
    </row>
    <row r="1122" spans="1:26">
      <c r="A1122" s="792"/>
      <c r="B1122" s="806" t="s">
        <v>862</v>
      </c>
      <c r="C1122" s="798"/>
      <c r="D1122" s="797"/>
      <c r="E1122" s="797"/>
      <c r="F1122" s="797"/>
      <c r="G1122" s="797"/>
      <c r="H1122" s="797"/>
      <c r="I1122" s="782"/>
      <c r="J1122" s="782"/>
      <c r="K1122" s="782"/>
      <c r="L1122" s="782"/>
      <c r="M1122" s="782"/>
      <c r="N1122" s="782"/>
      <c r="O1122" s="782"/>
      <c r="P1122" s="782"/>
      <c r="Q1122" s="782"/>
      <c r="R1122" s="782"/>
      <c r="S1122" s="782"/>
      <c r="T1122" s="782"/>
      <c r="U1122" s="782"/>
      <c r="V1122" s="782"/>
      <c r="W1122" s="782"/>
      <c r="X1122" s="782"/>
      <c r="Y1122" s="782"/>
      <c r="Z1122" s="782"/>
    </row>
    <row r="1123" spans="1:26">
      <c r="A1123" s="792"/>
      <c r="B1123" s="793" t="s">
        <v>863</v>
      </c>
      <c r="C1123" s="798"/>
      <c r="D1123" s="797"/>
      <c r="E1123" s="797"/>
      <c r="F1123" s="797"/>
      <c r="G1123" s="797"/>
      <c r="H1123" s="797"/>
      <c r="I1123" s="782"/>
      <c r="J1123" s="782"/>
      <c r="K1123" s="782"/>
      <c r="L1123" s="782"/>
      <c r="M1123" s="782"/>
      <c r="N1123" s="782"/>
      <c r="O1123" s="782"/>
      <c r="P1123" s="782"/>
      <c r="Q1123" s="782"/>
      <c r="R1123" s="782"/>
      <c r="S1123" s="782"/>
      <c r="T1123" s="782"/>
      <c r="U1123" s="782"/>
      <c r="V1123" s="782"/>
      <c r="W1123" s="782"/>
      <c r="X1123" s="782"/>
      <c r="Y1123" s="782"/>
      <c r="Z1123" s="782"/>
    </row>
    <row r="1124" spans="1:26">
      <c r="A1124" s="792" t="s">
        <v>864</v>
      </c>
      <c r="B1124" s="806"/>
      <c r="C1124" s="798"/>
      <c r="D1124" s="797"/>
      <c r="E1124" s="797"/>
      <c r="F1124" s="797"/>
      <c r="G1124" s="797"/>
      <c r="H1124" s="797"/>
      <c r="I1124" s="782"/>
      <c r="J1124" s="782"/>
      <c r="K1124" s="782"/>
      <c r="L1124" s="782"/>
      <c r="M1124" s="782"/>
      <c r="N1124" s="782"/>
      <c r="O1124" s="782"/>
      <c r="P1124" s="782"/>
      <c r="Q1124" s="782"/>
      <c r="R1124" s="782"/>
      <c r="S1124" s="782"/>
      <c r="T1124" s="782"/>
      <c r="U1124" s="782"/>
      <c r="V1124" s="782"/>
      <c r="W1124" s="782"/>
      <c r="X1124" s="782"/>
      <c r="Y1124" s="782"/>
      <c r="Z1124" s="782"/>
    </row>
    <row r="1125" spans="1:26">
      <c r="A1125" s="792"/>
      <c r="B1125" s="806" t="s">
        <v>865</v>
      </c>
      <c r="C1125" s="798"/>
      <c r="D1125" s="797"/>
      <c r="E1125" s="797"/>
      <c r="F1125" s="797"/>
      <c r="G1125" s="797"/>
      <c r="H1125" s="797"/>
      <c r="I1125" s="782"/>
      <c r="J1125" s="782"/>
      <c r="K1125" s="782"/>
      <c r="L1125" s="782"/>
      <c r="M1125" s="782"/>
      <c r="N1125" s="782"/>
      <c r="O1125" s="782"/>
      <c r="P1125" s="782"/>
      <c r="Q1125" s="782"/>
      <c r="R1125" s="782"/>
      <c r="S1125" s="782"/>
      <c r="T1125" s="782"/>
      <c r="U1125" s="782"/>
      <c r="V1125" s="782"/>
      <c r="W1125" s="782"/>
      <c r="X1125" s="782"/>
      <c r="Y1125" s="782"/>
      <c r="Z1125" s="782"/>
    </row>
    <row r="1126" spans="1:26">
      <c r="A1126" s="792"/>
      <c r="B1126" s="793" t="s">
        <v>866</v>
      </c>
      <c r="C1126" s="798"/>
      <c r="D1126" s="797"/>
      <c r="E1126" s="797"/>
      <c r="F1126" s="797"/>
      <c r="G1126" s="797"/>
      <c r="H1126" s="797"/>
      <c r="I1126" s="782"/>
      <c r="J1126" s="782"/>
      <c r="K1126" s="782"/>
      <c r="L1126" s="782"/>
      <c r="M1126" s="782"/>
      <c r="N1126" s="782"/>
      <c r="O1126" s="782"/>
      <c r="P1126" s="782"/>
      <c r="Q1126" s="782"/>
      <c r="R1126" s="782"/>
      <c r="S1126" s="782"/>
      <c r="T1126" s="782"/>
      <c r="U1126" s="782"/>
      <c r="V1126" s="782"/>
      <c r="W1126" s="782"/>
      <c r="X1126" s="782"/>
      <c r="Y1126" s="782"/>
      <c r="Z1126" s="782"/>
    </row>
    <row r="1127" spans="1:26" ht="30.6" customHeight="1">
      <c r="A1127" s="827" t="s">
        <v>1241</v>
      </c>
      <c r="B1127" s="826"/>
      <c r="C1127" s="826"/>
      <c r="D1127" s="826"/>
      <c r="E1127" s="826"/>
      <c r="F1127" s="826"/>
      <c r="G1127" s="826"/>
      <c r="H1127" s="826"/>
      <c r="I1127" s="782"/>
      <c r="J1127" s="782"/>
      <c r="K1127" s="782"/>
      <c r="L1127" s="782"/>
      <c r="M1127" s="782"/>
      <c r="N1127" s="782"/>
      <c r="O1127" s="782"/>
      <c r="P1127" s="782"/>
      <c r="Q1127" s="782"/>
      <c r="R1127" s="782"/>
      <c r="S1127" s="782"/>
      <c r="T1127" s="782"/>
      <c r="U1127" s="782"/>
      <c r="V1127" s="782"/>
      <c r="W1127" s="782"/>
      <c r="X1127" s="782"/>
      <c r="Y1127" s="782"/>
      <c r="Z1127" s="782"/>
    </row>
    <row r="1128" spans="1:26">
      <c r="A1128" s="792"/>
      <c r="B1128" s="806" t="s">
        <v>1267</v>
      </c>
      <c r="C1128" s="798"/>
      <c r="D1128" s="797"/>
      <c r="E1128" s="797"/>
      <c r="F1128" s="797"/>
      <c r="G1128" s="797"/>
      <c r="H1128" s="797"/>
      <c r="I1128" s="782"/>
      <c r="J1128" s="782"/>
      <c r="K1128" s="782"/>
      <c r="L1128" s="782"/>
      <c r="M1128" s="782"/>
      <c r="N1128" s="782"/>
      <c r="O1128" s="782"/>
      <c r="P1128" s="782"/>
      <c r="Q1128" s="782"/>
      <c r="R1128" s="782"/>
      <c r="S1128" s="782"/>
      <c r="T1128" s="782"/>
      <c r="U1128" s="782"/>
      <c r="V1128" s="782"/>
      <c r="W1128" s="782"/>
      <c r="X1128" s="782"/>
      <c r="Y1128" s="782"/>
      <c r="Z1128" s="782"/>
    </row>
    <row r="1129" spans="1:26">
      <c r="A1129" s="792"/>
      <c r="B1129" s="806" t="s">
        <v>1259</v>
      </c>
      <c r="C1129" s="798"/>
      <c r="D1129" s="797"/>
      <c r="E1129" s="797"/>
      <c r="F1129" s="797"/>
      <c r="G1129" s="797"/>
      <c r="H1129" s="797"/>
      <c r="I1129" s="782"/>
      <c r="J1129" s="782"/>
      <c r="K1129" s="782"/>
      <c r="L1129" s="782"/>
      <c r="M1129" s="782"/>
      <c r="N1129" s="782"/>
      <c r="O1129" s="782"/>
      <c r="P1129" s="782"/>
      <c r="Q1129" s="782"/>
      <c r="R1129" s="782"/>
      <c r="S1129" s="782"/>
      <c r="T1129" s="782"/>
      <c r="U1129" s="782"/>
      <c r="V1129" s="782"/>
      <c r="W1129" s="782"/>
      <c r="X1129" s="782"/>
      <c r="Y1129" s="782"/>
      <c r="Z1129" s="782"/>
    </row>
    <row r="1130" spans="1:26" ht="25.9" customHeight="1">
      <c r="A1130" s="792"/>
      <c r="B1130" s="819" t="s">
        <v>1260</v>
      </c>
      <c r="C1130" s="826"/>
      <c r="D1130" s="826"/>
      <c r="E1130" s="826"/>
      <c r="F1130" s="826"/>
      <c r="G1130" s="826"/>
      <c r="H1130" s="826"/>
      <c r="I1130" s="782"/>
      <c r="J1130" s="782"/>
      <c r="K1130" s="782"/>
      <c r="L1130" s="782"/>
      <c r="M1130" s="782"/>
      <c r="N1130" s="782"/>
      <c r="O1130" s="782"/>
      <c r="P1130" s="782"/>
      <c r="Q1130" s="782"/>
      <c r="R1130" s="782"/>
      <c r="S1130" s="782"/>
      <c r="T1130" s="782"/>
      <c r="U1130" s="782"/>
      <c r="V1130" s="782"/>
      <c r="W1130" s="782"/>
      <c r="X1130" s="782"/>
      <c r="Y1130" s="782"/>
      <c r="Z1130" s="782"/>
    </row>
    <row r="1131" spans="1:26">
      <c r="A1131" s="792" t="s">
        <v>867</v>
      </c>
      <c r="B1131" s="838"/>
      <c r="C1131" s="798"/>
      <c r="D1131" s="797"/>
      <c r="E1131" s="797"/>
      <c r="F1131" s="797"/>
      <c r="G1131" s="797"/>
      <c r="H1131" s="797"/>
      <c r="I1131" s="782"/>
      <c r="J1131" s="782"/>
      <c r="K1131" s="782"/>
      <c r="L1131" s="782"/>
      <c r="M1131" s="782"/>
      <c r="N1131" s="782"/>
      <c r="O1131" s="782"/>
      <c r="P1131" s="782"/>
      <c r="Q1131" s="782"/>
      <c r="R1131" s="782"/>
      <c r="S1131" s="782"/>
      <c r="T1131" s="782"/>
      <c r="U1131" s="782"/>
      <c r="V1131" s="782"/>
      <c r="W1131" s="782"/>
      <c r="X1131" s="782"/>
      <c r="Y1131" s="782"/>
      <c r="Z1131" s="782"/>
    </row>
    <row r="1132" spans="1:26">
      <c r="A1132" s="792" t="s">
        <v>868</v>
      </c>
      <c r="B1132" s="806"/>
      <c r="C1132" s="798"/>
      <c r="D1132" s="797"/>
      <c r="E1132" s="797"/>
      <c r="F1132" s="797"/>
      <c r="G1132" s="797"/>
      <c r="H1132" s="797"/>
      <c r="I1132" s="782"/>
      <c r="J1132" s="782"/>
      <c r="K1132" s="782"/>
      <c r="L1132" s="782"/>
      <c r="M1132" s="782"/>
      <c r="N1132" s="782"/>
      <c r="O1132" s="782"/>
      <c r="P1132" s="782"/>
      <c r="Q1132" s="782"/>
      <c r="R1132" s="782"/>
      <c r="S1132" s="782"/>
      <c r="T1132" s="782"/>
      <c r="U1132" s="782"/>
      <c r="V1132" s="782"/>
      <c r="W1132" s="782"/>
      <c r="X1132" s="782"/>
      <c r="Y1132" s="782"/>
      <c r="Z1132" s="782"/>
    </row>
    <row r="1133" spans="1:26">
      <c r="A1133" s="792" t="s">
        <v>869</v>
      </c>
      <c r="B1133" s="806"/>
      <c r="C1133" s="798"/>
      <c r="D1133" s="797"/>
      <c r="E1133" s="797"/>
      <c r="F1133" s="797"/>
      <c r="G1133" s="797"/>
      <c r="H1133" s="797"/>
      <c r="I1133" s="782"/>
      <c r="J1133" s="782"/>
      <c r="K1133" s="782"/>
      <c r="L1133" s="782"/>
      <c r="M1133" s="782"/>
      <c r="N1133" s="782"/>
      <c r="O1133" s="782"/>
      <c r="P1133" s="782"/>
      <c r="Q1133" s="782"/>
      <c r="R1133" s="782"/>
      <c r="S1133" s="782"/>
      <c r="T1133" s="782"/>
      <c r="U1133" s="782"/>
      <c r="V1133" s="782"/>
      <c r="W1133" s="782"/>
      <c r="X1133" s="782"/>
      <c r="Y1133" s="782"/>
      <c r="Z1133" s="782"/>
    </row>
    <row r="1134" spans="1:26">
      <c r="A1134" s="792" t="s">
        <v>870</v>
      </c>
      <c r="B1134" s="793"/>
      <c r="C1134" s="798"/>
      <c r="D1134" s="797"/>
      <c r="E1134" s="797"/>
      <c r="F1134" s="797"/>
      <c r="G1134" s="797"/>
      <c r="H1134" s="797"/>
      <c r="I1134" s="782"/>
      <c r="J1134" s="782"/>
      <c r="K1134" s="782"/>
      <c r="L1134" s="782"/>
      <c r="M1134" s="782"/>
      <c r="N1134" s="782"/>
      <c r="O1134" s="782"/>
      <c r="P1134" s="782"/>
      <c r="Q1134" s="782"/>
      <c r="R1134" s="782"/>
      <c r="S1134" s="782"/>
      <c r="T1134" s="782"/>
      <c r="U1134" s="782"/>
      <c r="V1134" s="782"/>
      <c r="W1134" s="782"/>
      <c r="X1134" s="782"/>
      <c r="Y1134" s="782"/>
      <c r="Z1134" s="782"/>
    </row>
    <row r="1135" spans="1:26">
      <c r="A1135" s="792"/>
      <c r="B1135" s="806" t="s">
        <v>1261</v>
      </c>
      <c r="C1135" s="798"/>
      <c r="D1135" s="797"/>
      <c r="E1135" s="797"/>
      <c r="F1135" s="797"/>
      <c r="G1135" s="797"/>
      <c r="H1135" s="797"/>
      <c r="I1135" s="782"/>
      <c r="J1135" s="782"/>
      <c r="K1135" s="782"/>
      <c r="L1135" s="782"/>
      <c r="M1135" s="782"/>
      <c r="N1135" s="782"/>
      <c r="O1135" s="782"/>
      <c r="P1135" s="782"/>
      <c r="Q1135" s="782"/>
      <c r="R1135" s="782"/>
      <c r="S1135" s="782"/>
      <c r="T1135" s="782"/>
      <c r="U1135" s="782"/>
      <c r="V1135" s="782"/>
      <c r="W1135" s="782"/>
      <c r="X1135" s="782"/>
      <c r="Y1135" s="782"/>
      <c r="Z1135" s="782"/>
    </row>
    <row r="1136" spans="1:26" ht="24.6" customHeight="1">
      <c r="A1136" s="792"/>
      <c r="B1136" s="819" t="s">
        <v>1262</v>
      </c>
      <c r="C1136" s="826"/>
      <c r="D1136" s="826"/>
      <c r="E1136" s="826"/>
      <c r="F1136" s="826"/>
      <c r="G1136" s="826"/>
      <c r="H1136" s="826"/>
      <c r="I1136" s="782"/>
      <c r="J1136" s="782"/>
      <c r="K1136" s="782"/>
      <c r="L1136" s="782"/>
      <c r="M1136" s="782"/>
      <c r="N1136" s="782"/>
      <c r="O1136" s="782"/>
      <c r="P1136" s="782"/>
      <c r="Q1136" s="782"/>
      <c r="R1136" s="782"/>
      <c r="S1136" s="782"/>
      <c r="T1136" s="782"/>
      <c r="U1136" s="782"/>
      <c r="V1136" s="782"/>
      <c r="W1136" s="782"/>
      <c r="X1136" s="782"/>
      <c r="Y1136" s="782"/>
      <c r="Z1136" s="782"/>
    </row>
    <row r="1137" spans="1:26">
      <c r="A1137" s="792" t="s">
        <v>871</v>
      </c>
      <c r="B1137" s="793"/>
      <c r="C1137" s="798"/>
      <c r="D1137" s="797"/>
      <c r="E1137" s="797"/>
      <c r="F1137" s="797"/>
      <c r="G1137" s="797"/>
      <c r="H1137" s="797"/>
      <c r="I1137" s="782"/>
      <c r="J1137" s="782"/>
      <c r="K1137" s="782"/>
      <c r="L1137" s="782"/>
      <c r="M1137" s="782"/>
      <c r="N1137" s="782"/>
      <c r="O1137" s="782"/>
      <c r="P1137" s="782"/>
      <c r="Q1137" s="782"/>
      <c r="R1137" s="782"/>
      <c r="S1137" s="782"/>
      <c r="T1137" s="782"/>
      <c r="U1137" s="782"/>
      <c r="V1137" s="782"/>
      <c r="W1137" s="782"/>
      <c r="X1137" s="782"/>
      <c r="Y1137" s="782"/>
      <c r="Z1137" s="782"/>
    </row>
    <row r="1138" spans="1:26">
      <c r="A1138" s="792" t="s">
        <v>872</v>
      </c>
      <c r="B1138" s="793"/>
      <c r="C1138" s="798"/>
      <c r="D1138" s="797"/>
      <c r="E1138" s="797"/>
      <c r="F1138" s="797"/>
      <c r="G1138" s="797"/>
      <c r="H1138" s="797"/>
      <c r="I1138" s="782"/>
      <c r="J1138" s="782"/>
      <c r="K1138" s="782"/>
      <c r="L1138" s="782"/>
      <c r="M1138" s="782"/>
      <c r="N1138" s="782"/>
      <c r="O1138" s="782"/>
      <c r="P1138" s="782"/>
      <c r="Q1138" s="782"/>
      <c r="R1138" s="782"/>
      <c r="S1138" s="782"/>
      <c r="T1138" s="782"/>
      <c r="U1138" s="782"/>
      <c r="V1138" s="782"/>
      <c r="W1138" s="782"/>
      <c r="X1138" s="782"/>
      <c r="Y1138" s="782"/>
      <c r="Z1138" s="782"/>
    </row>
    <row r="1139" spans="1:26">
      <c r="A1139" s="792" t="s">
        <v>873</v>
      </c>
      <c r="B1139" s="793"/>
      <c r="C1139" s="798"/>
      <c r="D1139" s="797"/>
      <c r="E1139" s="797"/>
      <c r="F1139" s="797"/>
      <c r="G1139" s="797"/>
      <c r="H1139" s="797"/>
      <c r="I1139" s="782"/>
      <c r="J1139" s="782"/>
      <c r="K1139" s="782"/>
      <c r="L1139" s="782"/>
      <c r="M1139" s="782"/>
      <c r="N1139" s="782"/>
      <c r="O1139" s="782"/>
      <c r="P1139" s="782"/>
      <c r="Q1139" s="782"/>
      <c r="R1139" s="782"/>
      <c r="S1139" s="782"/>
      <c r="T1139" s="782"/>
      <c r="U1139" s="782"/>
      <c r="V1139" s="782"/>
      <c r="W1139" s="782"/>
      <c r="X1139" s="782"/>
      <c r="Y1139" s="782"/>
      <c r="Z1139" s="782"/>
    </row>
    <row r="1140" spans="1:26">
      <c r="A1140" s="792"/>
      <c r="B1140" s="806" t="s">
        <v>1263</v>
      </c>
      <c r="C1140" s="798"/>
      <c r="D1140" s="797"/>
      <c r="E1140" s="797"/>
      <c r="F1140" s="797"/>
      <c r="G1140" s="797"/>
      <c r="H1140" s="797"/>
      <c r="I1140" s="782"/>
      <c r="J1140" s="782"/>
      <c r="K1140" s="782"/>
      <c r="L1140" s="782"/>
      <c r="M1140" s="782"/>
      <c r="N1140" s="782"/>
      <c r="O1140" s="782"/>
      <c r="P1140" s="782"/>
      <c r="Q1140" s="782"/>
      <c r="R1140" s="782"/>
      <c r="S1140" s="782"/>
      <c r="T1140" s="782"/>
      <c r="U1140" s="782"/>
      <c r="V1140" s="782"/>
      <c r="W1140" s="782"/>
      <c r="X1140" s="782"/>
      <c r="Y1140" s="782"/>
      <c r="Z1140" s="782"/>
    </row>
    <row r="1141" spans="1:26" ht="28.15" customHeight="1">
      <c r="A1141" s="792"/>
      <c r="B1141" s="819" t="s">
        <v>1264</v>
      </c>
      <c r="C1141" s="826"/>
      <c r="D1141" s="826"/>
      <c r="E1141" s="826"/>
      <c r="F1141" s="826"/>
      <c r="G1141" s="826"/>
      <c r="H1141" s="826"/>
      <c r="I1141" s="782"/>
      <c r="J1141" s="782"/>
      <c r="K1141" s="782"/>
      <c r="L1141" s="782"/>
      <c r="M1141" s="782"/>
      <c r="N1141" s="782"/>
      <c r="O1141" s="782"/>
      <c r="P1141" s="782"/>
      <c r="Q1141" s="782"/>
      <c r="R1141" s="782"/>
      <c r="S1141" s="782"/>
      <c r="T1141" s="782"/>
      <c r="U1141" s="782"/>
      <c r="V1141" s="782"/>
      <c r="W1141" s="782"/>
      <c r="X1141" s="782"/>
      <c r="Y1141" s="782"/>
      <c r="Z1141" s="782"/>
    </row>
    <row r="1142" spans="1:26">
      <c r="A1142" s="792" t="s">
        <v>874</v>
      </c>
      <c r="B1142" s="793"/>
      <c r="C1142" s="798"/>
      <c r="D1142" s="797"/>
      <c r="E1142" s="797"/>
      <c r="F1142" s="797"/>
      <c r="G1142" s="797"/>
      <c r="H1142" s="797"/>
      <c r="I1142" s="782"/>
      <c r="J1142" s="782"/>
      <c r="K1142" s="782"/>
      <c r="L1142" s="782"/>
      <c r="M1142" s="782"/>
      <c r="N1142" s="782"/>
      <c r="O1142" s="782"/>
      <c r="P1142" s="782"/>
      <c r="Q1142" s="782"/>
      <c r="R1142" s="782"/>
      <c r="S1142" s="782"/>
      <c r="T1142" s="782"/>
      <c r="U1142" s="782"/>
      <c r="V1142" s="782"/>
      <c r="W1142" s="782"/>
      <c r="X1142" s="782"/>
      <c r="Y1142" s="782"/>
      <c r="Z1142" s="782"/>
    </row>
    <row r="1143" spans="1:26">
      <c r="A1143" s="792" t="s">
        <v>875</v>
      </c>
      <c r="B1143" s="793"/>
      <c r="C1143" s="798"/>
      <c r="D1143" s="797"/>
      <c r="E1143" s="797"/>
      <c r="F1143" s="797"/>
      <c r="G1143" s="797"/>
      <c r="H1143" s="797"/>
      <c r="I1143" s="782"/>
      <c r="J1143" s="782"/>
      <c r="K1143" s="782"/>
      <c r="L1143" s="782"/>
      <c r="M1143" s="782"/>
      <c r="N1143" s="782"/>
      <c r="O1143" s="782"/>
      <c r="P1143" s="782"/>
      <c r="Q1143" s="782"/>
      <c r="R1143" s="782"/>
      <c r="S1143" s="782"/>
      <c r="T1143" s="782"/>
      <c r="U1143" s="782"/>
      <c r="V1143" s="782"/>
      <c r="W1143" s="782"/>
      <c r="X1143" s="782"/>
      <c r="Y1143" s="782"/>
      <c r="Z1143" s="782"/>
    </row>
    <row r="1144" spans="1:26">
      <c r="A1144" s="792" t="s">
        <v>876</v>
      </c>
      <c r="B1144" s="793"/>
      <c r="C1144" s="798"/>
      <c r="D1144" s="797"/>
      <c r="E1144" s="797"/>
      <c r="F1144" s="797"/>
      <c r="G1144" s="797"/>
      <c r="H1144" s="797"/>
      <c r="I1144" s="782"/>
      <c r="J1144" s="782"/>
      <c r="K1144" s="782"/>
      <c r="L1144" s="782"/>
      <c r="M1144" s="782"/>
      <c r="N1144" s="782"/>
      <c r="O1144" s="782"/>
      <c r="P1144" s="782"/>
      <c r="Q1144" s="782"/>
      <c r="R1144" s="782"/>
      <c r="S1144" s="782"/>
      <c r="T1144" s="782"/>
      <c r="U1144" s="782"/>
      <c r="V1144" s="782"/>
      <c r="W1144" s="782"/>
      <c r="X1144" s="782"/>
      <c r="Y1144" s="782"/>
      <c r="Z1144" s="782"/>
    </row>
    <row r="1145" spans="1:26">
      <c r="A1145" s="792" t="s">
        <v>877</v>
      </c>
      <c r="B1145" s="793"/>
      <c r="C1145" s="798"/>
      <c r="D1145" s="797"/>
      <c r="E1145" s="797"/>
      <c r="F1145" s="797"/>
      <c r="G1145" s="797"/>
      <c r="H1145" s="797"/>
      <c r="I1145" s="782"/>
      <c r="J1145" s="782"/>
      <c r="K1145" s="782"/>
      <c r="L1145" s="782"/>
      <c r="M1145" s="782"/>
      <c r="N1145" s="782"/>
      <c r="O1145" s="782"/>
      <c r="P1145" s="782"/>
      <c r="Q1145" s="782"/>
      <c r="R1145" s="782"/>
      <c r="S1145" s="782"/>
      <c r="T1145" s="782"/>
      <c r="U1145" s="782"/>
      <c r="V1145" s="782"/>
      <c r="W1145" s="782"/>
      <c r="X1145" s="782"/>
      <c r="Y1145" s="782"/>
      <c r="Z1145" s="782"/>
    </row>
    <row r="1146" spans="1:26">
      <c r="A1146" s="792"/>
      <c r="B1146" s="806" t="s">
        <v>1265</v>
      </c>
      <c r="C1146" s="798"/>
      <c r="D1146" s="797"/>
      <c r="E1146" s="797"/>
      <c r="F1146" s="797"/>
      <c r="G1146" s="797"/>
      <c r="H1146" s="797"/>
      <c r="I1146" s="782"/>
      <c r="J1146" s="782"/>
      <c r="K1146" s="782"/>
      <c r="L1146" s="782"/>
      <c r="M1146" s="782"/>
      <c r="N1146" s="782"/>
      <c r="O1146" s="782"/>
      <c r="P1146" s="782"/>
      <c r="Q1146" s="782"/>
      <c r="R1146" s="782"/>
      <c r="S1146" s="782"/>
      <c r="T1146" s="782"/>
      <c r="U1146" s="782"/>
      <c r="V1146" s="782"/>
      <c r="W1146" s="782"/>
      <c r="X1146" s="782"/>
      <c r="Y1146" s="782"/>
      <c r="Z1146" s="782"/>
    </row>
    <row r="1147" spans="1:26" ht="33" customHeight="1">
      <c r="A1147" s="792"/>
      <c r="B1147" s="819" t="s">
        <v>1266</v>
      </c>
      <c r="C1147" s="826"/>
      <c r="D1147" s="826"/>
      <c r="E1147" s="826"/>
      <c r="F1147" s="826"/>
      <c r="G1147" s="826"/>
      <c r="H1147" s="826"/>
      <c r="I1147" s="782"/>
      <c r="J1147" s="782"/>
      <c r="K1147" s="782"/>
      <c r="L1147" s="782"/>
      <c r="M1147" s="782"/>
      <c r="N1147" s="782"/>
      <c r="O1147" s="782"/>
      <c r="P1147" s="782"/>
      <c r="Q1147" s="782"/>
      <c r="R1147" s="782"/>
      <c r="S1147" s="782"/>
      <c r="T1147" s="782"/>
      <c r="U1147" s="782"/>
      <c r="V1147" s="782"/>
      <c r="W1147" s="782"/>
      <c r="X1147" s="782"/>
      <c r="Y1147" s="782"/>
      <c r="Z1147" s="782"/>
    </row>
    <row r="1148" spans="1:26">
      <c r="A1148" s="792" t="s">
        <v>878</v>
      </c>
      <c r="B1148" s="793"/>
      <c r="C1148" s="798"/>
      <c r="D1148" s="797"/>
      <c r="E1148" s="797"/>
      <c r="F1148" s="797"/>
      <c r="G1148" s="797"/>
      <c r="H1148" s="797"/>
      <c r="I1148" s="782"/>
      <c r="J1148" s="782"/>
      <c r="K1148" s="782"/>
      <c r="L1148" s="782"/>
      <c r="M1148" s="782"/>
      <c r="N1148" s="782"/>
      <c r="O1148" s="782"/>
      <c r="P1148" s="782"/>
      <c r="Q1148" s="782"/>
      <c r="R1148" s="782"/>
      <c r="S1148" s="782"/>
      <c r="T1148" s="782"/>
      <c r="U1148" s="782"/>
      <c r="V1148" s="782"/>
      <c r="W1148" s="782"/>
      <c r="X1148" s="782"/>
      <c r="Y1148" s="782"/>
      <c r="Z1148" s="782"/>
    </row>
    <row r="1149" spans="1:26">
      <c r="A1149" s="792" t="s">
        <v>879</v>
      </c>
      <c r="B1149" s="793"/>
      <c r="C1149" s="798"/>
      <c r="D1149" s="797"/>
      <c r="E1149" s="797"/>
      <c r="F1149" s="797"/>
      <c r="G1149" s="797"/>
      <c r="H1149" s="797"/>
      <c r="I1149" s="782"/>
      <c r="J1149" s="782"/>
      <c r="K1149" s="782"/>
      <c r="L1149" s="782"/>
      <c r="M1149" s="782"/>
      <c r="N1149" s="782"/>
      <c r="O1149" s="782"/>
      <c r="P1149" s="782"/>
      <c r="Q1149" s="782"/>
      <c r="R1149" s="782"/>
      <c r="S1149" s="782"/>
      <c r="T1149" s="782"/>
      <c r="U1149" s="782"/>
      <c r="V1149" s="782"/>
      <c r="W1149" s="782"/>
      <c r="X1149" s="782"/>
      <c r="Y1149" s="782"/>
      <c r="Z1149" s="782"/>
    </row>
    <row r="1150" spans="1:26">
      <c r="A1150" s="792" t="s">
        <v>880</v>
      </c>
      <c r="B1150" s="793"/>
      <c r="C1150" s="798"/>
      <c r="D1150" s="797"/>
      <c r="E1150" s="797"/>
      <c r="F1150" s="797"/>
      <c r="G1150" s="797"/>
      <c r="H1150" s="797"/>
      <c r="I1150" s="782"/>
      <c r="J1150" s="782"/>
      <c r="K1150" s="782"/>
      <c r="L1150" s="782"/>
      <c r="M1150" s="782"/>
      <c r="N1150" s="782"/>
      <c r="O1150" s="782"/>
      <c r="P1150" s="782"/>
      <c r="Q1150" s="782"/>
      <c r="R1150" s="782"/>
      <c r="S1150" s="782"/>
      <c r="T1150" s="782"/>
      <c r="U1150" s="782"/>
      <c r="V1150" s="782"/>
      <c r="W1150" s="782"/>
      <c r="X1150" s="782"/>
      <c r="Y1150" s="782"/>
      <c r="Z1150" s="782"/>
    </row>
    <row r="1151" spans="1:26">
      <c r="A1151" s="792" t="s">
        <v>881</v>
      </c>
      <c r="B1151" s="793"/>
      <c r="C1151" s="798"/>
      <c r="D1151" s="797"/>
      <c r="E1151" s="797"/>
      <c r="F1151" s="797"/>
      <c r="G1151" s="797"/>
      <c r="H1151" s="797"/>
      <c r="I1151" s="782"/>
      <c r="J1151" s="782"/>
      <c r="K1151" s="782"/>
      <c r="L1151" s="782"/>
      <c r="M1151" s="782"/>
      <c r="N1151" s="782"/>
      <c r="O1151" s="782"/>
      <c r="P1151" s="782"/>
      <c r="Q1151" s="782"/>
      <c r="R1151" s="782"/>
      <c r="S1151" s="782"/>
      <c r="T1151" s="782"/>
      <c r="U1151" s="782"/>
      <c r="V1151" s="782"/>
      <c r="W1151" s="782"/>
      <c r="X1151" s="782"/>
      <c r="Y1151" s="782"/>
      <c r="Z1151" s="782"/>
    </row>
    <row r="1152" spans="1:26">
      <c r="A1152" s="792" t="s">
        <v>882</v>
      </c>
      <c r="B1152" s="793"/>
      <c r="C1152" s="798"/>
      <c r="D1152" s="797"/>
      <c r="E1152" s="797"/>
      <c r="F1152" s="797"/>
      <c r="G1152" s="797"/>
      <c r="H1152" s="797"/>
      <c r="I1152" s="782"/>
      <c r="J1152" s="782"/>
      <c r="K1152" s="782"/>
      <c r="L1152" s="782"/>
      <c r="M1152" s="782"/>
      <c r="N1152" s="782"/>
      <c r="O1152" s="782"/>
      <c r="P1152" s="782"/>
      <c r="Q1152" s="782"/>
      <c r="R1152" s="782"/>
      <c r="S1152" s="782"/>
      <c r="T1152" s="782"/>
      <c r="U1152" s="782"/>
      <c r="V1152" s="782"/>
      <c r="W1152" s="782"/>
      <c r="X1152" s="782"/>
      <c r="Y1152" s="782"/>
      <c r="Z1152" s="782"/>
    </row>
    <row r="1153" spans="1:26">
      <c r="A1153" s="792"/>
      <c r="B1153" s="793"/>
      <c r="C1153" s="798"/>
      <c r="D1153" s="797"/>
      <c r="E1153" s="797"/>
      <c r="F1153" s="797"/>
      <c r="G1153" s="797"/>
      <c r="H1153" s="797"/>
      <c r="I1153" s="782"/>
      <c r="J1153" s="782"/>
      <c r="K1153" s="782"/>
      <c r="L1153" s="782"/>
      <c r="M1153" s="782"/>
      <c r="N1153" s="782"/>
      <c r="O1153" s="782"/>
      <c r="P1153" s="782"/>
      <c r="Q1153" s="782"/>
      <c r="R1153" s="782"/>
      <c r="S1153" s="782"/>
      <c r="T1153" s="782"/>
      <c r="U1153" s="782"/>
      <c r="V1153" s="782"/>
      <c r="W1153" s="782"/>
      <c r="X1153" s="782"/>
      <c r="Y1153" s="782"/>
      <c r="Z1153" s="782"/>
    </row>
    <row r="1154" spans="1:26">
      <c r="A1154" s="792"/>
      <c r="B1154" s="806" t="s">
        <v>883</v>
      </c>
      <c r="C1154" s="798"/>
      <c r="D1154" s="797"/>
      <c r="E1154" s="797"/>
      <c r="F1154" s="797"/>
      <c r="G1154" s="797"/>
      <c r="H1154" s="797"/>
      <c r="I1154" s="782"/>
      <c r="J1154" s="782"/>
      <c r="K1154" s="782"/>
      <c r="L1154" s="782"/>
      <c r="M1154" s="782"/>
      <c r="N1154" s="782"/>
      <c r="O1154" s="782"/>
      <c r="P1154" s="782"/>
      <c r="Q1154" s="782"/>
      <c r="R1154" s="782"/>
      <c r="S1154" s="782"/>
      <c r="T1154" s="782"/>
      <c r="U1154" s="782"/>
      <c r="V1154" s="782"/>
      <c r="W1154" s="782"/>
      <c r="X1154" s="782"/>
      <c r="Y1154" s="782"/>
      <c r="Z1154" s="782"/>
    </row>
    <row r="1155" spans="1:26">
      <c r="A1155" s="792"/>
      <c r="B1155" s="793" t="s">
        <v>884</v>
      </c>
      <c r="C1155" s="798"/>
      <c r="D1155" s="797"/>
      <c r="E1155" s="797"/>
      <c r="F1155" s="797"/>
      <c r="G1155" s="797"/>
      <c r="H1155" s="797"/>
      <c r="I1155" s="782"/>
      <c r="J1155" s="782"/>
      <c r="K1155" s="782"/>
      <c r="L1155" s="782"/>
      <c r="M1155" s="782"/>
      <c r="N1155" s="782"/>
      <c r="O1155" s="782"/>
      <c r="P1155" s="782"/>
      <c r="Q1155" s="782"/>
      <c r="R1155" s="782"/>
      <c r="S1155" s="782"/>
      <c r="T1155" s="782"/>
      <c r="U1155" s="782"/>
      <c r="V1155" s="782"/>
      <c r="W1155" s="782"/>
      <c r="X1155" s="782"/>
      <c r="Y1155" s="782"/>
      <c r="Z1155" s="782"/>
    </row>
    <row r="1156" spans="1:26">
      <c r="A1156" s="792" t="s">
        <v>885</v>
      </c>
      <c r="B1156" s="806"/>
      <c r="C1156" s="798"/>
      <c r="D1156" s="797"/>
      <c r="E1156" s="797"/>
      <c r="F1156" s="797"/>
      <c r="G1156" s="797"/>
      <c r="H1156" s="797"/>
      <c r="I1156" s="782"/>
      <c r="J1156" s="782"/>
      <c r="K1156" s="782"/>
      <c r="L1156" s="782"/>
      <c r="M1156" s="782"/>
      <c r="N1156" s="782"/>
      <c r="O1156" s="782"/>
      <c r="P1156" s="782"/>
      <c r="Q1156" s="782"/>
      <c r="R1156" s="782"/>
      <c r="S1156" s="782"/>
      <c r="T1156" s="782"/>
      <c r="U1156" s="782"/>
      <c r="V1156" s="782"/>
      <c r="W1156" s="782"/>
      <c r="X1156" s="782"/>
      <c r="Y1156" s="782"/>
      <c r="Z1156" s="782"/>
    </row>
    <row r="1157" spans="1:26">
      <c r="A1157" s="792"/>
      <c r="B1157" s="806"/>
      <c r="C1157" s="798"/>
      <c r="D1157" s="797"/>
      <c r="E1157" s="797"/>
      <c r="F1157" s="797"/>
      <c r="G1157" s="797"/>
      <c r="H1157" s="797"/>
      <c r="I1157" s="782"/>
      <c r="J1157" s="782"/>
      <c r="K1157" s="782"/>
      <c r="L1157" s="782"/>
      <c r="M1157" s="782"/>
      <c r="N1157" s="782"/>
      <c r="O1157" s="782"/>
      <c r="P1157" s="782"/>
      <c r="Q1157" s="782"/>
      <c r="R1157" s="782"/>
      <c r="S1157" s="782"/>
      <c r="T1157" s="782"/>
      <c r="U1157" s="782"/>
      <c r="V1157" s="782"/>
      <c r="W1157" s="782"/>
      <c r="X1157" s="782"/>
      <c r="Y1157" s="782"/>
      <c r="Z1157" s="782"/>
    </row>
    <row r="1158" spans="1:26">
      <c r="A1158" s="792"/>
      <c r="B1158" s="806" t="s">
        <v>886</v>
      </c>
      <c r="C1158" s="798"/>
      <c r="D1158" s="797"/>
      <c r="E1158" s="797"/>
      <c r="F1158" s="797"/>
      <c r="G1158" s="797"/>
      <c r="H1158" s="797"/>
      <c r="I1158" s="782"/>
      <c r="J1158" s="782"/>
      <c r="K1158" s="782"/>
      <c r="L1158" s="782"/>
      <c r="M1158" s="782"/>
      <c r="N1158" s="782"/>
      <c r="O1158" s="782"/>
      <c r="P1158" s="782"/>
      <c r="Q1158" s="782"/>
      <c r="R1158" s="782"/>
      <c r="S1158" s="782"/>
      <c r="T1158" s="782"/>
      <c r="U1158" s="782"/>
      <c r="V1158" s="782"/>
      <c r="W1158" s="782"/>
      <c r="X1158" s="782"/>
      <c r="Y1158" s="782"/>
      <c r="Z1158" s="782"/>
    </row>
    <row r="1159" spans="1:26">
      <c r="A1159" s="792"/>
      <c r="B1159" s="793" t="s">
        <v>887</v>
      </c>
      <c r="C1159" s="798"/>
      <c r="D1159" s="797"/>
      <c r="E1159" s="797"/>
      <c r="F1159" s="797"/>
      <c r="G1159" s="797"/>
      <c r="H1159" s="797"/>
      <c r="I1159" s="782"/>
      <c r="J1159" s="782"/>
      <c r="K1159" s="782"/>
      <c r="L1159" s="782"/>
      <c r="M1159" s="782"/>
      <c r="N1159" s="782"/>
      <c r="O1159" s="782"/>
      <c r="P1159" s="782"/>
      <c r="Q1159" s="782"/>
      <c r="R1159" s="782"/>
      <c r="S1159" s="782"/>
      <c r="T1159" s="782"/>
      <c r="U1159" s="782"/>
      <c r="V1159" s="782"/>
      <c r="W1159" s="782"/>
      <c r="X1159" s="782"/>
      <c r="Y1159" s="782"/>
      <c r="Z1159" s="782"/>
    </row>
    <row r="1160" spans="1:26">
      <c r="A1160" s="792"/>
      <c r="B1160" s="806"/>
      <c r="C1160" s="798"/>
      <c r="D1160" s="797"/>
      <c r="E1160" s="797"/>
      <c r="F1160" s="789"/>
      <c r="G1160" s="797"/>
      <c r="H1160" s="797"/>
      <c r="I1160" s="782"/>
      <c r="J1160" s="782"/>
      <c r="K1160" s="782"/>
      <c r="L1160" s="782"/>
      <c r="M1160" s="782"/>
      <c r="N1160" s="782"/>
      <c r="O1160" s="782"/>
      <c r="P1160" s="782"/>
      <c r="Q1160" s="782"/>
      <c r="R1160" s="782"/>
      <c r="S1160" s="782"/>
      <c r="T1160" s="782"/>
      <c r="U1160" s="782"/>
      <c r="V1160" s="782"/>
      <c r="W1160" s="782"/>
      <c r="X1160" s="782"/>
      <c r="Y1160" s="782"/>
      <c r="Z1160" s="782"/>
    </row>
    <row r="1161" spans="1:26">
      <c r="A1161" s="792"/>
      <c r="B1161" s="806" t="s">
        <v>196</v>
      </c>
      <c r="C1161" s="798"/>
      <c r="D1161" s="797"/>
      <c r="E1161" s="797"/>
      <c r="F1161" s="797"/>
      <c r="G1161" s="797"/>
      <c r="H1161" s="797"/>
      <c r="I1161" s="782"/>
      <c r="J1161" s="782"/>
      <c r="K1161" s="782"/>
      <c r="L1161" s="782"/>
      <c r="M1161" s="782"/>
      <c r="N1161" s="782"/>
      <c r="O1161" s="782"/>
      <c r="P1161" s="782"/>
      <c r="Q1161" s="782"/>
      <c r="R1161" s="782"/>
      <c r="S1161" s="782"/>
      <c r="T1161" s="782"/>
      <c r="U1161" s="782"/>
      <c r="V1161" s="782"/>
      <c r="W1161" s="782"/>
      <c r="X1161" s="782"/>
      <c r="Y1161" s="782"/>
      <c r="Z1161" s="782"/>
    </row>
    <row r="1162" spans="1:26">
      <c r="A1162" s="792"/>
      <c r="B1162" s="793" t="s">
        <v>888</v>
      </c>
      <c r="C1162" s="798"/>
      <c r="D1162" s="797"/>
      <c r="E1162" s="797"/>
      <c r="F1162" s="797"/>
      <c r="G1162" s="797"/>
      <c r="H1162" s="797"/>
      <c r="I1162" s="782"/>
      <c r="J1162" s="782"/>
      <c r="K1162" s="782"/>
      <c r="L1162" s="782"/>
      <c r="M1162" s="782"/>
      <c r="N1162" s="782"/>
      <c r="O1162" s="782"/>
      <c r="P1162" s="782"/>
      <c r="Q1162" s="782"/>
      <c r="R1162" s="782"/>
      <c r="S1162" s="782"/>
      <c r="T1162" s="782"/>
      <c r="U1162" s="782"/>
      <c r="V1162" s="782"/>
      <c r="W1162" s="782"/>
      <c r="X1162" s="782"/>
      <c r="Y1162" s="782"/>
      <c r="Z1162" s="782"/>
    </row>
    <row r="1163" spans="1:26">
      <c r="A1163" s="792" t="s">
        <v>889</v>
      </c>
      <c r="B1163" s="793"/>
      <c r="C1163" s="798"/>
      <c r="D1163" s="797"/>
      <c r="E1163" s="797"/>
      <c r="F1163" s="797"/>
      <c r="G1163" s="797"/>
      <c r="H1163" s="797"/>
      <c r="I1163" s="782"/>
      <c r="J1163" s="782"/>
      <c r="K1163" s="782"/>
      <c r="L1163" s="782"/>
      <c r="M1163" s="782"/>
      <c r="N1163" s="782"/>
      <c r="O1163" s="782"/>
      <c r="P1163" s="782"/>
      <c r="Q1163" s="782"/>
      <c r="R1163" s="782"/>
      <c r="S1163" s="782"/>
      <c r="T1163" s="782"/>
      <c r="U1163" s="782"/>
      <c r="V1163" s="782"/>
      <c r="W1163" s="782"/>
      <c r="X1163" s="782"/>
      <c r="Y1163" s="782"/>
      <c r="Z1163" s="782"/>
    </row>
    <row r="1164" spans="1:26" ht="13.5">
      <c r="A1164" s="792"/>
      <c r="B1164" s="793" t="s">
        <v>890</v>
      </c>
      <c r="C1164" s="839" t="s">
        <v>271</v>
      </c>
      <c r="D1164" s="793" t="s">
        <v>891</v>
      </c>
      <c r="E1164" s="797"/>
      <c r="F1164" s="797"/>
      <c r="G1164" s="797"/>
      <c r="H1164" s="797"/>
      <c r="I1164" s="782"/>
      <c r="J1164" s="782"/>
      <c r="K1164" s="782"/>
      <c r="L1164" s="782"/>
      <c r="M1164" s="782"/>
      <c r="N1164" s="782"/>
      <c r="O1164" s="782"/>
      <c r="P1164" s="782"/>
      <c r="Q1164" s="782"/>
      <c r="R1164" s="782"/>
      <c r="S1164" s="782"/>
      <c r="T1164" s="782"/>
      <c r="U1164" s="782"/>
      <c r="V1164" s="782"/>
      <c r="W1164" s="782"/>
      <c r="X1164" s="782"/>
      <c r="Y1164" s="782"/>
      <c r="Z1164" s="782"/>
    </row>
    <row r="1165" spans="1:26" ht="13.5">
      <c r="A1165" s="792"/>
      <c r="B1165" s="793" t="s">
        <v>892</v>
      </c>
      <c r="C1165" s="839" t="s">
        <v>271</v>
      </c>
      <c r="D1165" s="793" t="s">
        <v>893</v>
      </c>
      <c r="E1165" s="797"/>
      <c r="F1165" s="797"/>
      <c r="G1165" s="797"/>
      <c r="H1165" s="797"/>
      <c r="I1165" s="782"/>
      <c r="J1165" s="782"/>
      <c r="K1165" s="782"/>
      <c r="L1165" s="782"/>
      <c r="M1165" s="782"/>
      <c r="N1165" s="782"/>
      <c r="O1165" s="782"/>
      <c r="P1165" s="782"/>
      <c r="Q1165" s="782"/>
      <c r="R1165" s="782"/>
      <c r="S1165" s="782"/>
      <c r="T1165" s="782"/>
      <c r="U1165" s="782"/>
      <c r="V1165" s="782"/>
      <c r="W1165" s="782"/>
      <c r="X1165" s="782"/>
      <c r="Y1165" s="782"/>
      <c r="Z1165" s="782"/>
    </row>
    <row r="1166" spans="1:26">
      <c r="A1166" s="793"/>
      <c r="B1166" s="806" t="s">
        <v>894</v>
      </c>
      <c r="C1166" s="798"/>
      <c r="D1166" s="797"/>
      <c r="E1166" s="797"/>
      <c r="F1166" s="797"/>
      <c r="G1166" s="797"/>
      <c r="H1166" s="797"/>
      <c r="I1166" s="782"/>
      <c r="J1166" s="782"/>
      <c r="K1166" s="782"/>
      <c r="L1166" s="782"/>
      <c r="M1166" s="782"/>
      <c r="N1166" s="782"/>
      <c r="O1166" s="782"/>
      <c r="P1166" s="782"/>
      <c r="Q1166" s="782"/>
      <c r="R1166" s="782"/>
      <c r="S1166" s="782"/>
      <c r="T1166" s="782"/>
      <c r="U1166" s="782"/>
      <c r="V1166" s="782"/>
      <c r="W1166" s="782"/>
      <c r="X1166" s="782"/>
      <c r="Y1166" s="782"/>
      <c r="Z1166" s="782"/>
    </row>
    <row r="1167" spans="1:26" ht="14.25">
      <c r="A1167" s="792"/>
      <c r="B1167" s="793" t="s">
        <v>895</v>
      </c>
      <c r="C1167" s="798"/>
      <c r="D1167" s="797"/>
      <c r="E1167" s="797"/>
      <c r="F1167" s="797"/>
      <c r="G1167" s="797"/>
      <c r="H1167" s="797"/>
      <c r="I1167" s="782"/>
      <c r="J1167" s="782"/>
      <c r="K1167" s="782"/>
      <c r="L1167" s="782"/>
      <c r="M1167" s="782"/>
      <c r="N1167" s="782"/>
      <c r="O1167" s="782"/>
      <c r="P1167" s="782"/>
      <c r="Q1167" s="782"/>
      <c r="R1167" s="782"/>
      <c r="S1167" s="782"/>
      <c r="T1167" s="782"/>
      <c r="U1167" s="782"/>
      <c r="V1167" s="782"/>
      <c r="W1167" s="782"/>
      <c r="X1167" s="782"/>
      <c r="Y1167" s="782"/>
      <c r="Z1167" s="782"/>
    </row>
    <row r="1168" spans="1:26" ht="13.5">
      <c r="A1168" s="792" t="s">
        <v>896</v>
      </c>
      <c r="B1168" s="806"/>
      <c r="C1168" s="798"/>
      <c r="D1168" s="797"/>
      <c r="E1168" s="797"/>
      <c r="F1168" s="797"/>
      <c r="G1168" s="797"/>
      <c r="H1168" s="797"/>
      <c r="I1168" s="782"/>
      <c r="J1168" s="782"/>
      <c r="K1168" s="782"/>
      <c r="L1168" s="782"/>
      <c r="M1168" s="782"/>
      <c r="N1168" s="782"/>
      <c r="O1168" s="782"/>
      <c r="P1168" s="782"/>
      <c r="Q1168" s="782"/>
      <c r="R1168" s="782"/>
      <c r="S1168" s="782"/>
      <c r="T1168" s="782"/>
      <c r="U1168" s="782"/>
      <c r="V1168" s="782"/>
      <c r="W1168" s="782"/>
      <c r="X1168" s="782"/>
      <c r="Y1168" s="782"/>
      <c r="Z1168" s="782"/>
    </row>
    <row r="1169" spans="1:26">
      <c r="A1169" s="792" t="s">
        <v>1303</v>
      </c>
      <c r="B1169" s="806"/>
      <c r="C1169" s="798"/>
      <c r="D1169" s="797"/>
      <c r="E1169" s="797"/>
      <c r="F1169" s="797"/>
      <c r="G1169" s="797"/>
      <c r="H1169" s="797"/>
      <c r="I1169" s="782"/>
      <c r="J1169" s="782"/>
      <c r="K1169" s="782"/>
      <c r="L1169" s="782"/>
      <c r="M1169" s="782"/>
      <c r="N1169" s="782"/>
      <c r="O1169" s="782"/>
      <c r="P1169" s="782"/>
      <c r="Q1169" s="782"/>
      <c r="R1169" s="782"/>
      <c r="S1169" s="782"/>
      <c r="T1169" s="782"/>
      <c r="U1169" s="782"/>
      <c r="V1169" s="782"/>
      <c r="W1169" s="782"/>
      <c r="X1169" s="782"/>
      <c r="Y1169" s="782"/>
      <c r="Z1169" s="782"/>
    </row>
    <row r="1170" spans="1:26">
      <c r="A1170" s="792" t="s">
        <v>897</v>
      </c>
      <c r="B1170" s="806"/>
      <c r="C1170" s="798"/>
      <c r="D1170" s="797"/>
      <c r="E1170" s="797"/>
      <c r="F1170" s="797"/>
      <c r="G1170" s="797"/>
      <c r="H1170" s="797"/>
      <c r="I1170" s="782"/>
      <c r="J1170" s="782"/>
      <c r="K1170" s="782"/>
      <c r="L1170" s="782"/>
      <c r="M1170" s="782"/>
      <c r="N1170" s="782"/>
      <c r="O1170" s="782"/>
      <c r="P1170" s="782"/>
      <c r="Q1170" s="782"/>
      <c r="R1170" s="782"/>
      <c r="S1170" s="782"/>
      <c r="T1170" s="782"/>
      <c r="U1170" s="782"/>
      <c r="V1170" s="782"/>
      <c r="W1170" s="782"/>
      <c r="X1170" s="782"/>
      <c r="Y1170" s="782"/>
      <c r="Z1170" s="782"/>
    </row>
    <row r="1171" spans="1:26">
      <c r="A1171" s="792"/>
      <c r="B1171" s="806"/>
      <c r="C1171" s="798"/>
      <c r="D1171" s="797"/>
      <c r="E1171" s="797"/>
      <c r="F1171" s="797"/>
      <c r="G1171" s="797"/>
      <c r="H1171" s="797"/>
      <c r="I1171" s="782"/>
      <c r="J1171" s="782"/>
      <c r="K1171" s="782"/>
      <c r="L1171" s="782"/>
      <c r="M1171" s="782"/>
      <c r="N1171" s="782"/>
      <c r="O1171" s="782"/>
      <c r="P1171" s="782"/>
      <c r="Q1171" s="782"/>
      <c r="R1171" s="782"/>
      <c r="S1171" s="782"/>
      <c r="T1171" s="782"/>
      <c r="U1171" s="782"/>
      <c r="V1171" s="782"/>
      <c r="W1171" s="782"/>
      <c r="X1171" s="782"/>
      <c r="Y1171" s="782"/>
      <c r="Z1171" s="782"/>
    </row>
    <row r="1172" spans="1:26" ht="18.75">
      <c r="A1172" s="805" t="s">
        <v>898</v>
      </c>
      <c r="B1172" s="793"/>
      <c r="C1172" s="798"/>
      <c r="D1172" s="797"/>
      <c r="E1172" s="797"/>
      <c r="F1172" s="797"/>
      <c r="G1172" s="797"/>
      <c r="H1172" s="797"/>
      <c r="I1172" s="782"/>
      <c r="J1172" s="782"/>
      <c r="K1172" s="782"/>
      <c r="L1172" s="782"/>
      <c r="M1172" s="782"/>
      <c r="N1172" s="782"/>
      <c r="O1172" s="782"/>
      <c r="P1172" s="782"/>
      <c r="Q1172" s="782"/>
      <c r="R1172" s="782"/>
      <c r="S1172" s="782"/>
      <c r="T1172" s="782"/>
      <c r="U1172" s="782"/>
      <c r="V1172" s="782"/>
      <c r="W1172" s="782"/>
      <c r="X1172" s="782"/>
      <c r="Y1172" s="782"/>
      <c r="Z1172" s="782"/>
    </row>
    <row r="1173" spans="1:26">
      <c r="A1173" s="792"/>
      <c r="B1173" s="793"/>
      <c r="C1173" s="798"/>
      <c r="D1173" s="797"/>
      <c r="E1173" s="797"/>
      <c r="F1173" s="797"/>
      <c r="G1173" s="797"/>
      <c r="H1173" s="797"/>
      <c r="I1173" s="782"/>
      <c r="J1173" s="782"/>
      <c r="K1173" s="782"/>
      <c r="L1173" s="782"/>
      <c r="M1173" s="782"/>
      <c r="N1173" s="782"/>
      <c r="O1173" s="782"/>
      <c r="P1173" s="782"/>
      <c r="Q1173" s="782"/>
      <c r="R1173" s="782"/>
      <c r="S1173" s="782"/>
      <c r="T1173" s="782"/>
      <c r="U1173" s="782"/>
      <c r="V1173" s="782"/>
      <c r="W1173" s="782"/>
      <c r="X1173" s="782"/>
      <c r="Y1173" s="782"/>
      <c r="Z1173" s="782"/>
    </row>
    <row r="1174" spans="1:26">
      <c r="A1174" s="792"/>
      <c r="B1174" s="806" t="s">
        <v>165</v>
      </c>
      <c r="C1174" s="798"/>
      <c r="D1174" s="797"/>
      <c r="E1174" s="797"/>
      <c r="F1174" s="797"/>
      <c r="G1174" s="797"/>
      <c r="H1174" s="797"/>
      <c r="I1174" s="782"/>
      <c r="J1174" s="782"/>
      <c r="K1174" s="782"/>
      <c r="L1174" s="782"/>
      <c r="M1174" s="782"/>
      <c r="N1174" s="782"/>
      <c r="O1174" s="782"/>
      <c r="P1174" s="782"/>
      <c r="Q1174" s="782"/>
      <c r="R1174" s="782"/>
      <c r="S1174" s="782"/>
      <c r="T1174" s="782"/>
      <c r="U1174" s="782"/>
      <c r="V1174" s="782"/>
      <c r="W1174" s="782"/>
      <c r="X1174" s="782"/>
      <c r="Y1174" s="782"/>
      <c r="Z1174" s="782"/>
    </row>
    <row r="1175" spans="1:26">
      <c r="A1175" s="792"/>
      <c r="B1175" s="793" t="s">
        <v>899</v>
      </c>
      <c r="C1175" s="798"/>
      <c r="D1175" s="797"/>
      <c r="E1175" s="797"/>
      <c r="F1175" s="797"/>
      <c r="G1175" s="797"/>
      <c r="H1175" s="797"/>
      <c r="I1175" s="782"/>
      <c r="J1175" s="782"/>
      <c r="K1175" s="782"/>
      <c r="L1175" s="782"/>
      <c r="M1175" s="782"/>
      <c r="N1175" s="782"/>
      <c r="O1175" s="782"/>
      <c r="P1175" s="782"/>
      <c r="Q1175" s="782"/>
      <c r="R1175" s="782"/>
      <c r="S1175" s="782"/>
      <c r="T1175" s="782"/>
      <c r="U1175" s="782"/>
      <c r="V1175" s="782"/>
      <c r="W1175" s="782"/>
      <c r="X1175" s="782"/>
      <c r="Y1175" s="782"/>
      <c r="Z1175" s="782"/>
    </row>
    <row r="1176" spans="1:26">
      <c r="A1176" s="792" t="s">
        <v>675</v>
      </c>
      <c r="B1176" s="793"/>
      <c r="C1176" s="798"/>
      <c r="D1176" s="797"/>
      <c r="E1176" s="797"/>
      <c r="F1176" s="797"/>
      <c r="G1176" s="797"/>
      <c r="H1176" s="797"/>
      <c r="I1176" s="782"/>
      <c r="J1176" s="782"/>
      <c r="K1176" s="782"/>
      <c r="L1176" s="782"/>
      <c r="M1176" s="782"/>
      <c r="N1176" s="782"/>
      <c r="O1176" s="782"/>
      <c r="P1176" s="782"/>
      <c r="Q1176" s="782"/>
      <c r="R1176" s="782"/>
      <c r="S1176" s="782"/>
      <c r="T1176" s="782"/>
      <c r="U1176" s="782"/>
      <c r="V1176" s="782"/>
      <c r="W1176" s="782"/>
      <c r="X1176" s="782"/>
      <c r="Y1176" s="782"/>
      <c r="Z1176" s="782"/>
    </row>
    <row r="1177" spans="1:26">
      <c r="A1177" s="792"/>
      <c r="B1177" s="807" t="s">
        <v>128</v>
      </c>
      <c r="C1177" s="808" t="s">
        <v>900</v>
      </c>
      <c r="D1177" s="797"/>
      <c r="E1177" s="797"/>
      <c r="F1177" s="797"/>
      <c r="G1177" s="797"/>
      <c r="H1177" s="797"/>
      <c r="I1177" s="782"/>
      <c r="J1177" s="782"/>
      <c r="K1177" s="782"/>
      <c r="L1177" s="782"/>
      <c r="M1177" s="782"/>
      <c r="N1177" s="782"/>
      <c r="O1177" s="782"/>
      <c r="P1177" s="782"/>
      <c r="Q1177" s="782"/>
      <c r="R1177" s="782"/>
      <c r="S1177" s="782"/>
      <c r="T1177" s="782"/>
      <c r="U1177" s="782"/>
      <c r="V1177" s="782"/>
      <c r="W1177" s="782"/>
      <c r="X1177" s="782"/>
      <c r="Y1177" s="782"/>
      <c r="Z1177" s="782"/>
    </row>
    <row r="1178" spans="1:26">
      <c r="A1178" s="792"/>
      <c r="B1178" s="807" t="s">
        <v>128</v>
      </c>
      <c r="C1178" s="808" t="s">
        <v>1243</v>
      </c>
      <c r="D1178" s="797"/>
      <c r="E1178" s="797"/>
      <c r="F1178" s="797"/>
      <c r="G1178" s="797"/>
      <c r="H1178" s="797"/>
      <c r="I1178" s="782"/>
      <c r="J1178" s="782"/>
      <c r="K1178" s="782"/>
      <c r="L1178" s="782"/>
      <c r="M1178" s="782"/>
      <c r="N1178" s="782"/>
      <c r="O1178" s="782"/>
      <c r="P1178" s="782"/>
      <c r="Q1178" s="782"/>
      <c r="R1178" s="782"/>
      <c r="S1178" s="782"/>
      <c r="T1178" s="782"/>
      <c r="U1178" s="782"/>
      <c r="V1178" s="782"/>
      <c r="W1178" s="782"/>
      <c r="X1178" s="782"/>
      <c r="Y1178" s="782"/>
      <c r="Z1178" s="782"/>
    </row>
    <row r="1179" spans="1:26">
      <c r="A1179" s="792"/>
      <c r="B1179" s="807" t="s">
        <v>128</v>
      </c>
      <c r="C1179" s="809" t="s">
        <v>291</v>
      </c>
      <c r="D1179" s="797"/>
      <c r="E1179" s="797"/>
      <c r="F1179" s="797"/>
      <c r="G1179" s="797"/>
      <c r="H1179" s="797"/>
      <c r="I1179" s="782"/>
      <c r="J1179" s="782"/>
      <c r="K1179" s="782"/>
      <c r="L1179" s="782"/>
      <c r="M1179" s="782"/>
      <c r="N1179" s="782"/>
      <c r="O1179" s="782"/>
      <c r="P1179" s="782"/>
      <c r="Q1179" s="782"/>
      <c r="R1179" s="782"/>
      <c r="S1179" s="782"/>
      <c r="T1179" s="782"/>
      <c r="U1179" s="782"/>
      <c r="V1179" s="782"/>
      <c r="W1179" s="782"/>
      <c r="X1179" s="782"/>
      <c r="Y1179" s="782"/>
      <c r="Z1179" s="782"/>
    </row>
    <row r="1180" spans="1:26">
      <c r="A1180" s="792"/>
      <c r="B1180" s="807" t="s">
        <v>128</v>
      </c>
      <c r="C1180" s="808" t="s">
        <v>724</v>
      </c>
      <c r="D1180" s="797"/>
      <c r="E1180" s="797"/>
      <c r="F1180" s="797"/>
      <c r="G1180" s="797"/>
      <c r="H1180" s="797"/>
      <c r="I1180" s="782"/>
      <c r="J1180" s="782"/>
      <c r="K1180" s="782"/>
      <c r="L1180" s="782"/>
      <c r="M1180" s="782"/>
      <c r="N1180" s="782"/>
      <c r="O1180" s="782"/>
      <c r="P1180" s="782"/>
      <c r="Q1180" s="782"/>
      <c r="R1180" s="782"/>
      <c r="S1180" s="782"/>
      <c r="T1180" s="782"/>
      <c r="U1180" s="782"/>
      <c r="V1180" s="782"/>
      <c r="W1180" s="782"/>
      <c r="X1180" s="782"/>
      <c r="Y1180" s="782"/>
      <c r="Z1180" s="782"/>
    </row>
    <row r="1181" spans="1:26">
      <c r="A1181" s="792"/>
      <c r="B1181" s="807" t="s">
        <v>128</v>
      </c>
      <c r="C1181" s="809" t="s">
        <v>169</v>
      </c>
      <c r="D1181" s="804"/>
      <c r="E1181" s="797"/>
      <c r="F1181" s="797"/>
      <c r="G1181" s="797"/>
      <c r="H1181" s="797"/>
      <c r="I1181" s="803"/>
      <c r="J1181" s="803"/>
      <c r="K1181" s="803"/>
      <c r="L1181" s="803"/>
      <c r="M1181" s="803"/>
      <c r="N1181" s="803"/>
      <c r="O1181" s="803"/>
      <c r="P1181" s="803"/>
      <c r="Q1181" s="803"/>
      <c r="R1181" s="803"/>
      <c r="S1181" s="803"/>
      <c r="T1181" s="803"/>
      <c r="U1181" s="803"/>
      <c r="V1181" s="803"/>
      <c r="W1181" s="803"/>
      <c r="X1181" s="803"/>
      <c r="Y1181" s="803"/>
      <c r="Z1181" s="803"/>
    </row>
    <row r="1182" spans="1:26">
      <c r="A1182" s="792"/>
      <c r="B1182" s="807"/>
      <c r="C1182" s="808"/>
      <c r="D1182" s="804"/>
      <c r="E1182" s="797"/>
      <c r="F1182" s="797"/>
      <c r="G1182" s="797"/>
      <c r="H1182" s="797"/>
      <c r="I1182" s="803"/>
      <c r="J1182" s="803"/>
      <c r="K1182" s="803"/>
      <c r="L1182" s="803"/>
      <c r="M1182" s="803"/>
      <c r="N1182" s="803"/>
      <c r="O1182" s="803"/>
      <c r="P1182" s="803"/>
      <c r="Q1182" s="803"/>
      <c r="R1182" s="803"/>
      <c r="S1182" s="803"/>
      <c r="T1182" s="803"/>
      <c r="U1182" s="803"/>
      <c r="V1182" s="803"/>
      <c r="W1182" s="803"/>
      <c r="X1182" s="803"/>
      <c r="Y1182" s="803"/>
      <c r="Z1182" s="803"/>
    </row>
    <row r="1183" spans="1:26">
      <c r="A1183" s="792"/>
      <c r="B1183" s="806" t="s">
        <v>497</v>
      </c>
      <c r="C1183" s="798"/>
      <c r="D1183" s="797"/>
      <c r="E1183" s="797"/>
      <c r="F1183" s="797"/>
      <c r="G1183" s="797"/>
      <c r="H1183" s="797"/>
      <c r="I1183" s="782"/>
      <c r="J1183" s="782"/>
      <c r="K1183" s="782"/>
      <c r="L1183" s="782"/>
      <c r="M1183" s="782"/>
      <c r="N1183" s="782"/>
      <c r="O1183" s="782"/>
      <c r="P1183" s="782"/>
      <c r="Q1183" s="782"/>
      <c r="R1183" s="782"/>
      <c r="S1183" s="782"/>
      <c r="T1183" s="782"/>
      <c r="U1183" s="782"/>
      <c r="V1183" s="782"/>
      <c r="W1183" s="782"/>
      <c r="X1183" s="782"/>
      <c r="Y1183" s="782"/>
      <c r="Z1183" s="782"/>
    </row>
    <row r="1184" spans="1:26">
      <c r="A1184" s="792"/>
      <c r="B1184" s="793" t="s">
        <v>293</v>
      </c>
      <c r="C1184" s="798"/>
      <c r="D1184" s="797"/>
      <c r="E1184" s="797"/>
      <c r="F1184" s="797"/>
      <c r="G1184" s="797"/>
      <c r="H1184" s="797"/>
      <c r="I1184" s="782"/>
      <c r="J1184" s="782"/>
      <c r="K1184" s="782"/>
      <c r="L1184" s="782"/>
      <c r="M1184" s="782"/>
      <c r="N1184" s="782"/>
      <c r="O1184" s="782"/>
      <c r="P1184" s="782"/>
      <c r="Q1184" s="782"/>
      <c r="R1184" s="782"/>
      <c r="S1184" s="782"/>
      <c r="T1184" s="782"/>
      <c r="U1184" s="782"/>
      <c r="V1184" s="782"/>
      <c r="W1184" s="782"/>
      <c r="X1184" s="782"/>
      <c r="Y1184" s="782"/>
      <c r="Z1184" s="782"/>
    </row>
    <row r="1185" spans="1:26">
      <c r="A1185" s="793" t="s">
        <v>1247</v>
      </c>
      <c r="B1185" s="793"/>
      <c r="C1185" s="798"/>
      <c r="D1185" s="797"/>
      <c r="E1185" s="797"/>
      <c r="F1185" s="797"/>
      <c r="G1185" s="797"/>
      <c r="H1185" s="797"/>
      <c r="I1185" s="782"/>
      <c r="J1185" s="782"/>
      <c r="K1185" s="782"/>
      <c r="L1185" s="782"/>
      <c r="M1185" s="782"/>
      <c r="N1185" s="782"/>
      <c r="O1185" s="782"/>
      <c r="P1185" s="782"/>
      <c r="Q1185" s="782"/>
      <c r="R1185" s="782"/>
      <c r="S1185" s="782"/>
      <c r="T1185" s="782"/>
      <c r="U1185" s="782"/>
      <c r="V1185" s="782"/>
      <c r="W1185" s="782"/>
      <c r="X1185" s="782"/>
      <c r="Y1185" s="782"/>
      <c r="Z1185" s="782"/>
    </row>
    <row r="1186" spans="1:26">
      <c r="A1186" s="793" t="s">
        <v>295</v>
      </c>
      <c r="B1186" s="789"/>
      <c r="C1186" s="798"/>
      <c r="D1186" s="797"/>
      <c r="E1186" s="797"/>
      <c r="F1186" s="797"/>
      <c r="G1186" s="797"/>
      <c r="H1186" s="797"/>
      <c r="I1186" s="782"/>
      <c r="J1186" s="782"/>
      <c r="K1186" s="782"/>
      <c r="L1186" s="782"/>
      <c r="M1186" s="782"/>
      <c r="N1186" s="782"/>
      <c r="O1186" s="782"/>
      <c r="P1186" s="782"/>
      <c r="Q1186" s="782"/>
      <c r="R1186" s="782"/>
      <c r="S1186" s="782"/>
      <c r="T1186" s="782"/>
      <c r="U1186" s="782"/>
      <c r="V1186" s="782"/>
      <c r="W1186" s="782"/>
      <c r="X1186" s="782"/>
      <c r="Y1186" s="782"/>
      <c r="Z1186" s="782"/>
    </row>
    <row r="1187" spans="1:26">
      <c r="A1187" s="792"/>
      <c r="B1187" s="793" t="s">
        <v>844</v>
      </c>
      <c r="C1187" s="798"/>
      <c r="D1187" s="797"/>
      <c r="E1187" s="797"/>
      <c r="F1187" s="797"/>
      <c r="G1187" s="797"/>
      <c r="H1187" s="797"/>
      <c r="I1187" s="782"/>
      <c r="J1187" s="782"/>
      <c r="K1187" s="782"/>
      <c r="L1187" s="782"/>
      <c r="M1187" s="782"/>
      <c r="N1187" s="782"/>
      <c r="O1187" s="782"/>
      <c r="P1187" s="782"/>
      <c r="Q1187" s="782"/>
      <c r="R1187" s="782"/>
      <c r="S1187" s="782"/>
      <c r="T1187" s="782"/>
      <c r="U1187" s="782"/>
      <c r="V1187" s="782"/>
      <c r="W1187" s="782"/>
      <c r="X1187" s="782"/>
      <c r="Y1187" s="782"/>
      <c r="Z1187" s="782"/>
    </row>
    <row r="1188" spans="1:26">
      <c r="A1188" s="792" t="s">
        <v>845</v>
      </c>
      <c r="B1188" s="793"/>
      <c r="C1188" s="798"/>
      <c r="D1188" s="797"/>
      <c r="E1188" s="797"/>
      <c r="F1188" s="797"/>
      <c r="G1188" s="797"/>
      <c r="H1188" s="797"/>
      <c r="I1188" s="782"/>
      <c r="J1188" s="782"/>
      <c r="K1188" s="782"/>
      <c r="L1188" s="782"/>
      <c r="M1188" s="782"/>
      <c r="N1188" s="782"/>
      <c r="O1188" s="782"/>
      <c r="P1188" s="782"/>
      <c r="Q1188" s="782"/>
      <c r="R1188" s="782"/>
      <c r="S1188" s="782"/>
      <c r="T1188" s="782"/>
      <c r="U1188" s="782"/>
      <c r="V1188" s="782"/>
      <c r="W1188" s="782"/>
      <c r="X1188" s="782"/>
      <c r="Y1188" s="782"/>
      <c r="Z1188" s="782"/>
    </row>
    <row r="1189" spans="1:26">
      <c r="A1189" s="792" t="s">
        <v>846</v>
      </c>
      <c r="B1189" s="793"/>
      <c r="C1189" s="798"/>
      <c r="D1189" s="797"/>
      <c r="E1189" s="797"/>
      <c r="F1189" s="797"/>
      <c r="G1189" s="797"/>
      <c r="H1189" s="797"/>
      <c r="I1189" s="782"/>
      <c r="J1189" s="782"/>
      <c r="K1189" s="782"/>
      <c r="L1189" s="782"/>
      <c r="M1189" s="782"/>
      <c r="N1189" s="782"/>
      <c r="O1189" s="782"/>
      <c r="P1189" s="782"/>
      <c r="Q1189" s="782"/>
      <c r="R1189" s="782"/>
      <c r="S1189" s="782"/>
      <c r="T1189" s="782"/>
      <c r="U1189" s="782"/>
      <c r="V1189" s="782"/>
      <c r="W1189" s="782"/>
      <c r="X1189" s="782"/>
      <c r="Y1189" s="782"/>
      <c r="Z1189" s="782"/>
    </row>
    <row r="1190" spans="1:26">
      <c r="A1190" s="792" t="s">
        <v>901</v>
      </c>
      <c r="B1190" s="793"/>
      <c r="C1190" s="798"/>
      <c r="D1190" s="797"/>
      <c r="E1190" s="797"/>
      <c r="F1190" s="797"/>
      <c r="G1190" s="797"/>
      <c r="H1190" s="797"/>
      <c r="I1190" s="782"/>
      <c r="J1190" s="782"/>
      <c r="K1190" s="782"/>
      <c r="L1190" s="782"/>
      <c r="M1190" s="782"/>
      <c r="N1190" s="782"/>
      <c r="O1190" s="782"/>
      <c r="P1190" s="782"/>
      <c r="Q1190" s="782"/>
      <c r="R1190" s="782"/>
      <c r="S1190" s="782"/>
      <c r="T1190" s="782"/>
      <c r="U1190" s="782"/>
      <c r="V1190" s="782"/>
      <c r="W1190" s="782"/>
      <c r="X1190" s="782"/>
      <c r="Y1190" s="782"/>
      <c r="Z1190" s="782"/>
    </row>
    <row r="1191" spans="1:26">
      <c r="A1191" s="792"/>
      <c r="B1191" s="793" t="s">
        <v>848</v>
      </c>
      <c r="C1191" s="798"/>
      <c r="D1191" s="797"/>
      <c r="E1191" s="797"/>
      <c r="F1191" s="797"/>
      <c r="G1191" s="797"/>
      <c r="H1191" s="797"/>
      <c r="I1191" s="782"/>
      <c r="J1191" s="782"/>
      <c r="K1191" s="782"/>
      <c r="L1191" s="782"/>
      <c r="M1191" s="782"/>
      <c r="N1191" s="782"/>
      <c r="O1191" s="782"/>
      <c r="P1191" s="782"/>
      <c r="Q1191" s="782"/>
      <c r="R1191" s="782"/>
      <c r="S1191" s="782"/>
      <c r="T1191" s="782"/>
      <c r="U1191" s="782"/>
      <c r="V1191" s="782"/>
      <c r="W1191" s="782"/>
      <c r="X1191" s="782"/>
      <c r="Y1191" s="782"/>
      <c r="Z1191" s="782"/>
    </row>
    <row r="1192" spans="1:26">
      <c r="A1192" s="792"/>
      <c r="B1192" s="793" t="s">
        <v>849</v>
      </c>
      <c r="C1192" s="798"/>
      <c r="D1192" s="797"/>
      <c r="E1192" s="797"/>
      <c r="F1192" s="797"/>
      <c r="G1192" s="797"/>
      <c r="H1192" s="797"/>
      <c r="I1192" s="782"/>
      <c r="J1192" s="782"/>
      <c r="K1192" s="782"/>
      <c r="L1192" s="782"/>
      <c r="M1192" s="782"/>
      <c r="N1192" s="782"/>
      <c r="O1192" s="782"/>
      <c r="P1192" s="782"/>
      <c r="Q1192" s="782"/>
      <c r="R1192" s="782"/>
      <c r="S1192" s="782"/>
      <c r="T1192" s="782"/>
      <c r="U1192" s="782"/>
      <c r="V1192" s="782"/>
      <c r="W1192" s="782"/>
      <c r="X1192" s="782"/>
      <c r="Y1192" s="782"/>
      <c r="Z1192" s="782"/>
    </row>
    <row r="1193" spans="1:26">
      <c r="A1193" s="792" t="s">
        <v>902</v>
      </c>
      <c r="B1193" s="793"/>
      <c r="C1193" s="798"/>
      <c r="D1193" s="797"/>
      <c r="E1193" s="797"/>
      <c r="F1193" s="797"/>
      <c r="G1193" s="797"/>
      <c r="H1193" s="797"/>
      <c r="I1193" s="782"/>
      <c r="J1193" s="782"/>
      <c r="K1193" s="782"/>
      <c r="L1193" s="782"/>
      <c r="M1193" s="782"/>
      <c r="N1193" s="782"/>
      <c r="O1193" s="782"/>
      <c r="P1193" s="782"/>
      <c r="Q1193" s="782"/>
      <c r="R1193" s="782"/>
      <c r="S1193" s="782"/>
      <c r="T1193" s="782"/>
      <c r="U1193" s="782"/>
      <c r="V1193" s="782"/>
      <c r="W1193" s="782"/>
      <c r="X1193" s="782"/>
      <c r="Y1193" s="782"/>
      <c r="Z1193" s="782"/>
    </row>
    <row r="1194" spans="1:26">
      <c r="A1194" s="792"/>
      <c r="B1194" s="793" t="s">
        <v>903</v>
      </c>
      <c r="C1194" s="798"/>
      <c r="D1194" s="797"/>
      <c r="E1194" s="797"/>
      <c r="F1194" s="797"/>
      <c r="G1194" s="797"/>
      <c r="H1194" s="797"/>
      <c r="I1194" s="782"/>
      <c r="J1194" s="782"/>
      <c r="K1194" s="782"/>
      <c r="L1194" s="782"/>
      <c r="M1194" s="782"/>
      <c r="N1194" s="782"/>
      <c r="O1194" s="782"/>
      <c r="P1194" s="782"/>
      <c r="Q1194" s="782"/>
      <c r="R1194" s="782"/>
      <c r="S1194" s="782"/>
      <c r="T1194" s="782"/>
      <c r="U1194" s="782"/>
      <c r="V1194" s="782"/>
      <c r="W1194" s="782"/>
      <c r="X1194" s="782"/>
      <c r="Y1194" s="782"/>
      <c r="Z1194" s="782"/>
    </row>
    <row r="1195" spans="1:26">
      <c r="A1195" s="792" t="s">
        <v>852</v>
      </c>
      <c r="B1195" s="793"/>
      <c r="C1195" s="798"/>
      <c r="D1195" s="797"/>
      <c r="E1195" s="797"/>
      <c r="F1195" s="797"/>
      <c r="G1195" s="797"/>
      <c r="H1195" s="797"/>
      <c r="I1195" s="782"/>
      <c r="J1195" s="782"/>
      <c r="K1195" s="782"/>
      <c r="L1195" s="782"/>
      <c r="M1195" s="782"/>
      <c r="N1195" s="782"/>
      <c r="O1195" s="782"/>
      <c r="P1195" s="782"/>
      <c r="Q1195" s="782"/>
      <c r="R1195" s="782"/>
      <c r="S1195" s="782"/>
      <c r="T1195" s="782"/>
      <c r="U1195" s="782"/>
      <c r="V1195" s="782"/>
      <c r="W1195" s="782"/>
      <c r="X1195" s="782"/>
      <c r="Y1195" s="782"/>
      <c r="Z1195" s="782"/>
    </row>
    <row r="1196" spans="1:26">
      <c r="A1196" s="792"/>
      <c r="B1196" s="793"/>
      <c r="C1196" s="798"/>
      <c r="D1196" s="797"/>
      <c r="E1196" s="797"/>
      <c r="F1196" s="797"/>
      <c r="G1196" s="797"/>
      <c r="H1196" s="797"/>
      <c r="I1196" s="782"/>
      <c r="J1196" s="782"/>
      <c r="K1196" s="782"/>
      <c r="L1196" s="782"/>
      <c r="M1196" s="782"/>
      <c r="N1196" s="782"/>
      <c r="O1196" s="782"/>
      <c r="P1196" s="782"/>
      <c r="Q1196" s="782"/>
      <c r="R1196" s="782"/>
      <c r="S1196" s="782"/>
      <c r="T1196" s="782"/>
      <c r="U1196" s="782"/>
      <c r="V1196" s="782"/>
      <c r="W1196" s="782"/>
      <c r="X1196" s="782"/>
      <c r="Y1196" s="782"/>
      <c r="Z1196" s="782"/>
    </row>
    <row r="1197" spans="1:26">
      <c r="A1197" s="792"/>
      <c r="B1197" s="806" t="s">
        <v>196</v>
      </c>
      <c r="C1197" s="798"/>
      <c r="D1197" s="797"/>
      <c r="E1197" s="797"/>
      <c r="F1197" s="797"/>
      <c r="G1197" s="797"/>
      <c r="H1197" s="797"/>
      <c r="I1197" s="782"/>
      <c r="J1197" s="782"/>
      <c r="K1197" s="782"/>
      <c r="L1197" s="782"/>
      <c r="M1197" s="782"/>
      <c r="N1197" s="782"/>
      <c r="O1197" s="782"/>
      <c r="P1197" s="782"/>
      <c r="Q1197" s="782"/>
      <c r="R1197" s="782"/>
      <c r="S1197" s="782"/>
      <c r="T1197" s="782"/>
      <c r="U1197" s="782"/>
      <c r="V1197" s="782"/>
      <c r="W1197" s="782"/>
      <c r="X1197" s="782"/>
      <c r="Y1197" s="782"/>
      <c r="Z1197" s="782"/>
    </row>
    <row r="1198" spans="1:26">
      <c r="A1198" s="792"/>
      <c r="B1198" s="793" t="s">
        <v>904</v>
      </c>
      <c r="C1198" s="798"/>
      <c r="D1198" s="797"/>
      <c r="E1198" s="797"/>
      <c r="F1198" s="797"/>
      <c r="G1198" s="797"/>
      <c r="H1198" s="797"/>
      <c r="I1198" s="782"/>
      <c r="J1198" s="782"/>
      <c r="K1198" s="782"/>
      <c r="L1198" s="782"/>
      <c r="M1198" s="782"/>
      <c r="N1198" s="782"/>
      <c r="O1198" s="782"/>
      <c r="P1198" s="782"/>
      <c r="Q1198" s="782"/>
      <c r="R1198" s="782"/>
      <c r="S1198" s="782"/>
      <c r="T1198" s="782"/>
      <c r="U1198" s="782"/>
      <c r="V1198" s="782"/>
      <c r="W1198" s="782"/>
      <c r="X1198" s="782"/>
      <c r="Y1198" s="782"/>
      <c r="Z1198" s="782"/>
    </row>
    <row r="1199" spans="1:26">
      <c r="A1199" s="792" t="s">
        <v>905</v>
      </c>
      <c r="B1199" s="793"/>
      <c r="C1199" s="798"/>
      <c r="D1199" s="797"/>
      <c r="E1199" s="797"/>
      <c r="F1199" s="797"/>
      <c r="G1199" s="797"/>
      <c r="H1199" s="797"/>
      <c r="I1199" s="782"/>
      <c r="J1199" s="782"/>
      <c r="K1199" s="782"/>
      <c r="L1199" s="782"/>
      <c r="M1199" s="782"/>
      <c r="N1199" s="782"/>
      <c r="O1199" s="782"/>
      <c r="P1199" s="782"/>
      <c r="Q1199" s="782"/>
      <c r="R1199" s="782"/>
      <c r="S1199" s="782"/>
      <c r="T1199" s="782"/>
      <c r="U1199" s="782"/>
      <c r="V1199" s="782"/>
      <c r="W1199" s="782"/>
      <c r="X1199" s="782"/>
      <c r="Y1199" s="782"/>
      <c r="Z1199" s="782"/>
    </row>
    <row r="1200" spans="1:26">
      <c r="A1200" s="813"/>
      <c r="B1200" s="813"/>
      <c r="C1200" s="813"/>
      <c r="D1200" s="813"/>
      <c r="E1200" s="813"/>
      <c r="F1200" s="813"/>
      <c r="G1200" s="813"/>
      <c r="H1200" s="813"/>
      <c r="I1200" s="803"/>
      <c r="J1200" s="803"/>
      <c r="K1200" s="803"/>
      <c r="L1200" s="803"/>
      <c r="M1200" s="803"/>
      <c r="N1200" s="803"/>
      <c r="O1200" s="803"/>
      <c r="P1200" s="803"/>
      <c r="Q1200" s="803"/>
      <c r="R1200" s="803"/>
      <c r="S1200" s="803"/>
      <c r="T1200" s="803"/>
      <c r="U1200" s="803"/>
      <c r="V1200" s="803"/>
      <c r="W1200" s="803"/>
      <c r="X1200" s="803"/>
      <c r="Y1200" s="803"/>
      <c r="Z1200" s="803"/>
    </row>
    <row r="1201" spans="1:26">
      <c r="A1201" s="813"/>
      <c r="B1201" s="813"/>
      <c r="C1201" s="813"/>
      <c r="D1201" s="813"/>
      <c r="E1201" s="813"/>
      <c r="F1201" s="813"/>
      <c r="G1201" s="813"/>
      <c r="H1201" s="813"/>
      <c r="I1201" s="803"/>
      <c r="J1201" s="803"/>
      <c r="K1201" s="803"/>
      <c r="L1201" s="803"/>
      <c r="M1201" s="803"/>
      <c r="N1201" s="803"/>
      <c r="O1201" s="803"/>
      <c r="P1201" s="803"/>
      <c r="Q1201" s="803"/>
      <c r="R1201" s="803"/>
      <c r="S1201" s="803"/>
      <c r="T1201" s="803"/>
      <c r="U1201" s="803"/>
      <c r="V1201" s="803"/>
      <c r="W1201" s="803"/>
      <c r="X1201" s="803"/>
      <c r="Y1201" s="803"/>
      <c r="Z1201" s="803"/>
    </row>
    <row r="1202" spans="1:26" ht="18.75">
      <c r="A1202" s="805" t="s">
        <v>906</v>
      </c>
      <c r="B1202" s="793"/>
      <c r="C1202" s="798"/>
      <c r="D1202" s="797"/>
      <c r="E1202" s="797"/>
      <c r="F1202" s="797"/>
      <c r="G1202" s="797"/>
      <c r="H1202" s="797"/>
      <c r="I1202" s="803"/>
      <c r="J1202" s="803"/>
      <c r="K1202" s="803"/>
      <c r="L1202" s="803"/>
      <c r="M1202" s="803"/>
      <c r="N1202" s="803"/>
      <c r="O1202" s="803"/>
      <c r="P1202" s="803"/>
      <c r="Q1202" s="803"/>
      <c r="R1202" s="803"/>
      <c r="S1202" s="803"/>
      <c r="T1202" s="803"/>
      <c r="U1202" s="803"/>
      <c r="V1202" s="803"/>
      <c r="W1202" s="803"/>
      <c r="X1202" s="803"/>
      <c r="Y1202" s="803"/>
      <c r="Z1202" s="803"/>
    </row>
    <row r="1203" spans="1:26">
      <c r="A1203" s="792"/>
      <c r="B1203" s="793"/>
      <c r="C1203" s="798"/>
      <c r="D1203" s="797"/>
      <c r="E1203" s="797"/>
      <c r="F1203" s="797"/>
      <c r="G1203" s="797"/>
      <c r="H1203" s="797"/>
      <c r="I1203" s="803"/>
      <c r="J1203" s="803"/>
      <c r="K1203" s="803"/>
      <c r="L1203" s="803"/>
      <c r="M1203" s="803"/>
      <c r="N1203" s="803"/>
      <c r="O1203" s="803"/>
      <c r="P1203" s="803"/>
      <c r="Q1203" s="803"/>
      <c r="R1203" s="803"/>
      <c r="S1203" s="803"/>
      <c r="T1203" s="803"/>
      <c r="U1203" s="803"/>
      <c r="V1203" s="803"/>
      <c r="W1203" s="803"/>
      <c r="X1203" s="803"/>
      <c r="Y1203" s="803"/>
      <c r="Z1203" s="803"/>
    </row>
    <row r="1204" spans="1:26">
      <c r="A1204" s="792"/>
      <c r="B1204" s="834" t="s">
        <v>165</v>
      </c>
      <c r="C1204" s="798"/>
      <c r="D1204" s="797"/>
      <c r="E1204" s="797"/>
      <c r="F1204" s="797"/>
      <c r="G1204" s="797"/>
      <c r="H1204" s="797"/>
      <c r="I1204" s="840"/>
      <c r="J1204" s="840"/>
      <c r="K1204" s="840"/>
      <c r="L1204" s="840"/>
      <c r="M1204" s="840"/>
      <c r="N1204" s="840"/>
      <c r="O1204" s="840"/>
      <c r="P1204" s="840"/>
      <c r="Q1204" s="840"/>
      <c r="R1204" s="840"/>
      <c r="S1204" s="840"/>
      <c r="T1204" s="840"/>
      <c r="U1204" s="840"/>
      <c r="V1204" s="840"/>
      <c r="W1204" s="840"/>
      <c r="X1204" s="840"/>
      <c r="Y1204" s="840"/>
      <c r="Z1204" s="840"/>
    </row>
    <row r="1205" spans="1:26">
      <c r="A1205" s="792"/>
      <c r="B1205" s="793" t="s">
        <v>907</v>
      </c>
      <c r="C1205" s="798"/>
      <c r="D1205" s="797"/>
      <c r="E1205" s="797"/>
      <c r="F1205" s="797"/>
      <c r="G1205" s="797"/>
      <c r="H1205" s="797"/>
      <c r="I1205" s="840"/>
      <c r="J1205" s="840"/>
      <c r="K1205" s="840"/>
      <c r="L1205" s="840"/>
      <c r="M1205" s="840"/>
      <c r="N1205" s="840"/>
      <c r="O1205" s="840"/>
      <c r="P1205" s="840"/>
      <c r="Q1205" s="840"/>
      <c r="R1205" s="840"/>
      <c r="S1205" s="840"/>
      <c r="T1205" s="840"/>
      <c r="U1205" s="840"/>
      <c r="V1205" s="840"/>
      <c r="W1205" s="840"/>
      <c r="X1205" s="840"/>
      <c r="Y1205" s="840"/>
      <c r="Z1205" s="840"/>
    </row>
    <row r="1206" spans="1:26">
      <c r="A1206" s="792" t="s">
        <v>675</v>
      </c>
      <c r="B1206" s="793"/>
      <c r="C1206" s="798"/>
      <c r="D1206" s="797"/>
      <c r="E1206" s="797"/>
      <c r="F1206" s="797"/>
      <c r="G1206" s="797"/>
      <c r="H1206" s="797"/>
      <c r="I1206" s="840"/>
      <c r="J1206" s="840"/>
      <c r="K1206" s="840"/>
      <c r="L1206" s="840"/>
      <c r="M1206" s="840"/>
      <c r="N1206" s="840"/>
      <c r="O1206" s="840"/>
      <c r="P1206" s="840"/>
      <c r="Q1206" s="840"/>
      <c r="R1206" s="840"/>
      <c r="S1206" s="840"/>
      <c r="T1206" s="840"/>
      <c r="U1206" s="840"/>
      <c r="V1206" s="840"/>
      <c r="W1206" s="840"/>
      <c r="X1206" s="840"/>
      <c r="Y1206" s="840"/>
      <c r="Z1206" s="840"/>
    </row>
    <row r="1207" spans="1:26">
      <c r="A1207" s="792"/>
      <c r="B1207" s="807" t="s">
        <v>128</v>
      </c>
      <c r="C1207" s="808" t="s">
        <v>908</v>
      </c>
      <c r="D1207" s="797"/>
      <c r="E1207" s="797"/>
      <c r="F1207" s="797"/>
      <c r="G1207" s="797"/>
      <c r="H1207" s="797"/>
      <c r="I1207" s="840"/>
      <c r="J1207" s="840"/>
      <c r="K1207" s="840"/>
      <c r="L1207" s="840"/>
      <c r="M1207" s="840"/>
      <c r="N1207" s="840"/>
      <c r="O1207" s="840"/>
      <c r="P1207" s="840"/>
      <c r="Q1207" s="840"/>
      <c r="R1207" s="840"/>
      <c r="S1207" s="840"/>
      <c r="T1207" s="840"/>
      <c r="U1207" s="840"/>
      <c r="V1207" s="840"/>
      <c r="W1207" s="840"/>
      <c r="X1207" s="840"/>
      <c r="Y1207" s="840"/>
      <c r="Z1207" s="840"/>
    </row>
    <row r="1208" spans="1:26">
      <c r="A1208" s="792"/>
      <c r="B1208" s="807" t="s">
        <v>128</v>
      </c>
      <c r="C1208" s="808" t="s">
        <v>1243</v>
      </c>
      <c r="D1208" s="797"/>
      <c r="E1208" s="797"/>
      <c r="F1208" s="797"/>
      <c r="G1208" s="797"/>
      <c r="H1208" s="797"/>
      <c r="I1208" s="840"/>
      <c r="J1208" s="840"/>
      <c r="K1208" s="840"/>
      <c r="L1208" s="840"/>
      <c r="M1208" s="840"/>
      <c r="N1208" s="840"/>
      <c r="O1208" s="840"/>
      <c r="P1208" s="840"/>
      <c r="Q1208" s="840"/>
      <c r="R1208" s="840"/>
      <c r="S1208" s="840"/>
      <c r="T1208" s="840"/>
      <c r="U1208" s="840"/>
      <c r="V1208" s="840"/>
      <c r="W1208" s="840"/>
      <c r="X1208" s="840"/>
      <c r="Y1208" s="840"/>
      <c r="Z1208" s="840"/>
    </row>
    <row r="1209" spans="1:26">
      <c r="A1209" s="792"/>
      <c r="B1209" s="807" t="s">
        <v>128</v>
      </c>
      <c r="C1209" s="809" t="s">
        <v>291</v>
      </c>
      <c r="D1209" s="797"/>
      <c r="E1209" s="797"/>
      <c r="F1209" s="797"/>
      <c r="G1209" s="797"/>
      <c r="H1209" s="797"/>
      <c r="I1209" s="840"/>
      <c r="J1209" s="840"/>
      <c r="K1209" s="840"/>
      <c r="L1209" s="840"/>
      <c r="M1209" s="840"/>
      <c r="N1209" s="840"/>
      <c r="O1209" s="840"/>
      <c r="P1209" s="840"/>
      <c r="Q1209" s="840"/>
      <c r="R1209" s="840"/>
      <c r="S1209" s="840"/>
      <c r="T1209" s="840"/>
      <c r="U1209" s="840"/>
      <c r="V1209" s="840"/>
      <c r="W1209" s="840"/>
      <c r="X1209" s="840"/>
      <c r="Y1209" s="840"/>
      <c r="Z1209" s="840"/>
    </row>
    <row r="1210" spans="1:26">
      <c r="A1210" s="792"/>
      <c r="B1210" s="807" t="s">
        <v>128</v>
      </c>
      <c r="C1210" s="808" t="s">
        <v>724</v>
      </c>
      <c r="D1210" s="797"/>
      <c r="E1210" s="797"/>
      <c r="F1210" s="797"/>
      <c r="G1210" s="797"/>
      <c r="H1210" s="797"/>
      <c r="I1210" s="840"/>
      <c r="J1210" s="840"/>
      <c r="K1210" s="840"/>
      <c r="L1210" s="840"/>
      <c r="M1210" s="840"/>
      <c r="N1210" s="840"/>
      <c r="O1210" s="840"/>
      <c r="P1210" s="840"/>
      <c r="Q1210" s="840"/>
      <c r="R1210" s="840"/>
      <c r="S1210" s="840"/>
      <c r="T1210" s="840"/>
      <c r="U1210" s="840"/>
      <c r="V1210" s="840"/>
      <c r="W1210" s="840"/>
      <c r="X1210" s="840"/>
      <c r="Y1210" s="840"/>
      <c r="Z1210" s="840"/>
    </row>
    <row r="1211" spans="1:26">
      <c r="A1211" s="792"/>
      <c r="B1211" s="807" t="s">
        <v>128</v>
      </c>
      <c r="C1211" s="809" t="s">
        <v>169</v>
      </c>
      <c r="D1211" s="801"/>
      <c r="E1211" s="797"/>
      <c r="F1211" s="797"/>
      <c r="G1211" s="797"/>
      <c r="H1211" s="797"/>
      <c r="I1211" s="841"/>
      <c r="J1211" s="841"/>
      <c r="K1211" s="841"/>
      <c r="L1211" s="841"/>
      <c r="M1211" s="841"/>
      <c r="N1211" s="841"/>
      <c r="O1211" s="841"/>
      <c r="P1211" s="841"/>
      <c r="Q1211" s="841"/>
      <c r="R1211" s="841"/>
      <c r="S1211" s="841"/>
      <c r="T1211" s="841"/>
      <c r="U1211" s="841"/>
      <c r="V1211" s="841"/>
      <c r="W1211" s="841"/>
      <c r="X1211" s="841"/>
      <c r="Y1211" s="841"/>
      <c r="Z1211" s="841"/>
    </row>
    <row r="1212" spans="1:26">
      <c r="A1212" s="792"/>
      <c r="B1212" s="807"/>
      <c r="C1212" s="808"/>
      <c r="D1212" s="797"/>
      <c r="E1212" s="797"/>
      <c r="F1212" s="797"/>
      <c r="G1212" s="797"/>
      <c r="H1212" s="797"/>
      <c r="I1212" s="840"/>
      <c r="J1212" s="840"/>
      <c r="K1212" s="840"/>
      <c r="L1212" s="840"/>
      <c r="M1212" s="840"/>
      <c r="N1212" s="840"/>
      <c r="O1212" s="840"/>
      <c r="P1212" s="840"/>
      <c r="Q1212" s="840"/>
      <c r="R1212" s="840"/>
      <c r="S1212" s="840"/>
      <c r="T1212" s="840"/>
      <c r="U1212" s="840"/>
      <c r="V1212" s="840"/>
      <c r="W1212" s="840"/>
      <c r="X1212" s="840"/>
      <c r="Y1212" s="840"/>
      <c r="Z1212" s="840"/>
    </row>
    <row r="1213" spans="1:26">
      <c r="A1213" s="792"/>
      <c r="B1213" s="834" t="s">
        <v>497</v>
      </c>
      <c r="C1213" s="798"/>
      <c r="D1213" s="797"/>
      <c r="E1213" s="797"/>
      <c r="F1213" s="797"/>
      <c r="G1213" s="797"/>
      <c r="H1213" s="797"/>
      <c r="I1213" s="840"/>
      <c r="J1213" s="840"/>
      <c r="K1213" s="840"/>
      <c r="L1213" s="840"/>
      <c r="M1213" s="840"/>
      <c r="N1213" s="840"/>
      <c r="O1213" s="840"/>
      <c r="P1213" s="840"/>
      <c r="Q1213" s="840"/>
      <c r="R1213" s="840"/>
      <c r="S1213" s="840"/>
      <c r="T1213" s="840"/>
      <c r="U1213" s="840"/>
      <c r="V1213" s="840"/>
      <c r="W1213" s="840"/>
      <c r="X1213" s="840"/>
      <c r="Y1213" s="840"/>
      <c r="Z1213" s="840"/>
    </row>
    <row r="1214" spans="1:26">
      <c r="A1214" s="792"/>
      <c r="B1214" s="793" t="s">
        <v>293</v>
      </c>
      <c r="C1214" s="798"/>
      <c r="D1214" s="797"/>
      <c r="E1214" s="797"/>
      <c r="F1214" s="797"/>
      <c r="G1214" s="797"/>
      <c r="H1214" s="797"/>
      <c r="I1214" s="840"/>
      <c r="J1214" s="840"/>
      <c r="K1214" s="840"/>
      <c r="L1214" s="840"/>
      <c r="M1214" s="840"/>
      <c r="N1214" s="840"/>
      <c r="O1214" s="840"/>
      <c r="P1214" s="840"/>
      <c r="Q1214" s="840"/>
      <c r="R1214" s="840"/>
      <c r="S1214" s="840"/>
      <c r="T1214" s="840"/>
      <c r="U1214" s="840"/>
      <c r="V1214" s="840"/>
      <c r="W1214" s="840"/>
      <c r="X1214" s="840"/>
      <c r="Y1214" s="840"/>
      <c r="Z1214" s="840"/>
    </row>
    <row r="1215" spans="1:26">
      <c r="A1215" s="793" t="s">
        <v>1247</v>
      </c>
      <c r="B1215" s="793"/>
      <c r="C1215" s="798"/>
      <c r="D1215" s="797"/>
      <c r="E1215" s="797"/>
      <c r="F1215" s="797"/>
      <c r="G1215" s="797"/>
      <c r="H1215" s="797"/>
      <c r="I1215" s="840"/>
      <c r="J1215" s="840"/>
      <c r="K1215" s="840"/>
      <c r="L1215" s="840"/>
      <c r="M1215" s="840"/>
      <c r="N1215" s="840"/>
      <c r="O1215" s="840"/>
      <c r="P1215" s="840"/>
      <c r="Q1215" s="840"/>
      <c r="R1215" s="840"/>
      <c r="S1215" s="840"/>
      <c r="T1215" s="840"/>
      <c r="U1215" s="840"/>
      <c r="V1215" s="840"/>
      <c r="W1215" s="840"/>
      <c r="X1215" s="840"/>
      <c r="Y1215" s="840"/>
      <c r="Z1215" s="840"/>
    </row>
    <row r="1216" spans="1:26">
      <c r="A1216" s="793" t="s">
        <v>295</v>
      </c>
      <c r="B1216" s="842"/>
      <c r="C1216" s="798"/>
      <c r="D1216" s="797"/>
      <c r="E1216" s="797"/>
      <c r="F1216" s="797"/>
      <c r="G1216" s="797"/>
      <c r="H1216" s="797"/>
      <c r="I1216" s="840"/>
      <c r="J1216" s="840"/>
      <c r="K1216" s="840"/>
      <c r="L1216" s="840"/>
      <c r="M1216" s="840"/>
      <c r="N1216" s="840"/>
      <c r="O1216" s="840"/>
      <c r="P1216" s="840"/>
      <c r="Q1216" s="840"/>
      <c r="R1216" s="840"/>
      <c r="S1216" s="840"/>
      <c r="T1216" s="840"/>
      <c r="U1216" s="840"/>
      <c r="V1216" s="840"/>
      <c r="W1216" s="840"/>
      <c r="X1216" s="840"/>
      <c r="Y1216" s="840"/>
      <c r="Z1216" s="840"/>
    </row>
    <row r="1217" spans="1:26">
      <c r="A1217" s="793"/>
      <c r="B1217" s="793"/>
      <c r="C1217" s="798"/>
      <c r="D1217" s="797"/>
      <c r="E1217" s="797"/>
      <c r="F1217" s="797"/>
      <c r="G1217" s="797"/>
      <c r="H1217" s="797"/>
      <c r="I1217" s="840"/>
      <c r="J1217" s="840"/>
      <c r="K1217" s="840"/>
      <c r="L1217" s="840"/>
      <c r="M1217" s="840"/>
      <c r="N1217" s="840"/>
      <c r="O1217" s="840"/>
      <c r="P1217" s="840"/>
      <c r="Q1217" s="840"/>
      <c r="R1217" s="840"/>
      <c r="S1217" s="840"/>
      <c r="T1217" s="840"/>
      <c r="U1217" s="840"/>
      <c r="V1217" s="840"/>
      <c r="W1217" s="840"/>
      <c r="X1217" s="840"/>
      <c r="Y1217" s="840"/>
      <c r="Z1217" s="840"/>
    </row>
    <row r="1218" spans="1:26">
      <c r="A1218" s="792"/>
      <c r="B1218" s="834" t="s">
        <v>909</v>
      </c>
      <c r="C1218" s="798"/>
      <c r="D1218" s="797"/>
      <c r="E1218" s="797"/>
      <c r="F1218" s="797"/>
      <c r="G1218" s="797"/>
      <c r="H1218" s="797"/>
      <c r="I1218" s="840"/>
      <c r="J1218" s="840"/>
      <c r="K1218" s="840"/>
      <c r="L1218" s="840"/>
      <c r="M1218" s="840"/>
      <c r="N1218" s="840"/>
      <c r="O1218" s="840"/>
      <c r="P1218" s="840"/>
      <c r="Q1218" s="840"/>
      <c r="R1218" s="840"/>
      <c r="S1218" s="840"/>
      <c r="T1218" s="840"/>
      <c r="U1218" s="840"/>
      <c r="V1218" s="840"/>
      <c r="W1218" s="840"/>
      <c r="X1218" s="840"/>
      <c r="Y1218" s="840"/>
      <c r="Z1218" s="840"/>
    </row>
    <row r="1219" spans="1:26">
      <c r="A1219" s="792"/>
      <c r="B1219" s="793" t="s">
        <v>910</v>
      </c>
      <c r="C1219" s="798"/>
      <c r="D1219" s="797"/>
      <c r="E1219" s="797"/>
      <c r="F1219" s="797"/>
      <c r="G1219" s="797"/>
      <c r="H1219" s="797"/>
      <c r="I1219" s="840"/>
      <c r="J1219" s="840"/>
      <c r="K1219" s="840"/>
      <c r="L1219" s="840"/>
      <c r="M1219" s="840"/>
      <c r="N1219" s="840"/>
      <c r="O1219" s="840"/>
      <c r="P1219" s="840"/>
      <c r="Q1219" s="840"/>
      <c r="R1219" s="840"/>
      <c r="S1219" s="840"/>
      <c r="T1219" s="840"/>
      <c r="U1219" s="840"/>
      <c r="V1219" s="840"/>
      <c r="W1219" s="840"/>
      <c r="X1219" s="840"/>
      <c r="Y1219" s="840"/>
      <c r="Z1219" s="840"/>
    </row>
    <row r="1220" spans="1:26">
      <c r="A1220" s="792" t="s">
        <v>911</v>
      </c>
      <c r="B1220" s="793"/>
      <c r="C1220" s="798"/>
      <c r="D1220" s="797"/>
      <c r="E1220" s="797"/>
      <c r="F1220" s="797"/>
      <c r="G1220" s="797"/>
      <c r="H1220" s="797"/>
      <c r="I1220" s="840"/>
      <c r="J1220" s="840"/>
      <c r="K1220" s="840"/>
      <c r="L1220" s="840"/>
      <c r="M1220" s="840"/>
      <c r="N1220" s="840"/>
      <c r="O1220" s="840"/>
      <c r="P1220" s="840"/>
      <c r="Q1220" s="840"/>
      <c r="R1220" s="840"/>
      <c r="S1220" s="840"/>
      <c r="T1220" s="840"/>
      <c r="U1220" s="840"/>
      <c r="V1220" s="840"/>
      <c r="W1220" s="840"/>
      <c r="X1220" s="840"/>
      <c r="Y1220" s="840"/>
      <c r="Z1220" s="840"/>
    </row>
    <row r="1221" spans="1:26">
      <c r="A1221" s="792" t="s">
        <v>912</v>
      </c>
      <c r="B1221" s="793"/>
      <c r="C1221" s="798"/>
      <c r="D1221" s="797"/>
      <c r="E1221" s="797"/>
      <c r="F1221" s="797"/>
      <c r="G1221" s="797"/>
      <c r="H1221" s="797"/>
      <c r="I1221" s="840"/>
      <c r="J1221" s="840"/>
      <c r="K1221" s="840"/>
      <c r="L1221" s="840"/>
      <c r="M1221" s="840"/>
      <c r="N1221" s="840"/>
      <c r="O1221" s="840"/>
      <c r="P1221" s="840"/>
      <c r="Q1221" s="840"/>
      <c r="R1221" s="840"/>
      <c r="S1221" s="840"/>
      <c r="T1221" s="840"/>
      <c r="U1221" s="840"/>
      <c r="V1221" s="840"/>
      <c r="W1221" s="840"/>
      <c r="X1221" s="840"/>
      <c r="Y1221" s="840"/>
      <c r="Z1221" s="840"/>
    </row>
    <row r="1222" spans="1:26">
      <c r="A1222" s="792" t="s">
        <v>913</v>
      </c>
      <c r="B1222" s="793"/>
      <c r="C1222" s="798"/>
      <c r="D1222" s="797"/>
      <c r="E1222" s="797"/>
      <c r="F1222" s="797"/>
      <c r="G1222" s="797"/>
      <c r="H1222" s="797"/>
      <c r="I1222" s="840"/>
      <c r="J1222" s="840"/>
      <c r="K1222" s="840"/>
      <c r="L1222" s="840"/>
      <c r="M1222" s="840"/>
      <c r="N1222" s="840"/>
      <c r="O1222" s="840"/>
      <c r="P1222" s="840"/>
      <c r="Q1222" s="840"/>
      <c r="R1222" s="840"/>
      <c r="S1222" s="840"/>
      <c r="T1222" s="840"/>
      <c r="U1222" s="840"/>
      <c r="V1222" s="840"/>
      <c r="W1222" s="840"/>
      <c r="X1222" s="840"/>
      <c r="Y1222" s="840"/>
      <c r="Z1222" s="840"/>
    </row>
    <row r="1223" spans="1:26">
      <c r="A1223" s="792"/>
      <c r="B1223" s="793" t="s">
        <v>914</v>
      </c>
      <c r="C1223" s="798"/>
      <c r="D1223" s="797"/>
      <c r="E1223" s="797"/>
      <c r="F1223" s="797"/>
      <c r="G1223" s="797"/>
      <c r="H1223" s="797"/>
      <c r="I1223" s="840"/>
      <c r="J1223" s="840"/>
      <c r="K1223" s="840"/>
      <c r="L1223" s="840"/>
      <c r="M1223" s="840"/>
      <c r="N1223" s="840"/>
      <c r="O1223" s="840"/>
      <c r="P1223" s="840"/>
      <c r="Q1223" s="840"/>
      <c r="R1223" s="840"/>
      <c r="S1223" s="840"/>
      <c r="T1223" s="840"/>
      <c r="U1223" s="840"/>
      <c r="V1223" s="840"/>
      <c r="W1223" s="840"/>
      <c r="X1223" s="840"/>
      <c r="Y1223" s="840"/>
      <c r="Z1223" s="840"/>
    </row>
    <row r="1224" spans="1:26">
      <c r="A1224" s="792" t="s">
        <v>915</v>
      </c>
      <c r="B1224" s="793"/>
      <c r="C1224" s="798"/>
      <c r="D1224" s="797"/>
      <c r="E1224" s="797"/>
      <c r="F1224" s="797"/>
      <c r="G1224" s="797"/>
      <c r="H1224" s="797"/>
      <c r="I1224" s="840"/>
      <c r="J1224" s="840"/>
      <c r="K1224" s="840"/>
      <c r="L1224" s="840"/>
      <c r="M1224" s="840"/>
      <c r="N1224" s="840"/>
      <c r="O1224" s="840"/>
      <c r="P1224" s="840"/>
      <c r="Q1224" s="840"/>
      <c r="R1224" s="840"/>
      <c r="S1224" s="840"/>
      <c r="T1224" s="840"/>
      <c r="U1224" s="840"/>
      <c r="V1224" s="840"/>
      <c r="W1224" s="840"/>
      <c r="X1224" s="840"/>
      <c r="Y1224" s="840"/>
      <c r="Z1224" s="840"/>
    </row>
    <row r="1225" spans="1:26">
      <c r="A1225" s="792"/>
      <c r="B1225" s="793" t="s">
        <v>916</v>
      </c>
      <c r="C1225" s="798"/>
      <c r="D1225" s="797"/>
      <c r="E1225" s="797"/>
      <c r="F1225" s="797"/>
      <c r="G1225" s="797"/>
      <c r="H1225" s="797"/>
      <c r="I1225" s="840"/>
      <c r="J1225" s="840"/>
      <c r="K1225" s="840"/>
      <c r="L1225" s="840"/>
      <c r="M1225" s="840"/>
      <c r="N1225" s="840"/>
      <c r="O1225" s="840"/>
      <c r="P1225" s="840"/>
      <c r="Q1225" s="840"/>
      <c r="R1225" s="840"/>
      <c r="S1225" s="840"/>
      <c r="T1225" s="840"/>
      <c r="U1225" s="840"/>
      <c r="V1225" s="840"/>
      <c r="W1225" s="840"/>
      <c r="X1225" s="840"/>
      <c r="Y1225" s="840"/>
      <c r="Z1225" s="840"/>
    </row>
    <row r="1226" spans="1:26">
      <c r="A1226" s="792"/>
      <c r="B1226" s="793" t="s">
        <v>917</v>
      </c>
      <c r="C1226" s="798"/>
      <c r="D1226" s="797"/>
      <c r="E1226" s="797"/>
      <c r="F1226" s="797"/>
      <c r="G1226" s="797"/>
      <c r="H1226" s="797"/>
      <c r="I1226" s="840"/>
      <c r="J1226" s="840"/>
      <c r="K1226" s="840"/>
      <c r="L1226" s="840"/>
      <c r="M1226" s="840"/>
      <c r="N1226" s="840"/>
      <c r="O1226" s="840"/>
      <c r="P1226" s="840"/>
      <c r="Q1226" s="840"/>
      <c r="R1226" s="840"/>
      <c r="S1226" s="840"/>
      <c r="T1226" s="840"/>
      <c r="U1226" s="840"/>
      <c r="V1226" s="840"/>
      <c r="W1226" s="840"/>
      <c r="X1226" s="840"/>
      <c r="Y1226" s="840"/>
      <c r="Z1226" s="840"/>
    </row>
    <row r="1227" spans="1:26">
      <c r="A1227" s="792" t="s">
        <v>918</v>
      </c>
      <c r="B1227" s="793"/>
      <c r="C1227" s="798"/>
      <c r="D1227" s="797"/>
      <c r="E1227" s="797"/>
      <c r="F1227" s="797"/>
      <c r="G1227" s="797"/>
      <c r="H1227" s="797"/>
      <c r="I1227" s="840"/>
      <c r="J1227" s="840"/>
      <c r="K1227" s="840"/>
      <c r="L1227" s="840"/>
      <c r="M1227" s="840"/>
      <c r="N1227" s="840"/>
      <c r="O1227" s="840"/>
      <c r="P1227" s="840"/>
      <c r="Q1227" s="840"/>
      <c r="R1227" s="840"/>
      <c r="S1227" s="840"/>
      <c r="T1227" s="840"/>
      <c r="U1227" s="840"/>
      <c r="V1227" s="840"/>
      <c r="W1227" s="840"/>
      <c r="X1227" s="840"/>
      <c r="Y1227" s="840"/>
      <c r="Z1227" s="840"/>
    </row>
    <row r="1228" spans="1:26">
      <c r="A1228" s="792"/>
      <c r="B1228" s="793" t="s">
        <v>919</v>
      </c>
      <c r="C1228" s="798"/>
      <c r="D1228" s="797"/>
      <c r="E1228" s="797"/>
      <c r="F1228" s="797"/>
      <c r="G1228" s="797"/>
      <c r="H1228" s="797"/>
      <c r="I1228" s="840"/>
      <c r="J1228" s="840"/>
      <c r="K1228" s="840"/>
      <c r="L1228" s="840"/>
      <c r="M1228" s="840"/>
      <c r="N1228" s="840"/>
      <c r="O1228" s="840"/>
      <c r="P1228" s="840"/>
      <c r="Q1228" s="840"/>
      <c r="R1228" s="840"/>
      <c r="S1228" s="840"/>
      <c r="T1228" s="840"/>
      <c r="U1228" s="840"/>
      <c r="V1228" s="840"/>
      <c r="W1228" s="840"/>
      <c r="X1228" s="840"/>
      <c r="Y1228" s="840"/>
      <c r="Z1228" s="840"/>
    </row>
    <row r="1229" spans="1:26">
      <c r="A1229" s="792" t="s">
        <v>920</v>
      </c>
      <c r="B1229" s="793"/>
      <c r="C1229" s="798"/>
      <c r="D1229" s="797"/>
      <c r="E1229" s="797"/>
      <c r="F1229" s="797"/>
      <c r="G1229" s="797"/>
      <c r="H1229" s="797"/>
      <c r="I1229" s="840"/>
      <c r="J1229" s="840"/>
      <c r="K1229" s="840"/>
      <c r="L1229" s="840"/>
      <c r="M1229" s="840"/>
      <c r="N1229" s="840"/>
      <c r="O1229" s="840"/>
      <c r="P1229" s="840"/>
      <c r="Q1229" s="840"/>
      <c r="R1229" s="840"/>
      <c r="S1229" s="840"/>
      <c r="T1229" s="840"/>
      <c r="U1229" s="840"/>
      <c r="V1229" s="840"/>
      <c r="W1229" s="840"/>
      <c r="X1229" s="840"/>
      <c r="Y1229" s="840"/>
      <c r="Z1229" s="840"/>
    </row>
    <row r="1230" spans="1:26">
      <c r="A1230" s="792"/>
      <c r="B1230" s="793" t="s">
        <v>921</v>
      </c>
      <c r="C1230" s="798"/>
      <c r="D1230" s="797"/>
      <c r="E1230" s="797"/>
      <c r="F1230" s="797"/>
      <c r="G1230" s="797"/>
      <c r="H1230" s="797"/>
      <c r="I1230" s="840"/>
      <c r="J1230" s="840"/>
      <c r="K1230" s="840"/>
      <c r="L1230" s="840"/>
      <c r="M1230" s="840"/>
      <c r="N1230" s="840"/>
      <c r="O1230" s="840"/>
      <c r="P1230" s="840"/>
      <c r="Q1230" s="840"/>
      <c r="R1230" s="840"/>
      <c r="S1230" s="840"/>
      <c r="T1230" s="840"/>
      <c r="U1230" s="840"/>
      <c r="V1230" s="840"/>
      <c r="W1230" s="840"/>
      <c r="X1230" s="840"/>
      <c r="Y1230" s="840"/>
      <c r="Z1230" s="840"/>
    </row>
    <row r="1231" spans="1:26">
      <c r="A1231" s="792" t="s">
        <v>922</v>
      </c>
      <c r="B1231" s="793"/>
      <c r="C1231" s="798"/>
      <c r="D1231" s="797"/>
      <c r="E1231" s="797"/>
      <c r="F1231" s="797"/>
      <c r="G1231" s="797"/>
      <c r="H1231" s="797"/>
      <c r="I1231" s="840"/>
      <c r="J1231" s="840"/>
      <c r="K1231" s="840"/>
      <c r="L1231" s="840"/>
      <c r="M1231" s="840"/>
      <c r="N1231" s="840"/>
      <c r="O1231" s="840"/>
      <c r="P1231" s="840"/>
      <c r="Q1231" s="840"/>
      <c r="R1231" s="840"/>
      <c r="S1231" s="840"/>
      <c r="T1231" s="840"/>
      <c r="U1231" s="840"/>
      <c r="V1231" s="840"/>
      <c r="W1231" s="840"/>
      <c r="X1231" s="840"/>
      <c r="Y1231" s="840"/>
      <c r="Z1231" s="840"/>
    </row>
    <row r="1232" spans="1:26">
      <c r="A1232" s="792"/>
      <c r="B1232" s="793"/>
      <c r="C1232" s="798"/>
      <c r="D1232" s="797"/>
      <c r="E1232" s="797"/>
      <c r="F1232" s="797"/>
      <c r="G1232" s="797"/>
      <c r="H1232" s="797"/>
      <c r="I1232" s="840"/>
      <c r="J1232" s="840"/>
      <c r="K1232" s="840"/>
      <c r="L1232" s="840"/>
      <c r="M1232" s="840"/>
      <c r="N1232" s="840"/>
      <c r="O1232" s="840"/>
      <c r="P1232" s="840"/>
      <c r="Q1232" s="840"/>
      <c r="R1232" s="840"/>
      <c r="S1232" s="840"/>
      <c r="T1232" s="840"/>
      <c r="U1232" s="840"/>
      <c r="V1232" s="840"/>
      <c r="W1232" s="840"/>
      <c r="X1232" s="840"/>
      <c r="Y1232" s="840"/>
      <c r="Z1232" s="840"/>
    </row>
    <row r="1233" spans="1:26">
      <c r="A1233" s="792"/>
      <c r="B1233" s="834" t="s">
        <v>923</v>
      </c>
      <c r="C1233" s="798"/>
      <c r="D1233" s="797"/>
      <c r="E1233" s="797"/>
      <c r="F1233" s="797"/>
      <c r="G1233" s="797"/>
      <c r="H1233" s="797"/>
      <c r="I1233" s="840"/>
      <c r="J1233" s="840"/>
      <c r="K1233" s="840"/>
      <c r="L1233" s="840"/>
      <c r="M1233" s="840"/>
      <c r="N1233" s="840"/>
      <c r="O1233" s="840"/>
      <c r="P1233" s="840"/>
      <c r="Q1233" s="840"/>
      <c r="R1233" s="840"/>
      <c r="S1233" s="840"/>
      <c r="T1233" s="840"/>
      <c r="U1233" s="840"/>
      <c r="V1233" s="840"/>
      <c r="W1233" s="840"/>
      <c r="X1233" s="840"/>
      <c r="Y1233" s="840"/>
      <c r="Z1233" s="840"/>
    </row>
    <row r="1234" spans="1:26">
      <c r="A1234" s="825"/>
      <c r="B1234" s="824" t="s">
        <v>924</v>
      </c>
      <c r="C1234" s="843"/>
      <c r="D1234" s="844"/>
      <c r="E1234" s="844"/>
      <c r="F1234" s="844"/>
      <c r="G1234" s="844"/>
      <c r="H1234" s="844"/>
      <c r="I1234" s="841"/>
      <c r="J1234" s="841"/>
      <c r="K1234" s="841"/>
      <c r="L1234" s="841"/>
      <c r="M1234" s="841"/>
      <c r="N1234" s="841"/>
      <c r="O1234" s="841"/>
      <c r="P1234" s="841"/>
      <c r="Q1234" s="841"/>
      <c r="R1234" s="841"/>
      <c r="S1234" s="841"/>
      <c r="T1234" s="841"/>
      <c r="U1234" s="841"/>
      <c r="V1234" s="841"/>
      <c r="W1234" s="841"/>
      <c r="X1234" s="841"/>
      <c r="Y1234" s="841"/>
      <c r="Z1234" s="841"/>
    </row>
    <row r="1235" spans="1:26">
      <c r="A1235" s="825"/>
      <c r="B1235" s="824" t="s">
        <v>925</v>
      </c>
      <c r="C1235" s="843"/>
      <c r="D1235" s="844"/>
      <c r="E1235" s="844"/>
      <c r="F1235" s="844"/>
      <c r="G1235" s="844"/>
      <c r="H1235" s="844"/>
      <c r="I1235" s="841"/>
      <c r="J1235" s="841"/>
      <c r="K1235" s="841"/>
      <c r="L1235" s="841"/>
      <c r="M1235" s="841"/>
      <c r="N1235" s="841"/>
      <c r="O1235" s="841"/>
      <c r="P1235" s="841"/>
      <c r="Q1235" s="841"/>
      <c r="R1235" s="841"/>
      <c r="S1235" s="841"/>
      <c r="T1235" s="841"/>
      <c r="U1235" s="841"/>
      <c r="V1235" s="841"/>
      <c r="W1235" s="841"/>
      <c r="X1235" s="841"/>
      <c r="Y1235" s="841"/>
      <c r="Z1235" s="841"/>
    </row>
    <row r="1236" spans="1:26">
      <c r="A1236" s="825" t="s">
        <v>926</v>
      </c>
      <c r="B1236" s="825"/>
      <c r="C1236" s="843"/>
      <c r="D1236" s="844"/>
      <c r="E1236" s="844"/>
      <c r="F1236" s="844"/>
      <c r="G1236" s="844"/>
      <c r="H1236" s="844"/>
      <c r="I1236" s="841"/>
      <c r="J1236" s="841"/>
      <c r="K1236" s="841"/>
      <c r="L1236" s="841"/>
      <c r="M1236" s="841"/>
      <c r="N1236" s="841"/>
      <c r="O1236" s="841"/>
      <c r="P1236" s="841"/>
      <c r="Q1236" s="841"/>
      <c r="R1236" s="841"/>
      <c r="S1236" s="841"/>
      <c r="T1236" s="841"/>
      <c r="U1236" s="841"/>
      <c r="V1236" s="841"/>
      <c r="W1236" s="841"/>
      <c r="X1236" s="841"/>
      <c r="Y1236" s="841"/>
      <c r="Z1236" s="841"/>
    </row>
    <row r="1237" spans="1:26">
      <c r="A1237" s="825" t="s">
        <v>927</v>
      </c>
      <c r="B1237" s="825"/>
      <c r="C1237" s="843"/>
      <c r="D1237" s="844"/>
      <c r="E1237" s="844"/>
      <c r="F1237" s="844"/>
      <c r="G1237" s="844"/>
      <c r="H1237" s="844"/>
      <c r="I1237" s="841"/>
      <c r="J1237" s="841"/>
      <c r="K1237" s="841"/>
      <c r="L1237" s="841"/>
      <c r="M1237" s="841"/>
      <c r="N1237" s="841"/>
      <c r="O1237" s="841"/>
      <c r="P1237" s="841"/>
      <c r="Q1237" s="841"/>
      <c r="R1237" s="841"/>
      <c r="S1237" s="841"/>
      <c r="T1237" s="841"/>
      <c r="U1237" s="841"/>
      <c r="V1237" s="841"/>
      <c r="W1237" s="841"/>
      <c r="X1237" s="841"/>
      <c r="Y1237" s="841"/>
      <c r="Z1237" s="841"/>
    </row>
    <row r="1238" spans="1:26">
      <c r="A1238" s="825"/>
      <c r="B1238" s="825" t="s">
        <v>928</v>
      </c>
      <c r="C1238" s="843"/>
      <c r="D1238" s="844"/>
      <c r="E1238" s="844"/>
      <c r="F1238" s="844"/>
      <c r="G1238" s="844"/>
      <c r="H1238" s="844"/>
      <c r="I1238" s="841"/>
      <c r="J1238" s="841"/>
      <c r="K1238" s="841"/>
      <c r="L1238" s="841"/>
      <c r="M1238" s="841"/>
      <c r="N1238" s="841"/>
      <c r="O1238" s="841"/>
      <c r="P1238" s="841"/>
      <c r="Q1238" s="841"/>
      <c r="R1238" s="841"/>
      <c r="S1238" s="841"/>
      <c r="T1238" s="841"/>
      <c r="U1238" s="841"/>
      <c r="V1238" s="841"/>
      <c r="W1238" s="841"/>
      <c r="X1238" s="841"/>
      <c r="Y1238" s="841"/>
      <c r="Z1238" s="841"/>
    </row>
    <row r="1239" spans="1:26">
      <c r="A1239" s="825" t="s">
        <v>929</v>
      </c>
      <c r="B1239" s="825"/>
      <c r="C1239" s="843"/>
      <c r="D1239" s="844"/>
      <c r="E1239" s="844"/>
      <c r="F1239" s="844"/>
      <c r="G1239" s="844"/>
      <c r="H1239" s="844"/>
      <c r="I1239" s="841"/>
      <c r="J1239" s="841"/>
      <c r="K1239" s="841"/>
      <c r="L1239" s="841"/>
      <c r="M1239" s="841"/>
      <c r="N1239" s="841"/>
      <c r="O1239" s="841"/>
      <c r="P1239" s="841"/>
      <c r="Q1239" s="841"/>
      <c r="R1239" s="841"/>
      <c r="S1239" s="841"/>
      <c r="T1239" s="841"/>
      <c r="U1239" s="841"/>
      <c r="V1239" s="841"/>
      <c r="W1239" s="841"/>
      <c r="X1239" s="841"/>
      <c r="Y1239" s="841"/>
      <c r="Z1239" s="841"/>
    </row>
    <row r="1240" spans="1:26">
      <c r="A1240" s="825" t="s">
        <v>930</v>
      </c>
      <c r="B1240" s="825"/>
      <c r="C1240" s="843"/>
      <c r="D1240" s="844"/>
      <c r="E1240" s="844"/>
      <c r="F1240" s="844"/>
      <c r="G1240" s="844"/>
      <c r="H1240" s="844"/>
      <c r="I1240" s="841"/>
      <c r="J1240" s="841"/>
      <c r="K1240" s="841"/>
      <c r="L1240" s="841"/>
      <c r="M1240" s="841"/>
      <c r="N1240" s="841"/>
      <c r="O1240" s="841"/>
      <c r="P1240" s="841"/>
      <c r="Q1240" s="841"/>
      <c r="R1240" s="841"/>
      <c r="S1240" s="841"/>
      <c r="T1240" s="841"/>
      <c r="U1240" s="841"/>
      <c r="V1240" s="841"/>
      <c r="W1240" s="841"/>
      <c r="X1240" s="841"/>
      <c r="Y1240" s="841"/>
      <c r="Z1240" s="841"/>
    </row>
    <row r="1241" spans="1:26">
      <c r="A1241" s="825"/>
      <c r="B1241" s="825"/>
      <c r="C1241" s="843"/>
      <c r="D1241" s="844"/>
      <c r="E1241" s="844"/>
      <c r="F1241" s="844"/>
      <c r="G1241" s="844"/>
      <c r="H1241" s="844"/>
      <c r="I1241" s="841"/>
      <c r="J1241" s="841"/>
      <c r="K1241" s="841"/>
      <c r="L1241" s="841"/>
      <c r="M1241" s="841"/>
      <c r="N1241" s="841"/>
      <c r="O1241" s="841"/>
      <c r="P1241" s="841"/>
      <c r="Q1241" s="841"/>
      <c r="R1241" s="841"/>
      <c r="S1241" s="841"/>
      <c r="T1241" s="841"/>
      <c r="U1241" s="841"/>
      <c r="V1241" s="841"/>
      <c r="W1241" s="841"/>
      <c r="X1241" s="841"/>
      <c r="Y1241" s="841"/>
      <c r="Z1241" s="841"/>
    </row>
    <row r="1242" spans="1:26">
      <c r="A1242" s="825"/>
      <c r="B1242" s="834" t="s">
        <v>931</v>
      </c>
      <c r="C1242" s="843"/>
      <c r="D1242" s="844"/>
      <c r="E1242" s="844"/>
      <c r="F1242" s="844"/>
      <c r="G1242" s="844"/>
      <c r="H1242" s="844"/>
      <c r="I1242" s="841"/>
      <c r="J1242" s="841"/>
      <c r="K1242" s="841"/>
      <c r="L1242" s="841"/>
      <c r="M1242" s="841"/>
      <c r="N1242" s="841"/>
      <c r="O1242" s="841"/>
      <c r="P1242" s="841"/>
      <c r="Q1242" s="841"/>
      <c r="R1242" s="841"/>
      <c r="S1242" s="841"/>
      <c r="T1242" s="841"/>
      <c r="U1242" s="841"/>
      <c r="V1242" s="841"/>
      <c r="W1242" s="841"/>
      <c r="X1242" s="841"/>
      <c r="Y1242" s="841"/>
      <c r="Z1242" s="841"/>
    </row>
    <row r="1243" spans="1:26">
      <c r="A1243" s="825"/>
      <c r="B1243" s="824" t="s">
        <v>932</v>
      </c>
      <c r="C1243" s="843"/>
      <c r="D1243" s="844"/>
      <c r="E1243" s="844"/>
      <c r="F1243" s="844"/>
      <c r="G1243" s="844"/>
      <c r="H1243" s="844"/>
      <c r="I1243" s="841"/>
      <c r="J1243" s="841"/>
      <c r="K1243" s="841"/>
      <c r="L1243" s="841"/>
      <c r="M1243" s="841"/>
      <c r="N1243" s="841"/>
      <c r="O1243" s="841"/>
      <c r="P1243" s="841"/>
      <c r="Q1243" s="841"/>
      <c r="R1243" s="841"/>
      <c r="S1243" s="841"/>
      <c r="T1243" s="841"/>
      <c r="U1243" s="841"/>
      <c r="V1243" s="841"/>
      <c r="W1243" s="841"/>
      <c r="X1243" s="841"/>
      <c r="Y1243" s="841"/>
      <c r="Z1243" s="841"/>
    </row>
    <row r="1244" spans="1:26">
      <c r="A1244" s="825"/>
      <c r="B1244" s="824" t="s">
        <v>933</v>
      </c>
      <c r="C1244" s="843"/>
      <c r="D1244" s="844"/>
      <c r="E1244" s="844"/>
      <c r="F1244" s="844"/>
      <c r="G1244" s="844"/>
      <c r="H1244" s="844"/>
      <c r="I1244" s="841"/>
      <c r="J1244" s="841"/>
      <c r="K1244" s="841"/>
      <c r="L1244" s="841"/>
      <c r="M1244" s="841"/>
      <c r="N1244" s="841"/>
      <c r="O1244" s="841"/>
      <c r="P1244" s="841"/>
      <c r="Q1244" s="841"/>
      <c r="R1244" s="841"/>
      <c r="S1244" s="841"/>
      <c r="T1244" s="841"/>
      <c r="U1244" s="841"/>
      <c r="V1244" s="841"/>
      <c r="W1244" s="841"/>
      <c r="X1244" s="841"/>
      <c r="Y1244" s="841"/>
      <c r="Z1244" s="841"/>
    </row>
    <row r="1245" spans="1:26">
      <c r="A1245" s="824" t="s">
        <v>934</v>
      </c>
      <c r="B1245" s="825"/>
      <c r="C1245" s="843"/>
      <c r="D1245" s="844"/>
      <c r="E1245" s="844"/>
      <c r="F1245" s="844"/>
      <c r="G1245" s="844"/>
      <c r="H1245" s="844"/>
      <c r="I1245" s="841"/>
      <c r="J1245" s="841"/>
      <c r="K1245" s="841"/>
      <c r="L1245" s="841"/>
      <c r="M1245" s="841"/>
      <c r="N1245" s="841"/>
      <c r="O1245" s="841"/>
      <c r="P1245" s="841"/>
      <c r="Q1245" s="841"/>
      <c r="R1245" s="841"/>
      <c r="S1245" s="841"/>
      <c r="T1245" s="841"/>
      <c r="U1245" s="841"/>
      <c r="V1245" s="841"/>
      <c r="W1245" s="841"/>
      <c r="X1245" s="841"/>
      <c r="Y1245" s="841"/>
      <c r="Z1245" s="841"/>
    </row>
    <row r="1246" spans="1:26">
      <c r="A1246" s="824" t="s">
        <v>935</v>
      </c>
      <c r="B1246" s="825"/>
      <c r="C1246" s="843"/>
      <c r="D1246" s="844"/>
      <c r="E1246" s="844"/>
      <c r="F1246" s="844"/>
      <c r="G1246" s="844"/>
      <c r="H1246" s="844"/>
      <c r="I1246" s="841"/>
      <c r="J1246" s="841"/>
      <c r="K1246" s="841"/>
      <c r="L1246" s="841"/>
      <c r="M1246" s="841"/>
      <c r="N1246" s="841"/>
      <c r="O1246" s="841"/>
      <c r="P1246" s="841"/>
      <c r="Q1246" s="841"/>
      <c r="R1246" s="841"/>
      <c r="S1246" s="841"/>
      <c r="T1246" s="841"/>
      <c r="U1246" s="841"/>
      <c r="V1246" s="841"/>
      <c r="W1246" s="841"/>
      <c r="X1246" s="841"/>
      <c r="Y1246" s="841"/>
      <c r="Z1246" s="841"/>
    </row>
    <row r="1247" spans="1:26">
      <c r="A1247" s="825"/>
      <c r="B1247" s="824" t="s">
        <v>936</v>
      </c>
      <c r="C1247" s="843"/>
      <c r="D1247" s="844"/>
      <c r="E1247" s="844"/>
      <c r="F1247" s="844"/>
      <c r="G1247" s="844"/>
      <c r="H1247" s="844"/>
      <c r="I1247" s="841"/>
      <c r="J1247" s="841"/>
      <c r="K1247" s="841"/>
      <c r="L1247" s="841"/>
      <c r="M1247" s="841"/>
      <c r="N1247" s="841"/>
      <c r="O1247" s="841"/>
      <c r="P1247" s="841"/>
      <c r="Q1247" s="841"/>
      <c r="R1247" s="841"/>
      <c r="S1247" s="841"/>
      <c r="T1247" s="841"/>
      <c r="U1247" s="841"/>
      <c r="V1247" s="841"/>
      <c r="W1247" s="841"/>
      <c r="X1247" s="841"/>
      <c r="Y1247" s="841"/>
      <c r="Z1247" s="841"/>
    </row>
    <row r="1248" spans="1:26">
      <c r="A1248" s="824" t="s">
        <v>937</v>
      </c>
      <c r="B1248" s="825"/>
      <c r="C1248" s="843"/>
      <c r="D1248" s="844"/>
      <c r="E1248" s="844"/>
      <c r="F1248" s="844"/>
      <c r="G1248" s="844"/>
      <c r="H1248" s="844"/>
      <c r="I1248" s="841"/>
      <c r="J1248" s="841"/>
      <c r="K1248" s="841"/>
      <c r="L1248" s="841"/>
      <c r="M1248" s="841"/>
      <c r="N1248" s="841"/>
      <c r="O1248" s="841"/>
      <c r="P1248" s="841"/>
      <c r="Q1248" s="841"/>
      <c r="R1248" s="841"/>
      <c r="S1248" s="841"/>
      <c r="T1248" s="841"/>
      <c r="U1248" s="841"/>
      <c r="V1248" s="841"/>
      <c r="W1248" s="841"/>
      <c r="X1248" s="841"/>
      <c r="Y1248" s="841"/>
      <c r="Z1248" s="841"/>
    </row>
    <row r="1249" spans="1:26">
      <c r="A1249" s="824" t="s">
        <v>938</v>
      </c>
      <c r="B1249" s="825"/>
      <c r="C1249" s="843"/>
      <c r="D1249" s="844"/>
      <c r="E1249" s="844"/>
      <c r="F1249" s="844"/>
      <c r="G1249" s="844"/>
      <c r="H1249" s="844"/>
      <c r="I1249" s="841"/>
      <c r="J1249" s="841"/>
      <c r="K1249" s="841"/>
      <c r="L1249" s="841"/>
      <c r="M1249" s="841"/>
      <c r="N1249" s="841"/>
      <c r="O1249" s="841"/>
      <c r="P1249" s="841"/>
      <c r="Q1249" s="841"/>
      <c r="R1249" s="841"/>
      <c r="S1249" s="841"/>
      <c r="T1249" s="841"/>
      <c r="U1249" s="841"/>
      <c r="V1249" s="841"/>
      <c r="W1249" s="841"/>
      <c r="X1249" s="841"/>
      <c r="Y1249" s="841"/>
      <c r="Z1249" s="841"/>
    </row>
    <row r="1250" spans="1:26">
      <c r="A1250" s="824" t="s">
        <v>939</v>
      </c>
      <c r="B1250" s="825"/>
      <c r="C1250" s="843"/>
      <c r="D1250" s="844"/>
      <c r="E1250" s="844"/>
      <c r="F1250" s="844"/>
      <c r="G1250" s="844"/>
      <c r="H1250" s="844"/>
      <c r="I1250" s="841"/>
      <c r="J1250" s="841"/>
      <c r="K1250" s="841"/>
      <c r="L1250" s="841"/>
      <c r="M1250" s="841"/>
      <c r="N1250" s="841"/>
      <c r="O1250" s="841"/>
      <c r="P1250" s="841"/>
      <c r="Q1250" s="841"/>
      <c r="R1250" s="841"/>
      <c r="S1250" s="841"/>
      <c r="T1250" s="841"/>
      <c r="U1250" s="841"/>
      <c r="V1250" s="841"/>
      <c r="W1250" s="841"/>
      <c r="X1250" s="841"/>
      <c r="Y1250" s="841"/>
      <c r="Z1250" s="841"/>
    </row>
    <row r="1251" spans="1:26">
      <c r="A1251" s="825"/>
      <c r="B1251" s="825"/>
      <c r="C1251" s="843"/>
      <c r="D1251" s="844"/>
      <c r="E1251" s="844"/>
      <c r="F1251" s="844"/>
      <c r="G1251" s="844"/>
      <c r="H1251" s="844"/>
      <c r="I1251" s="841"/>
      <c r="J1251" s="841"/>
      <c r="K1251" s="841"/>
      <c r="L1251" s="841"/>
      <c r="M1251" s="841"/>
      <c r="N1251" s="841"/>
      <c r="O1251" s="841"/>
      <c r="P1251" s="841"/>
      <c r="Q1251" s="841"/>
      <c r="R1251" s="841"/>
      <c r="S1251" s="841"/>
      <c r="T1251" s="841"/>
      <c r="U1251" s="841"/>
      <c r="V1251" s="841"/>
      <c r="W1251" s="841"/>
      <c r="X1251" s="841"/>
      <c r="Y1251" s="841"/>
      <c r="Z1251" s="841"/>
    </row>
    <row r="1252" spans="1:26">
      <c r="A1252" s="825"/>
      <c r="B1252" s="834" t="s">
        <v>940</v>
      </c>
      <c r="C1252" s="843"/>
      <c r="D1252" s="844"/>
      <c r="E1252" s="844"/>
      <c r="F1252" s="844"/>
      <c r="G1252" s="844"/>
      <c r="H1252" s="844"/>
      <c r="I1252" s="841"/>
      <c r="J1252" s="841"/>
      <c r="K1252" s="841"/>
      <c r="L1252" s="841"/>
      <c r="M1252" s="841"/>
      <c r="N1252" s="841"/>
      <c r="O1252" s="841"/>
      <c r="P1252" s="841"/>
      <c r="Q1252" s="841"/>
      <c r="R1252" s="841"/>
      <c r="S1252" s="841"/>
      <c r="T1252" s="841"/>
      <c r="U1252" s="841"/>
      <c r="V1252" s="841"/>
      <c r="W1252" s="841"/>
      <c r="X1252" s="841"/>
      <c r="Y1252" s="841"/>
      <c r="Z1252" s="841"/>
    </row>
    <row r="1253" spans="1:26">
      <c r="A1253" s="825"/>
      <c r="B1253" s="825" t="s">
        <v>941</v>
      </c>
      <c r="C1253" s="843"/>
      <c r="D1253" s="844"/>
      <c r="E1253" s="844"/>
      <c r="F1253" s="844"/>
      <c r="G1253" s="844"/>
      <c r="H1253" s="844"/>
      <c r="I1253" s="841"/>
      <c r="J1253" s="841"/>
      <c r="K1253" s="841"/>
      <c r="L1253" s="841"/>
      <c r="M1253" s="841"/>
      <c r="N1253" s="841"/>
      <c r="O1253" s="841"/>
      <c r="P1253" s="841"/>
      <c r="Q1253" s="841"/>
      <c r="R1253" s="841"/>
      <c r="S1253" s="841"/>
      <c r="T1253" s="841"/>
      <c r="U1253" s="841"/>
      <c r="V1253" s="841"/>
      <c r="W1253" s="841"/>
      <c r="X1253" s="841"/>
      <c r="Y1253" s="841"/>
      <c r="Z1253" s="841"/>
    </row>
    <row r="1254" spans="1:26">
      <c r="A1254" s="825" t="s">
        <v>1305</v>
      </c>
      <c r="B1254" s="825"/>
      <c r="C1254" s="843"/>
      <c r="D1254" s="844"/>
      <c r="E1254" s="844"/>
      <c r="F1254" s="844"/>
      <c r="G1254" s="844"/>
      <c r="H1254" s="844"/>
      <c r="I1254" s="841"/>
      <c r="J1254" s="841"/>
      <c r="K1254" s="841"/>
      <c r="L1254" s="841"/>
      <c r="M1254" s="841"/>
      <c r="N1254" s="841"/>
      <c r="O1254" s="841"/>
      <c r="P1254" s="841"/>
      <c r="Q1254" s="841"/>
      <c r="R1254" s="841"/>
      <c r="S1254" s="841"/>
      <c r="T1254" s="841"/>
      <c r="U1254" s="841"/>
      <c r="V1254" s="841"/>
      <c r="W1254" s="841"/>
      <c r="X1254" s="841"/>
      <c r="Y1254" s="841"/>
      <c r="Z1254" s="841"/>
    </row>
    <row r="1255" spans="1:26">
      <c r="A1255" s="825"/>
      <c r="B1255" s="825" t="s">
        <v>942</v>
      </c>
      <c r="C1255" s="843"/>
      <c r="D1255" s="844"/>
      <c r="E1255" s="844"/>
      <c r="F1255" s="844"/>
      <c r="G1255" s="844"/>
      <c r="H1255" s="844"/>
      <c r="I1255" s="841"/>
      <c r="J1255" s="841"/>
      <c r="K1255" s="841"/>
      <c r="L1255" s="841"/>
      <c r="M1255" s="841"/>
      <c r="N1255" s="841"/>
      <c r="O1255" s="841"/>
      <c r="P1255" s="841"/>
      <c r="Q1255" s="841"/>
      <c r="R1255" s="841"/>
      <c r="S1255" s="841"/>
      <c r="T1255" s="841"/>
      <c r="U1255" s="841"/>
      <c r="V1255" s="841"/>
      <c r="W1255" s="841"/>
      <c r="X1255" s="841"/>
      <c r="Y1255" s="841"/>
      <c r="Z1255" s="841"/>
    </row>
    <row r="1256" spans="1:26">
      <c r="A1256" s="825"/>
      <c r="B1256" s="825" t="s">
        <v>943</v>
      </c>
      <c r="C1256" s="843"/>
      <c r="D1256" s="844"/>
      <c r="E1256" s="844"/>
      <c r="F1256" s="844"/>
      <c r="G1256" s="844"/>
      <c r="H1256" s="844"/>
      <c r="I1256" s="841"/>
      <c r="J1256" s="841"/>
      <c r="K1256" s="841"/>
      <c r="L1256" s="841"/>
      <c r="M1256" s="841"/>
      <c r="N1256" s="841"/>
      <c r="O1256" s="841"/>
      <c r="P1256" s="841"/>
      <c r="Q1256" s="841"/>
      <c r="R1256" s="841"/>
      <c r="S1256" s="841"/>
      <c r="T1256" s="841"/>
      <c r="U1256" s="841"/>
      <c r="V1256" s="841"/>
      <c r="W1256" s="841"/>
      <c r="X1256" s="841"/>
      <c r="Y1256" s="841"/>
      <c r="Z1256" s="841"/>
    </row>
    <row r="1257" spans="1:26">
      <c r="A1257" s="825"/>
      <c r="B1257" s="825" t="s">
        <v>944</v>
      </c>
      <c r="C1257" s="843"/>
      <c r="D1257" s="844"/>
      <c r="E1257" s="844"/>
      <c r="F1257" s="844"/>
      <c r="G1257" s="844"/>
      <c r="H1257" s="844"/>
      <c r="I1257" s="841"/>
      <c r="J1257" s="841"/>
      <c r="K1257" s="841"/>
      <c r="L1257" s="841"/>
      <c r="M1257" s="841"/>
      <c r="N1257" s="841"/>
      <c r="O1257" s="841"/>
      <c r="P1257" s="841"/>
      <c r="Q1257" s="841"/>
      <c r="R1257" s="841"/>
      <c r="S1257" s="841"/>
      <c r="T1257" s="841"/>
      <c r="U1257" s="841"/>
      <c r="V1257" s="841"/>
      <c r="W1257" s="841"/>
      <c r="X1257" s="841"/>
      <c r="Y1257" s="841"/>
      <c r="Z1257" s="841"/>
    </row>
    <row r="1258" spans="1:26">
      <c r="A1258" s="825" t="s">
        <v>945</v>
      </c>
      <c r="B1258" s="825"/>
      <c r="C1258" s="843"/>
      <c r="D1258" s="844"/>
      <c r="E1258" s="844"/>
      <c r="F1258" s="844"/>
      <c r="G1258" s="844"/>
      <c r="H1258" s="844"/>
      <c r="I1258" s="841"/>
      <c r="J1258" s="841"/>
      <c r="K1258" s="841"/>
      <c r="L1258" s="841"/>
      <c r="M1258" s="841"/>
      <c r="N1258" s="841"/>
      <c r="O1258" s="841"/>
      <c r="P1258" s="841"/>
      <c r="Q1258" s="841"/>
      <c r="R1258" s="841"/>
      <c r="S1258" s="841"/>
      <c r="T1258" s="841"/>
      <c r="U1258" s="841"/>
      <c r="V1258" s="841"/>
      <c r="W1258" s="841"/>
      <c r="X1258" s="841"/>
      <c r="Y1258" s="841"/>
      <c r="Z1258" s="841"/>
    </row>
    <row r="1259" spans="1:26">
      <c r="A1259" s="825"/>
      <c r="B1259" s="825"/>
      <c r="C1259" s="843"/>
      <c r="D1259" s="844"/>
      <c r="E1259" s="844"/>
      <c r="F1259" s="844"/>
      <c r="G1259" s="844"/>
      <c r="H1259" s="844"/>
      <c r="I1259" s="841"/>
      <c r="J1259" s="841"/>
      <c r="K1259" s="841"/>
      <c r="L1259" s="841"/>
      <c r="M1259" s="841"/>
      <c r="N1259" s="841"/>
      <c r="O1259" s="841"/>
      <c r="P1259" s="841"/>
      <c r="Q1259" s="841"/>
      <c r="R1259" s="841"/>
      <c r="S1259" s="841"/>
      <c r="T1259" s="841"/>
      <c r="U1259" s="841"/>
      <c r="V1259" s="841"/>
      <c r="W1259" s="841"/>
      <c r="X1259" s="841"/>
      <c r="Y1259" s="841"/>
      <c r="Z1259" s="841"/>
    </row>
    <row r="1260" spans="1:26">
      <c r="A1260" s="825"/>
      <c r="B1260" s="834" t="s">
        <v>946</v>
      </c>
      <c r="C1260" s="843"/>
      <c r="D1260" s="844"/>
      <c r="E1260" s="844"/>
      <c r="F1260" s="844"/>
      <c r="G1260" s="844"/>
      <c r="H1260" s="844"/>
      <c r="I1260" s="841"/>
      <c r="J1260" s="841"/>
      <c r="K1260" s="841"/>
      <c r="L1260" s="841"/>
      <c r="M1260" s="841"/>
      <c r="N1260" s="841"/>
      <c r="O1260" s="841"/>
      <c r="P1260" s="841"/>
      <c r="Q1260" s="841"/>
      <c r="R1260" s="841"/>
      <c r="S1260" s="841"/>
      <c r="T1260" s="841"/>
      <c r="U1260" s="841"/>
      <c r="V1260" s="841"/>
      <c r="W1260" s="841"/>
      <c r="X1260" s="841"/>
      <c r="Y1260" s="841"/>
      <c r="Z1260" s="841"/>
    </row>
    <row r="1261" spans="1:26">
      <c r="A1261" s="825"/>
      <c r="B1261" s="825" t="s">
        <v>947</v>
      </c>
      <c r="C1261" s="843"/>
      <c r="D1261" s="844"/>
      <c r="E1261" s="844"/>
      <c r="F1261" s="844"/>
      <c r="G1261" s="844"/>
      <c r="H1261" s="844"/>
      <c r="I1261" s="841"/>
      <c r="J1261" s="841"/>
      <c r="K1261" s="841"/>
      <c r="L1261" s="841"/>
      <c r="M1261" s="841"/>
      <c r="N1261" s="841"/>
      <c r="O1261" s="841"/>
      <c r="P1261" s="841"/>
      <c r="Q1261" s="841"/>
      <c r="R1261" s="841"/>
      <c r="S1261" s="841"/>
      <c r="T1261" s="841"/>
      <c r="U1261" s="841"/>
      <c r="V1261" s="841"/>
      <c r="W1261" s="841"/>
      <c r="X1261" s="841"/>
      <c r="Y1261" s="841"/>
      <c r="Z1261" s="841"/>
    </row>
    <row r="1262" spans="1:26">
      <c r="A1262" s="825" t="s">
        <v>948</v>
      </c>
      <c r="B1262" s="825"/>
      <c r="C1262" s="843"/>
      <c r="D1262" s="844"/>
      <c r="E1262" s="844"/>
      <c r="F1262" s="844"/>
      <c r="G1262" s="844"/>
      <c r="H1262" s="844"/>
      <c r="I1262" s="841"/>
      <c r="J1262" s="841"/>
      <c r="K1262" s="841"/>
      <c r="L1262" s="841"/>
      <c r="M1262" s="841"/>
      <c r="N1262" s="841"/>
      <c r="O1262" s="841"/>
      <c r="P1262" s="841"/>
      <c r="Q1262" s="841"/>
      <c r="R1262" s="841"/>
      <c r="S1262" s="841"/>
      <c r="T1262" s="841"/>
      <c r="U1262" s="841"/>
      <c r="V1262" s="841"/>
      <c r="W1262" s="841"/>
      <c r="X1262" s="841"/>
      <c r="Y1262" s="841"/>
      <c r="Z1262" s="841"/>
    </row>
    <row r="1263" spans="1:26">
      <c r="A1263" s="825"/>
      <c r="B1263" s="825" t="s">
        <v>949</v>
      </c>
      <c r="C1263" s="843"/>
      <c r="D1263" s="844"/>
      <c r="E1263" s="844"/>
      <c r="F1263" s="844"/>
      <c r="G1263" s="844"/>
      <c r="H1263" s="844"/>
      <c r="I1263" s="841"/>
      <c r="J1263" s="841"/>
      <c r="K1263" s="841"/>
      <c r="L1263" s="841"/>
      <c r="M1263" s="841"/>
      <c r="N1263" s="841"/>
      <c r="O1263" s="841"/>
      <c r="P1263" s="841"/>
      <c r="Q1263" s="841"/>
      <c r="R1263" s="841"/>
      <c r="S1263" s="841"/>
      <c r="T1263" s="841"/>
      <c r="U1263" s="841"/>
      <c r="V1263" s="841"/>
      <c r="W1263" s="841"/>
      <c r="X1263" s="841"/>
      <c r="Y1263" s="841"/>
      <c r="Z1263" s="841"/>
    </row>
    <row r="1264" spans="1:26">
      <c r="A1264" s="825" t="s">
        <v>950</v>
      </c>
      <c r="B1264" s="825"/>
      <c r="C1264" s="843"/>
      <c r="D1264" s="844"/>
      <c r="E1264" s="844"/>
      <c r="F1264" s="844"/>
      <c r="G1264" s="844"/>
      <c r="H1264" s="844"/>
      <c r="I1264" s="841"/>
      <c r="J1264" s="841"/>
      <c r="K1264" s="841"/>
      <c r="L1264" s="841"/>
      <c r="M1264" s="841"/>
      <c r="N1264" s="841"/>
      <c r="O1264" s="841"/>
      <c r="P1264" s="841"/>
      <c r="Q1264" s="841"/>
      <c r="R1264" s="841"/>
      <c r="S1264" s="841"/>
      <c r="T1264" s="841"/>
      <c r="U1264" s="841"/>
      <c r="V1264" s="841"/>
      <c r="W1264" s="841"/>
      <c r="X1264" s="841"/>
      <c r="Y1264" s="841"/>
      <c r="Z1264" s="841"/>
    </row>
    <row r="1265" spans="1:26">
      <c r="A1265" s="825" t="s">
        <v>951</v>
      </c>
      <c r="B1265" s="825"/>
      <c r="C1265" s="843"/>
      <c r="D1265" s="844"/>
      <c r="E1265" s="844"/>
      <c r="F1265" s="844"/>
      <c r="G1265" s="844"/>
      <c r="H1265" s="844"/>
      <c r="I1265" s="841"/>
      <c r="J1265" s="841"/>
      <c r="K1265" s="841"/>
      <c r="L1265" s="841"/>
      <c r="M1265" s="841"/>
      <c r="N1265" s="841"/>
      <c r="O1265" s="841"/>
      <c r="P1265" s="841"/>
      <c r="Q1265" s="841"/>
      <c r="R1265" s="841"/>
      <c r="S1265" s="841"/>
      <c r="T1265" s="841"/>
      <c r="U1265" s="841"/>
      <c r="V1265" s="841"/>
      <c r="W1265" s="841"/>
      <c r="X1265" s="841"/>
      <c r="Y1265" s="841"/>
      <c r="Z1265" s="841"/>
    </row>
    <row r="1266" spans="1:26">
      <c r="A1266" s="825"/>
      <c r="B1266" s="825"/>
      <c r="C1266" s="843"/>
      <c r="D1266" s="844"/>
      <c r="E1266" s="844"/>
      <c r="F1266" s="844"/>
      <c r="G1266" s="844"/>
      <c r="H1266" s="844"/>
      <c r="I1266" s="841"/>
      <c r="J1266" s="841"/>
      <c r="K1266" s="841"/>
      <c r="L1266" s="841"/>
      <c r="M1266" s="841"/>
      <c r="N1266" s="841"/>
      <c r="O1266" s="841"/>
      <c r="P1266" s="841"/>
      <c r="Q1266" s="841"/>
      <c r="R1266" s="841"/>
      <c r="S1266" s="841"/>
      <c r="T1266" s="841"/>
      <c r="U1266" s="841"/>
      <c r="V1266" s="841"/>
      <c r="W1266" s="841"/>
      <c r="X1266" s="841"/>
      <c r="Y1266" s="841"/>
      <c r="Z1266" s="841"/>
    </row>
    <row r="1267" spans="1:26">
      <c r="A1267" s="825"/>
      <c r="B1267" s="834" t="s">
        <v>952</v>
      </c>
      <c r="C1267" s="843"/>
      <c r="D1267" s="844"/>
      <c r="E1267" s="844"/>
      <c r="F1267" s="844"/>
      <c r="G1267" s="844"/>
      <c r="H1267" s="844"/>
      <c r="I1267" s="841"/>
      <c r="J1267" s="841"/>
      <c r="K1267" s="841"/>
      <c r="L1267" s="841"/>
      <c r="M1267" s="841"/>
      <c r="N1267" s="841"/>
      <c r="O1267" s="841"/>
      <c r="P1267" s="841"/>
      <c r="Q1267" s="841"/>
      <c r="R1267" s="841"/>
      <c r="S1267" s="841"/>
      <c r="T1267" s="841"/>
      <c r="U1267" s="841"/>
      <c r="V1267" s="841"/>
      <c r="W1267" s="841"/>
      <c r="X1267" s="841"/>
      <c r="Y1267" s="841"/>
      <c r="Z1267" s="841"/>
    </row>
    <row r="1268" spans="1:26">
      <c r="A1268" s="825"/>
      <c r="B1268" s="825" t="s">
        <v>953</v>
      </c>
      <c r="C1268" s="843"/>
      <c r="D1268" s="844"/>
      <c r="E1268" s="844"/>
      <c r="F1268" s="844"/>
      <c r="G1268" s="844"/>
      <c r="H1268" s="844"/>
      <c r="I1268" s="841"/>
      <c r="J1268" s="841"/>
      <c r="K1268" s="841"/>
      <c r="L1268" s="841"/>
      <c r="M1268" s="841"/>
      <c r="N1268" s="841"/>
      <c r="O1268" s="841"/>
      <c r="P1268" s="841"/>
      <c r="Q1268" s="841"/>
      <c r="R1268" s="841"/>
      <c r="S1268" s="841"/>
      <c r="T1268" s="841"/>
      <c r="U1268" s="841"/>
      <c r="V1268" s="841"/>
      <c r="W1268" s="841"/>
      <c r="X1268" s="841"/>
      <c r="Y1268" s="841"/>
      <c r="Z1268" s="841"/>
    </row>
    <row r="1269" spans="1:26">
      <c r="A1269" s="825" t="s">
        <v>1304</v>
      </c>
      <c r="B1269" s="825"/>
      <c r="C1269" s="843"/>
      <c r="D1269" s="844"/>
      <c r="E1269" s="844"/>
      <c r="F1269" s="844"/>
      <c r="G1269" s="844"/>
      <c r="H1269" s="844"/>
      <c r="I1269" s="841"/>
      <c r="J1269" s="841"/>
      <c r="K1269" s="841"/>
      <c r="L1269" s="841"/>
      <c r="M1269" s="841"/>
      <c r="N1269" s="841"/>
      <c r="O1269" s="841"/>
      <c r="P1269" s="841"/>
      <c r="Q1269" s="841"/>
      <c r="R1269" s="841"/>
      <c r="S1269" s="841"/>
      <c r="T1269" s="841"/>
      <c r="U1269" s="841"/>
      <c r="V1269" s="841"/>
      <c r="W1269" s="841"/>
      <c r="X1269" s="841"/>
      <c r="Y1269" s="841"/>
      <c r="Z1269" s="841"/>
    </row>
    <row r="1270" spans="1:26">
      <c r="A1270" s="825"/>
      <c r="B1270" s="825" t="s">
        <v>954</v>
      </c>
      <c r="C1270" s="843"/>
      <c r="D1270" s="844"/>
      <c r="E1270" s="844"/>
      <c r="F1270" s="844"/>
      <c r="G1270" s="844"/>
      <c r="H1270" s="844"/>
      <c r="I1270" s="841"/>
      <c r="J1270" s="841"/>
      <c r="K1270" s="841"/>
      <c r="L1270" s="841"/>
      <c r="M1270" s="841"/>
      <c r="N1270" s="841"/>
      <c r="O1270" s="841"/>
      <c r="P1270" s="841"/>
      <c r="Q1270" s="841"/>
      <c r="R1270" s="841"/>
      <c r="S1270" s="841"/>
      <c r="T1270" s="841"/>
      <c r="U1270" s="841"/>
      <c r="V1270" s="841"/>
      <c r="W1270" s="841"/>
      <c r="X1270" s="841"/>
      <c r="Y1270" s="841"/>
      <c r="Z1270" s="841"/>
    </row>
    <row r="1271" spans="1:26">
      <c r="A1271" s="825" t="s">
        <v>955</v>
      </c>
      <c r="B1271" s="825"/>
      <c r="C1271" s="843"/>
      <c r="D1271" s="844"/>
      <c r="E1271" s="844"/>
      <c r="F1271" s="844"/>
      <c r="G1271" s="844"/>
      <c r="H1271" s="844"/>
      <c r="I1271" s="841"/>
      <c r="J1271" s="841"/>
      <c r="K1271" s="841"/>
      <c r="L1271" s="841"/>
      <c r="M1271" s="841"/>
      <c r="N1271" s="841"/>
      <c r="O1271" s="841"/>
      <c r="P1271" s="841"/>
      <c r="Q1271" s="841"/>
      <c r="R1271" s="841"/>
      <c r="S1271" s="841"/>
      <c r="T1271" s="841"/>
      <c r="U1271" s="841"/>
      <c r="V1271" s="841"/>
      <c r="W1271" s="841"/>
      <c r="X1271" s="841"/>
      <c r="Y1271" s="841"/>
      <c r="Z1271" s="841"/>
    </row>
    <row r="1272" spans="1:26">
      <c r="A1272" s="825" t="s">
        <v>956</v>
      </c>
      <c r="B1272" s="825"/>
      <c r="C1272" s="843"/>
      <c r="D1272" s="844"/>
      <c r="E1272" s="844"/>
      <c r="F1272" s="844"/>
      <c r="G1272" s="844"/>
      <c r="H1272" s="844"/>
      <c r="I1272" s="841"/>
      <c r="J1272" s="841"/>
      <c r="K1272" s="841"/>
      <c r="L1272" s="841"/>
      <c r="M1272" s="841"/>
      <c r="N1272" s="841"/>
      <c r="O1272" s="841"/>
      <c r="P1272" s="841"/>
      <c r="Q1272" s="841"/>
      <c r="R1272" s="841"/>
      <c r="S1272" s="841"/>
      <c r="T1272" s="841"/>
      <c r="U1272" s="841"/>
      <c r="V1272" s="841"/>
      <c r="W1272" s="841"/>
      <c r="X1272" s="841"/>
      <c r="Y1272" s="841"/>
      <c r="Z1272" s="841"/>
    </row>
    <row r="1273" spans="1:26">
      <c r="A1273" s="825" t="s">
        <v>957</v>
      </c>
      <c r="B1273" s="825"/>
      <c r="C1273" s="843"/>
      <c r="D1273" s="844"/>
      <c r="E1273" s="844"/>
      <c r="F1273" s="844"/>
      <c r="G1273" s="844"/>
      <c r="H1273" s="844"/>
      <c r="I1273" s="841"/>
      <c r="J1273" s="841"/>
      <c r="K1273" s="841"/>
      <c r="L1273" s="841"/>
      <c r="M1273" s="841"/>
      <c r="N1273" s="841"/>
      <c r="O1273" s="841"/>
      <c r="P1273" s="841"/>
      <c r="Q1273" s="841"/>
      <c r="R1273" s="841"/>
      <c r="S1273" s="841"/>
      <c r="T1273" s="841"/>
      <c r="U1273" s="841"/>
      <c r="V1273" s="841"/>
      <c r="W1273" s="841"/>
      <c r="X1273" s="841"/>
      <c r="Y1273" s="841"/>
      <c r="Z1273" s="841"/>
    </row>
    <row r="1274" spans="1:26">
      <c r="A1274" s="825" t="s">
        <v>958</v>
      </c>
      <c r="B1274" s="825"/>
      <c r="C1274" s="843"/>
      <c r="D1274" s="844"/>
      <c r="E1274" s="844"/>
      <c r="F1274" s="844"/>
      <c r="G1274" s="844"/>
      <c r="H1274" s="844"/>
      <c r="I1274" s="841"/>
      <c r="J1274" s="841"/>
      <c r="K1274" s="841"/>
      <c r="L1274" s="841"/>
      <c r="M1274" s="841"/>
      <c r="N1274" s="841"/>
      <c r="O1274" s="841"/>
      <c r="P1274" s="841"/>
      <c r="Q1274" s="841"/>
      <c r="R1274" s="841"/>
      <c r="S1274" s="841"/>
      <c r="T1274" s="841"/>
      <c r="U1274" s="841"/>
      <c r="V1274" s="841"/>
      <c r="W1274" s="841"/>
      <c r="X1274" s="841"/>
      <c r="Y1274" s="841"/>
      <c r="Z1274" s="841"/>
    </row>
    <row r="1275" spans="1:26">
      <c r="A1275" s="825" t="s">
        <v>959</v>
      </c>
      <c r="B1275" s="825"/>
      <c r="C1275" s="843"/>
      <c r="D1275" s="844"/>
      <c r="E1275" s="844"/>
      <c r="F1275" s="844"/>
      <c r="G1275" s="844"/>
      <c r="H1275" s="844"/>
      <c r="I1275" s="841"/>
      <c r="J1275" s="841"/>
      <c r="K1275" s="841"/>
      <c r="L1275" s="841"/>
      <c r="M1275" s="841"/>
      <c r="N1275" s="841"/>
      <c r="O1275" s="841"/>
      <c r="P1275" s="841"/>
      <c r="Q1275" s="841"/>
      <c r="R1275" s="841"/>
      <c r="S1275" s="841"/>
      <c r="T1275" s="841"/>
      <c r="U1275" s="841"/>
      <c r="V1275" s="841"/>
      <c r="W1275" s="841"/>
      <c r="X1275" s="841"/>
      <c r="Y1275" s="841"/>
      <c r="Z1275" s="841"/>
    </row>
    <row r="1276" spans="1:26">
      <c r="A1276" s="825" t="s">
        <v>960</v>
      </c>
      <c r="B1276" s="825"/>
      <c r="C1276" s="843"/>
      <c r="D1276" s="844"/>
      <c r="E1276" s="844"/>
      <c r="F1276" s="844"/>
      <c r="G1276" s="844"/>
      <c r="H1276" s="844"/>
      <c r="I1276" s="841"/>
      <c r="J1276" s="841"/>
      <c r="K1276" s="841"/>
      <c r="L1276" s="841"/>
      <c r="M1276" s="841"/>
      <c r="N1276" s="841"/>
      <c r="O1276" s="841"/>
      <c r="P1276" s="841"/>
      <c r="Q1276" s="841"/>
      <c r="R1276" s="841"/>
      <c r="S1276" s="841"/>
      <c r="T1276" s="841"/>
      <c r="U1276" s="841"/>
      <c r="V1276" s="841"/>
      <c r="W1276" s="841"/>
      <c r="X1276" s="841"/>
      <c r="Y1276" s="841"/>
      <c r="Z1276" s="841"/>
    </row>
    <row r="1277" spans="1:26">
      <c r="A1277" s="825"/>
      <c r="B1277" s="825" t="s">
        <v>961</v>
      </c>
      <c r="C1277" s="843"/>
      <c r="D1277" s="844"/>
      <c r="E1277" s="844"/>
      <c r="F1277" s="844"/>
      <c r="G1277" s="844"/>
      <c r="H1277" s="844"/>
      <c r="I1277" s="841"/>
      <c r="J1277" s="841"/>
      <c r="K1277" s="841"/>
      <c r="L1277" s="841"/>
      <c r="M1277" s="841"/>
      <c r="N1277" s="841"/>
      <c r="O1277" s="841"/>
      <c r="P1277" s="841"/>
      <c r="Q1277" s="841"/>
      <c r="R1277" s="841"/>
      <c r="S1277" s="841"/>
      <c r="T1277" s="841"/>
      <c r="U1277" s="841"/>
      <c r="V1277" s="841"/>
      <c r="W1277" s="841"/>
      <c r="X1277" s="841"/>
      <c r="Y1277" s="841"/>
      <c r="Z1277" s="841"/>
    </row>
    <row r="1278" spans="1:26">
      <c r="A1278" s="843" t="s">
        <v>816</v>
      </c>
      <c r="B1278" s="825" t="s">
        <v>962</v>
      </c>
      <c r="C1278" s="843"/>
      <c r="D1278" s="844"/>
      <c r="E1278" s="844"/>
      <c r="F1278" s="844"/>
      <c r="G1278" s="844"/>
      <c r="H1278" s="844"/>
      <c r="I1278" s="841"/>
      <c r="J1278" s="841"/>
      <c r="K1278" s="841"/>
      <c r="L1278" s="841"/>
      <c r="M1278" s="841"/>
      <c r="N1278" s="841"/>
      <c r="O1278" s="841"/>
      <c r="P1278" s="841"/>
      <c r="Q1278" s="841"/>
      <c r="R1278" s="841"/>
      <c r="S1278" s="841"/>
      <c r="T1278" s="841"/>
      <c r="U1278" s="841"/>
      <c r="V1278" s="841"/>
      <c r="W1278" s="841"/>
      <c r="X1278" s="841"/>
      <c r="Y1278" s="841"/>
      <c r="Z1278" s="841"/>
    </row>
    <row r="1279" spans="1:26">
      <c r="A1279" s="843" t="s">
        <v>816</v>
      </c>
      <c r="B1279" s="825" t="s">
        <v>963</v>
      </c>
      <c r="C1279" s="843"/>
      <c r="D1279" s="844"/>
      <c r="E1279" s="844"/>
      <c r="F1279" s="844"/>
      <c r="G1279" s="844"/>
      <c r="H1279" s="844"/>
      <c r="I1279" s="841"/>
      <c r="J1279" s="841"/>
      <c r="K1279" s="841"/>
      <c r="L1279" s="841"/>
      <c r="M1279" s="841"/>
      <c r="N1279" s="841"/>
      <c r="O1279" s="841"/>
      <c r="P1279" s="841"/>
      <c r="Q1279" s="841"/>
      <c r="R1279" s="841"/>
      <c r="S1279" s="841"/>
      <c r="T1279" s="841"/>
      <c r="U1279" s="841"/>
      <c r="V1279" s="841"/>
      <c r="W1279" s="841"/>
      <c r="X1279" s="841"/>
      <c r="Y1279" s="841"/>
      <c r="Z1279" s="841"/>
    </row>
    <row r="1280" spans="1:26">
      <c r="A1280" s="825"/>
      <c r="B1280" s="825" t="s">
        <v>964</v>
      </c>
      <c r="C1280" s="843"/>
      <c r="D1280" s="844"/>
      <c r="E1280" s="844"/>
      <c r="F1280" s="844"/>
      <c r="G1280" s="844"/>
      <c r="H1280" s="844"/>
      <c r="I1280" s="841"/>
      <c r="J1280" s="841"/>
      <c r="K1280" s="841"/>
      <c r="L1280" s="841"/>
      <c r="M1280" s="841"/>
      <c r="N1280" s="841"/>
      <c r="O1280" s="841"/>
      <c r="P1280" s="841"/>
      <c r="Q1280" s="841"/>
      <c r="R1280" s="841"/>
      <c r="S1280" s="841"/>
      <c r="T1280" s="841"/>
      <c r="U1280" s="841"/>
      <c r="V1280" s="841"/>
      <c r="W1280" s="841"/>
      <c r="X1280" s="841"/>
      <c r="Y1280" s="841"/>
      <c r="Z1280" s="841"/>
    </row>
    <row r="1281" spans="1:26">
      <c r="A1281" s="843" t="s">
        <v>816</v>
      </c>
      <c r="B1281" s="825" t="s">
        <v>965</v>
      </c>
      <c r="C1281" s="843"/>
      <c r="D1281" s="844"/>
      <c r="E1281" s="844"/>
      <c r="F1281" s="844"/>
      <c r="G1281" s="844"/>
      <c r="H1281" s="844"/>
      <c r="I1281" s="841"/>
      <c r="J1281" s="841"/>
      <c r="K1281" s="841"/>
      <c r="L1281" s="841"/>
      <c r="M1281" s="841"/>
      <c r="N1281" s="841"/>
      <c r="O1281" s="841"/>
      <c r="P1281" s="841"/>
      <c r="Q1281" s="841"/>
      <c r="R1281" s="841"/>
      <c r="S1281" s="841"/>
      <c r="T1281" s="841"/>
      <c r="U1281" s="841"/>
      <c r="V1281" s="841"/>
      <c r="W1281" s="841"/>
      <c r="X1281" s="841"/>
      <c r="Y1281" s="841"/>
      <c r="Z1281" s="841"/>
    </row>
    <row r="1282" spans="1:26">
      <c r="A1282" s="843" t="s">
        <v>816</v>
      </c>
      <c r="B1282" s="825" t="s">
        <v>966</v>
      </c>
      <c r="C1282" s="843"/>
      <c r="D1282" s="844"/>
      <c r="E1282" s="844"/>
      <c r="F1282" s="844"/>
      <c r="G1282" s="844"/>
      <c r="H1282" s="844"/>
      <c r="I1282" s="841"/>
      <c r="J1282" s="841"/>
      <c r="K1282" s="841"/>
      <c r="L1282" s="841"/>
      <c r="M1282" s="841"/>
      <c r="N1282" s="841"/>
      <c r="O1282" s="841"/>
      <c r="P1282" s="841"/>
      <c r="Q1282" s="841"/>
      <c r="R1282" s="841"/>
      <c r="S1282" s="841"/>
      <c r="T1282" s="841"/>
      <c r="U1282" s="841"/>
      <c r="V1282" s="841"/>
      <c r="W1282" s="841"/>
      <c r="X1282" s="841"/>
      <c r="Y1282" s="841"/>
      <c r="Z1282" s="841"/>
    </row>
    <row r="1283" spans="1:26">
      <c r="A1283" s="843" t="s">
        <v>816</v>
      </c>
      <c r="B1283" s="825" t="s">
        <v>967</v>
      </c>
      <c r="C1283" s="843"/>
      <c r="D1283" s="844"/>
      <c r="E1283" s="844"/>
      <c r="F1283" s="844"/>
      <c r="G1283" s="844"/>
      <c r="H1283" s="844"/>
      <c r="I1283" s="841"/>
      <c r="J1283" s="841"/>
      <c r="K1283" s="841"/>
      <c r="L1283" s="841"/>
      <c r="M1283" s="841"/>
      <c r="N1283" s="841"/>
      <c r="O1283" s="841"/>
      <c r="P1283" s="841"/>
      <c r="Q1283" s="841"/>
      <c r="R1283" s="841"/>
      <c r="S1283" s="841"/>
      <c r="T1283" s="841"/>
      <c r="U1283" s="841"/>
      <c r="V1283" s="841"/>
      <c r="W1283" s="841"/>
      <c r="X1283" s="841"/>
      <c r="Y1283" s="841"/>
      <c r="Z1283" s="841"/>
    </row>
    <row r="1284" spans="1:26">
      <c r="A1284" s="843"/>
      <c r="B1284" s="825"/>
      <c r="C1284" s="843"/>
      <c r="D1284" s="844"/>
      <c r="E1284" s="844"/>
      <c r="F1284" s="844"/>
      <c r="G1284" s="844"/>
      <c r="H1284" s="844"/>
      <c r="I1284" s="841"/>
      <c r="J1284" s="841"/>
      <c r="K1284" s="841"/>
      <c r="L1284" s="841"/>
      <c r="M1284" s="841"/>
      <c r="N1284" s="841"/>
      <c r="O1284" s="841"/>
      <c r="P1284" s="841"/>
      <c r="Q1284" s="841"/>
      <c r="R1284" s="841"/>
      <c r="S1284" s="841"/>
      <c r="T1284" s="841"/>
      <c r="U1284" s="841"/>
      <c r="V1284" s="841"/>
      <c r="W1284" s="841"/>
      <c r="X1284" s="841"/>
      <c r="Y1284" s="841"/>
      <c r="Z1284" s="841"/>
    </row>
    <row r="1285" spans="1:26">
      <c r="A1285" s="793"/>
      <c r="B1285" s="793" t="s">
        <v>1258</v>
      </c>
      <c r="C1285" s="798"/>
      <c r="D1285" s="797"/>
      <c r="E1285" s="797"/>
      <c r="F1285" s="797"/>
      <c r="G1285" s="797"/>
      <c r="H1285" s="797"/>
      <c r="I1285" s="840"/>
      <c r="J1285" s="840"/>
      <c r="K1285" s="840"/>
      <c r="L1285" s="840"/>
      <c r="M1285" s="840"/>
      <c r="N1285" s="840"/>
      <c r="O1285" s="840"/>
      <c r="P1285" s="840"/>
      <c r="Q1285" s="840"/>
      <c r="R1285" s="840"/>
      <c r="S1285" s="840"/>
      <c r="T1285" s="840"/>
      <c r="U1285" s="840"/>
      <c r="V1285" s="840"/>
      <c r="W1285" s="840"/>
      <c r="X1285" s="840"/>
      <c r="Y1285" s="840"/>
      <c r="Z1285" s="840"/>
    </row>
    <row r="1286" spans="1:26">
      <c r="A1286" s="825"/>
      <c r="B1286" s="825" t="s">
        <v>968</v>
      </c>
      <c r="C1286" s="843"/>
      <c r="D1286" s="844"/>
      <c r="E1286" s="844"/>
      <c r="F1286" s="844"/>
      <c r="G1286" s="844"/>
      <c r="H1286" s="844"/>
      <c r="I1286" s="841"/>
      <c r="J1286" s="841"/>
      <c r="K1286" s="841"/>
      <c r="L1286" s="841"/>
      <c r="M1286" s="841"/>
      <c r="N1286" s="841"/>
      <c r="O1286" s="841"/>
      <c r="P1286" s="841"/>
      <c r="Q1286" s="841"/>
      <c r="R1286" s="841"/>
      <c r="S1286" s="841"/>
      <c r="T1286" s="841"/>
      <c r="U1286" s="841"/>
      <c r="V1286" s="841"/>
      <c r="W1286" s="841"/>
      <c r="X1286" s="841"/>
      <c r="Y1286" s="841"/>
      <c r="Z1286" s="841"/>
    </row>
    <row r="1287" spans="1:26">
      <c r="A1287" s="825" t="s">
        <v>969</v>
      </c>
      <c r="B1287" s="825"/>
      <c r="C1287" s="843"/>
      <c r="D1287" s="844"/>
      <c r="E1287" s="844"/>
      <c r="F1287" s="844"/>
      <c r="G1287" s="844"/>
      <c r="H1287" s="844"/>
      <c r="I1287" s="841"/>
      <c r="J1287" s="841"/>
      <c r="K1287" s="841"/>
      <c r="L1287" s="841"/>
      <c r="M1287" s="841"/>
      <c r="N1287" s="841"/>
      <c r="O1287" s="841"/>
      <c r="P1287" s="841"/>
      <c r="Q1287" s="841"/>
      <c r="R1287" s="841"/>
      <c r="S1287" s="841"/>
      <c r="T1287" s="841"/>
      <c r="U1287" s="841"/>
      <c r="V1287" s="841"/>
      <c r="W1287" s="841"/>
      <c r="X1287" s="841"/>
      <c r="Y1287" s="841"/>
      <c r="Z1287" s="841"/>
    </row>
    <row r="1288" spans="1:26">
      <c r="A1288" s="825"/>
      <c r="B1288" s="825"/>
      <c r="C1288" s="843"/>
      <c r="D1288" s="844"/>
      <c r="E1288" s="844"/>
      <c r="F1288" s="844"/>
      <c r="G1288" s="844"/>
      <c r="H1288" s="844"/>
      <c r="I1288" s="841"/>
      <c r="J1288" s="841"/>
      <c r="K1288" s="841"/>
      <c r="L1288" s="841"/>
      <c r="M1288" s="841"/>
      <c r="N1288" s="841"/>
      <c r="O1288" s="841"/>
      <c r="P1288" s="841"/>
      <c r="Q1288" s="841"/>
      <c r="R1288" s="841"/>
      <c r="S1288" s="841"/>
      <c r="T1288" s="841"/>
      <c r="U1288" s="841"/>
      <c r="V1288" s="841"/>
      <c r="W1288" s="841"/>
      <c r="X1288" s="841"/>
      <c r="Y1288" s="841"/>
      <c r="Z1288" s="841"/>
    </row>
    <row r="1289" spans="1:26">
      <c r="A1289" s="825"/>
      <c r="B1289" s="825" t="s">
        <v>970</v>
      </c>
      <c r="C1289" s="843"/>
      <c r="D1289" s="844"/>
      <c r="E1289" s="844"/>
      <c r="F1289" s="844"/>
      <c r="G1289" s="844"/>
      <c r="H1289" s="844"/>
      <c r="I1289" s="841"/>
      <c r="J1289" s="841"/>
      <c r="K1289" s="841"/>
      <c r="L1289" s="841"/>
      <c r="M1289" s="841"/>
      <c r="N1289" s="841"/>
      <c r="O1289" s="841"/>
      <c r="P1289" s="841"/>
      <c r="Q1289" s="841"/>
      <c r="R1289" s="841"/>
      <c r="S1289" s="841"/>
      <c r="T1289" s="841"/>
      <c r="U1289" s="841"/>
      <c r="V1289" s="841"/>
      <c r="W1289" s="841"/>
      <c r="X1289" s="841"/>
      <c r="Y1289" s="841"/>
      <c r="Z1289" s="841"/>
    </row>
    <row r="1290" spans="1:26">
      <c r="A1290" s="825" t="s">
        <v>971</v>
      </c>
      <c r="B1290" s="825"/>
      <c r="C1290" s="843"/>
      <c r="D1290" s="844"/>
      <c r="E1290" s="844"/>
      <c r="F1290" s="844"/>
      <c r="G1290" s="844"/>
      <c r="H1290" s="844"/>
      <c r="I1290" s="841"/>
      <c r="J1290" s="841"/>
      <c r="K1290" s="841"/>
      <c r="L1290" s="841"/>
      <c r="M1290" s="841"/>
      <c r="N1290" s="841"/>
      <c r="O1290" s="841"/>
      <c r="P1290" s="841"/>
      <c r="Q1290" s="841"/>
      <c r="R1290" s="841"/>
      <c r="S1290" s="841"/>
      <c r="T1290" s="841"/>
      <c r="U1290" s="841"/>
      <c r="V1290" s="841"/>
      <c r="W1290" s="841"/>
      <c r="X1290" s="841"/>
      <c r="Y1290" s="841"/>
      <c r="Z1290" s="841"/>
    </row>
    <row r="1291" spans="1:26">
      <c r="A1291" s="825"/>
      <c r="B1291" s="825"/>
      <c r="C1291" s="843"/>
      <c r="D1291" s="844"/>
      <c r="E1291" s="844"/>
      <c r="F1291" s="844"/>
      <c r="G1291" s="844"/>
      <c r="H1291" s="844"/>
      <c r="I1291" s="841"/>
      <c r="J1291" s="841"/>
      <c r="K1291" s="841"/>
      <c r="L1291" s="841"/>
      <c r="M1291" s="841"/>
      <c r="N1291" s="841"/>
      <c r="O1291" s="841"/>
      <c r="P1291" s="841"/>
      <c r="Q1291" s="841"/>
      <c r="R1291" s="841"/>
      <c r="S1291" s="841"/>
      <c r="T1291" s="841"/>
      <c r="U1291" s="841"/>
      <c r="V1291" s="841"/>
      <c r="W1291" s="841"/>
      <c r="X1291" s="841"/>
      <c r="Y1291" s="841"/>
      <c r="Z1291" s="841"/>
    </row>
    <row r="1292" spans="1:26">
      <c r="A1292" s="825"/>
      <c r="B1292" s="834" t="s">
        <v>972</v>
      </c>
      <c r="C1292" s="843"/>
      <c r="D1292" s="844"/>
      <c r="E1292" s="844"/>
      <c r="F1292" s="844"/>
      <c r="G1292" s="844"/>
      <c r="H1292" s="844"/>
      <c r="I1292" s="841"/>
      <c r="J1292" s="841"/>
      <c r="K1292" s="841"/>
      <c r="L1292" s="841"/>
      <c r="M1292" s="841"/>
      <c r="N1292" s="841"/>
      <c r="O1292" s="841"/>
      <c r="P1292" s="841"/>
      <c r="Q1292" s="841"/>
      <c r="R1292" s="841"/>
      <c r="S1292" s="841"/>
      <c r="T1292" s="841"/>
      <c r="U1292" s="841"/>
      <c r="V1292" s="841"/>
      <c r="W1292" s="841"/>
      <c r="X1292" s="841"/>
      <c r="Y1292" s="841"/>
      <c r="Z1292" s="841"/>
    </row>
    <row r="1293" spans="1:26">
      <c r="A1293" s="825"/>
      <c r="B1293" s="825" t="s">
        <v>973</v>
      </c>
      <c r="C1293" s="843"/>
      <c r="D1293" s="844"/>
      <c r="E1293" s="844"/>
      <c r="F1293" s="844"/>
      <c r="G1293" s="844"/>
      <c r="H1293" s="844"/>
      <c r="I1293" s="841"/>
      <c r="J1293" s="841"/>
      <c r="K1293" s="841"/>
      <c r="L1293" s="841"/>
      <c r="M1293" s="841"/>
      <c r="N1293" s="841"/>
      <c r="O1293" s="841"/>
      <c r="P1293" s="841"/>
      <c r="Q1293" s="841"/>
      <c r="R1293" s="841"/>
      <c r="S1293" s="841"/>
      <c r="T1293" s="841"/>
      <c r="U1293" s="841"/>
      <c r="V1293" s="841"/>
      <c r="W1293" s="841"/>
      <c r="X1293" s="841"/>
      <c r="Y1293" s="841"/>
      <c r="Z1293" s="841"/>
    </row>
    <row r="1294" spans="1:26">
      <c r="A1294" s="825" t="s">
        <v>974</v>
      </c>
      <c r="B1294" s="825"/>
      <c r="C1294" s="843"/>
      <c r="D1294" s="844"/>
      <c r="E1294" s="844"/>
      <c r="F1294" s="844"/>
      <c r="G1294" s="844"/>
      <c r="H1294" s="844"/>
      <c r="I1294" s="841"/>
      <c r="J1294" s="841"/>
      <c r="K1294" s="841"/>
      <c r="L1294" s="841"/>
      <c r="M1294" s="841"/>
      <c r="N1294" s="841"/>
      <c r="O1294" s="841"/>
      <c r="P1294" s="841"/>
      <c r="Q1294" s="841"/>
      <c r="R1294" s="841"/>
      <c r="S1294" s="841"/>
      <c r="T1294" s="841"/>
      <c r="U1294" s="841"/>
      <c r="V1294" s="841"/>
      <c r="W1294" s="841"/>
      <c r="X1294" s="841"/>
      <c r="Y1294" s="841"/>
      <c r="Z1294" s="841"/>
    </row>
    <row r="1295" spans="1:26">
      <c r="A1295" s="825" t="s">
        <v>975</v>
      </c>
      <c r="B1295" s="825"/>
      <c r="C1295" s="843"/>
      <c r="D1295" s="844"/>
      <c r="E1295" s="844"/>
      <c r="F1295" s="844"/>
      <c r="G1295" s="844"/>
      <c r="H1295" s="844"/>
      <c r="I1295" s="841"/>
      <c r="J1295" s="841"/>
      <c r="K1295" s="841"/>
      <c r="L1295" s="841"/>
      <c r="M1295" s="841"/>
      <c r="N1295" s="841"/>
      <c r="O1295" s="841"/>
      <c r="P1295" s="841"/>
      <c r="Q1295" s="841"/>
      <c r="R1295" s="841"/>
      <c r="S1295" s="841"/>
      <c r="T1295" s="841"/>
      <c r="U1295" s="841"/>
      <c r="V1295" s="841"/>
      <c r="W1295" s="841"/>
      <c r="X1295" s="841"/>
      <c r="Y1295" s="841"/>
      <c r="Z1295" s="841"/>
    </row>
    <row r="1296" spans="1:26">
      <c r="A1296" s="825"/>
      <c r="B1296" s="825"/>
      <c r="C1296" s="843"/>
      <c r="D1296" s="844"/>
      <c r="E1296" s="844"/>
      <c r="F1296" s="844"/>
      <c r="G1296" s="844"/>
      <c r="H1296" s="844"/>
      <c r="I1296" s="841"/>
      <c r="J1296" s="841"/>
      <c r="K1296" s="841"/>
      <c r="L1296" s="841"/>
      <c r="M1296" s="841"/>
      <c r="N1296" s="841"/>
      <c r="O1296" s="841"/>
      <c r="P1296" s="841"/>
      <c r="Q1296" s="841"/>
      <c r="R1296" s="841"/>
      <c r="S1296" s="841"/>
      <c r="T1296" s="841"/>
      <c r="U1296" s="841"/>
      <c r="V1296" s="841"/>
      <c r="W1296" s="841"/>
      <c r="X1296" s="841"/>
      <c r="Y1296" s="841"/>
      <c r="Z1296" s="841"/>
    </row>
    <row r="1297" spans="1:26">
      <c r="A1297" s="825"/>
      <c r="B1297" s="834" t="s">
        <v>976</v>
      </c>
      <c r="C1297" s="843"/>
      <c r="D1297" s="844"/>
      <c r="E1297" s="844"/>
      <c r="F1297" s="844"/>
      <c r="G1297" s="844"/>
      <c r="H1297" s="844"/>
      <c r="I1297" s="841"/>
      <c r="J1297" s="841"/>
      <c r="K1297" s="841"/>
      <c r="L1297" s="841"/>
      <c r="M1297" s="841"/>
      <c r="N1297" s="841"/>
      <c r="O1297" s="841"/>
      <c r="P1297" s="841"/>
      <c r="Q1297" s="841"/>
      <c r="R1297" s="841"/>
      <c r="S1297" s="841"/>
      <c r="T1297" s="841"/>
      <c r="U1297" s="841"/>
      <c r="V1297" s="841"/>
      <c r="W1297" s="841"/>
      <c r="X1297" s="841"/>
      <c r="Y1297" s="841"/>
      <c r="Z1297" s="841"/>
    </row>
    <row r="1298" spans="1:26">
      <c r="A1298" s="824" t="s">
        <v>977</v>
      </c>
      <c r="B1298" s="825"/>
      <c r="C1298" s="843"/>
      <c r="D1298" s="844"/>
      <c r="E1298" s="844"/>
      <c r="F1298" s="844"/>
      <c r="G1298" s="844"/>
      <c r="H1298" s="844"/>
      <c r="I1298" s="841"/>
      <c r="J1298" s="841"/>
      <c r="K1298" s="841"/>
      <c r="L1298" s="841"/>
      <c r="M1298" s="841"/>
      <c r="N1298" s="841"/>
      <c r="O1298" s="841"/>
      <c r="P1298" s="841"/>
      <c r="Q1298" s="841"/>
      <c r="R1298" s="841"/>
      <c r="S1298" s="841"/>
      <c r="T1298" s="841"/>
      <c r="U1298" s="841"/>
      <c r="V1298" s="841"/>
      <c r="W1298" s="841"/>
      <c r="X1298" s="841"/>
      <c r="Y1298" s="841"/>
      <c r="Z1298" s="841"/>
    </row>
    <row r="1299" spans="1:26">
      <c r="A1299" s="792"/>
      <c r="B1299" s="793"/>
      <c r="C1299" s="798"/>
      <c r="D1299" s="797"/>
      <c r="E1299" s="797"/>
      <c r="F1299" s="797"/>
      <c r="G1299" s="797"/>
      <c r="H1299" s="797"/>
      <c r="I1299" s="840"/>
      <c r="J1299" s="840"/>
      <c r="K1299" s="840"/>
      <c r="L1299" s="840"/>
      <c r="M1299" s="840"/>
      <c r="N1299" s="840"/>
      <c r="O1299" s="840"/>
      <c r="P1299" s="840"/>
      <c r="Q1299" s="840"/>
      <c r="R1299" s="840"/>
      <c r="S1299" s="840"/>
      <c r="T1299" s="840"/>
      <c r="U1299" s="840"/>
      <c r="V1299" s="840"/>
      <c r="W1299" s="840"/>
      <c r="X1299" s="840"/>
      <c r="Y1299" s="840"/>
      <c r="Z1299" s="840"/>
    </row>
    <row r="1300" spans="1:26">
      <c r="A1300" s="792"/>
      <c r="B1300" s="834" t="s">
        <v>196</v>
      </c>
      <c r="C1300" s="798"/>
      <c r="D1300" s="797"/>
      <c r="E1300" s="797"/>
      <c r="F1300" s="797"/>
      <c r="G1300" s="797"/>
      <c r="H1300" s="797"/>
      <c r="I1300" s="840"/>
      <c r="J1300" s="840"/>
      <c r="K1300" s="840"/>
      <c r="L1300" s="840"/>
      <c r="M1300" s="840"/>
      <c r="N1300" s="840"/>
      <c r="O1300" s="840"/>
      <c r="P1300" s="840"/>
      <c r="Q1300" s="840"/>
      <c r="R1300" s="840"/>
      <c r="S1300" s="840"/>
      <c r="T1300" s="840"/>
      <c r="U1300" s="840"/>
      <c r="V1300" s="840"/>
      <c r="W1300" s="840"/>
      <c r="X1300" s="840"/>
      <c r="Y1300" s="840"/>
      <c r="Z1300" s="840"/>
    </row>
    <row r="1301" spans="1:26">
      <c r="A1301" s="792"/>
      <c r="B1301" s="793" t="s">
        <v>978</v>
      </c>
      <c r="C1301" s="798"/>
      <c r="D1301" s="797"/>
      <c r="E1301" s="797"/>
      <c r="F1301" s="797"/>
      <c r="G1301" s="797"/>
      <c r="H1301" s="797"/>
      <c r="I1301" s="840"/>
      <c r="J1301" s="840"/>
      <c r="K1301" s="840"/>
      <c r="L1301" s="840"/>
      <c r="M1301" s="840"/>
      <c r="N1301" s="840"/>
      <c r="O1301" s="840"/>
      <c r="P1301" s="840"/>
      <c r="Q1301" s="840"/>
      <c r="R1301" s="840"/>
      <c r="S1301" s="840"/>
      <c r="T1301" s="840"/>
      <c r="U1301" s="840"/>
      <c r="V1301" s="840"/>
      <c r="W1301" s="840"/>
      <c r="X1301" s="840"/>
      <c r="Y1301" s="840"/>
      <c r="Z1301" s="840"/>
    </row>
    <row r="1302" spans="1:26">
      <c r="A1302" s="792" t="s">
        <v>979</v>
      </c>
      <c r="B1302" s="793"/>
      <c r="C1302" s="798"/>
      <c r="D1302" s="797"/>
      <c r="E1302" s="797"/>
      <c r="F1302" s="797"/>
      <c r="G1302" s="797"/>
      <c r="H1302" s="797"/>
      <c r="I1302" s="840"/>
      <c r="J1302" s="840"/>
      <c r="K1302" s="840"/>
      <c r="L1302" s="840"/>
      <c r="M1302" s="840"/>
      <c r="N1302" s="840"/>
      <c r="O1302" s="840"/>
      <c r="P1302" s="840"/>
      <c r="Q1302" s="840"/>
      <c r="R1302" s="840"/>
      <c r="S1302" s="840"/>
      <c r="T1302" s="840"/>
      <c r="U1302" s="840"/>
      <c r="V1302" s="840"/>
      <c r="W1302" s="840"/>
      <c r="X1302" s="840"/>
      <c r="Y1302" s="840"/>
      <c r="Z1302" s="840"/>
    </row>
  </sheetData>
  <sheetProtection algorithmName="SHA-512" hashValue="aJb54N+iz+OqBHq0Z9baUdUmmJvy0YZ713QpMN5VtbiXRVKSvys4o99M65NksDLR+/3KbE7ioFI+3oaMYglfrQ==" saltValue="QUWuWjOSTa8G4ZivJl2YdQ==" spinCount="100000" sheet="1" objects="1" scenarios="1"/>
  <mergeCells count="29">
    <mergeCell ref="A585:H585"/>
    <mergeCell ref="C42:H42"/>
    <mergeCell ref="B221:H221"/>
    <mergeCell ref="B352:H352"/>
    <mergeCell ref="A355:H355"/>
    <mergeCell ref="A371:H371"/>
    <mergeCell ref="C384:H384"/>
    <mergeCell ref="A489:H489"/>
    <mergeCell ref="C561:H561"/>
    <mergeCell ref="A573:H573"/>
    <mergeCell ref="A577:H577"/>
    <mergeCell ref="A581:H581"/>
    <mergeCell ref="A1114:H1114"/>
    <mergeCell ref="A633:H633"/>
    <mergeCell ref="A634:H634"/>
    <mergeCell ref="B968:H968"/>
    <mergeCell ref="B972:H972"/>
    <mergeCell ref="A1036:C1036"/>
    <mergeCell ref="A1037:C1037"/>
    <mergeCell ref="A1038:C1038"/>
    <mergeCell ref="A1040:C1040"/>
    <mergeCell ref="A1041:C1041"/>
    <mergeCell ref="A1042:C1042"/>
    <mergeCell ref="B1044:H1044"/>
    <mergeCell ref="A1127:H1127"/>
    <mergeCell ref="B1130:H1130"/>
    <mergeCell ref="B1136:H1136"/>
    <mergeCell ref="B1141:H1141"/>
    <mergeCell ref="B1147:H1147"/>
  </mergeCells>
  <printOptions horizontalCentered="1"/>
  <pageMargins left="0.78740157480314965" right="0.39370078740157483" top="0.39370078740157483" bottom="0.70866141732283472" header="0" footer="0.23622047244094491"/>
  <pageSetup paperSize="9" fitToHeight="0" orientation="portrait" r:id="rId1"/>
  <headerFooter>
    <oddFooter>&amp;L&amp;9&amp;A&amp;C&amp;9DIO 3 - SMJEŠTAJNI PAVILJON - GRAĐENJE&amp;R&amp;"Arial,Bold"&amp;9&amp;P/&amp;N</oddFooter>
  </headerFooter>
  <rowBreaks count="7" manualBreakCount="7">
    <brk id="58" max="7" man="1"/>
    <brk id="528" max="7" man="1"/>
    <brk id="645" max="7" man="1"/>
    <brk id="764" max="7" man="1"/>
    <brk id="945" max="7" man="1"/>
    <brk id="1115" max="7" man="1"/>
    <brk id="122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AADB"/>
  </sheetPr>
  <dimension ref="A1:AA2288"/>
  <sheetViews>
    <sheetView showZeros="0" view="pageBreakPreview" zoomScaleNormal="100" zoomScaleSheetLayoutView="100" workbookViewId="0">
      <pane ySplit="2" topLeftCell="A3" activePane="bottomLeft" state="frozen"/>
      <selection activeCell="C43" sqref="C43"/>
      <selection pane="bottomLeft" activeCell="H2061" sqref="H2061"/>
    </sheetView>
  </sheetViews>
  <sheetFormatPr defaultColWidth="14.42578125" defaultRowHeight="12.75"/>
  <cols>
    <col min="1" max="1" width="5.7109375" style="17" customWidth="1"/>
    <col min="2" max="2" width="40.7109375" style="17" customWidth="1"/>
    <col min="3" max="3" width="5.7109375" style="17" customWidth="1"/>
    <col min="4" max="4" width="11.42578125" style="17" customWidth="1"/>
    <col min="5" max="5" width="12.7109375" style="17" customWidth="1"/>
    <col min="6" max="6" width="15.7109375" style="17" customWidth="1"/>
    <col min="7" max="7" width="10.7109375" style="17" customWidth="1"/>
    <col min="8" max="27" width="8.85546875" style="17" customWidth="1"/>
    <col min="28" max="16384" width="14.42578125" style="17"/>
  </cols>
  <sheetData>
    <row r="1" spans="1:27">
      <c r="A1" s="13" t="s">
        <v>980</v>
      </c>
      <c r="B1" s="14" t="s">
        <v>981</v>
      </c>
      <c r="C1" s="14" t="s">
        <v>982</v>
      </c>
      <c r="D1" s="14" t="s">
        <v>983</v>
      </c>
      <c r="E1" s="14" t="s">
        <v>984</v>
      </c>
      <c r="F1" s="14" t="s">
        <v>985</v>
      </c>
      <c r="G1" s="15"/>
      <c r="H1" s="16"/>
      <c r="I1" s="16"/>
      <c r="J1" s="16"/>
      <c r="K1" s="16"/>
      <c r="L1" s="16"/>
      <c r="M1" s="16"/>
      <c r="N1" s="16"/>
      <c r="O1" s="16"/>
      <c r="P1" s="16"/>
      <c r="Q1" s="16"/>
      <c r="R1" s="16"/>
      <c r="S1" s="16"/>
      <c r="T1" s="16"/>
      <c r="U1" s="16"/>
      <c r="V1" s="16"/>
      <c r="W1" s="16"/>
      <c r="X1" s="16"/>
      <c r="Y1" s="16"/>
      <c r="Z1" s="16"/>
      <c r="AA1" s="16"/>
    </row>
    <row r="2" spans="1:27">
      <c r="A2" s="18">
        <v>1</v>
      </c>
      <c r="B2" s="19">
        <v>2</v>
      </c>
      <c r="C2" s="19">
        <v>3</v>
      </c>
      <c r="D2" s="19">
        <v>4</v>
      </c>
      <c r="E2" s="19">
        <v>5</v>
      </c>
      <c r="F2" s="19" t="s">
        <v>986</v>
      </c>
      <c r="G2" s="20"/>
      <c r="H2" s="21"/>
      <c r="I2" s="21"/>
      <c r="J2" s="21"/>
      <c r="K2" s="21"/>
      <c r="L2" s="21"/>
      <c r="M2" s="21"/>
      <c r="N2" s="21"/>
      <c r="O2" s="21"/>
      <c r="P2" s="21"/>
      <c r="Q2" s="21"/>
      <c r="R2" s="21"/>
      <c r="S2" s="21"/>
      <c r="T2" s="21"/>
      <c r="U2" s="21"/>
      <c r="V2" s="21"/>
      <c r="W2" s="21"/>
      <c r="X2" s="21"/>
      <c r="Y2" s="21"/>
      <c r="Z2" s="21"/>
      <c r="AA2" s="21"/>
    </row>
    <row r="3" spans="1:27">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s="29" customFormat="1" ht="16.149999999999999" customHeight="1">
      <c r="A4" s="22" t="s">
        <v>987</v>
      </c>
      <c r="B4" s="23" t="s">
        <v>161</v>
      </c>
      <c r="C4" s="24"/>
      <c r="D4" s="25"/>
      <c r="E4" s="25"/>
      <c r="F4" s="26"/>
      <c r="G4" s="27"/>
      <c r="H4" s="28"/>
      <c r="I4" s="28"/>
      <c r="J4" s="28"/>
      <c r="K4" s="28"/>
      <c r="L4" s="28"/>
      <c r="M4" s="28"/>
      <c r="N4" s="28"/>
      <c r="O4" s="28"/>
      <c r="P4" s="28"/>
      <c r="Q4" s="28"/>
      <c r="R4" s="28"/>
      <c r="S4" s="28"/>
      <c r="T4" s="28"/>
      <c r="U4" s="28"/>
      <c r="V4" s="28"/>
      <c r="W4" s="28"/>
      <c r="X4" s="28"/>
      <c r="Y4" s="28"/>
      <c r="Z4" s="28"/>
      <c r="AA4" s="28"/>
    </row>
    <row r="5" spans="1:27" ht="15">
      <c r="A5" s="30"/>
      <c r="B5" s="31"/>
      <c r="C5" s="32"/>
      <c r="D5" s="33"/>
      <c r="E5" s="33"/>
      <c r="F5" s="34"/>
      <c r="G5" s="34"/>
      <c r="H5" s="35"/>
      <c r="I5" s="35"/>
      <c r="J5" s="35"/>
      <c r="K5" s="35"/>
      <c r="L5" s="35"/>
      <c r="M5" s="35"/>
      <c r="N5" s="35"/>
      <c r="O5" s="35"/>
      <c r="P5" s="35"/>
      <c r="Q5" s="35"/>
      <c r="R5" s="35"/>
      <c r="S5" s="35"/>
      <c r="T5" s="35"/>
      <c r="U5" s="35"/>
      <c r="V5" s="35"/>
      <c r="W5" s="35"/>
      <c r="X5" s="35"/>
      <c r="Y5" s="35"/>
      <c r="Z5" s="35"/>
      <c r="AA5" s="35"/>
    </row>
    <row r="6" spans="1:27">
      <c r="A6" s="21"/>
      <c r="B6" s="21"/>
      <c r="C6" s="21"/>
      <c r="D6" s="21"/>
      <c r="E6" s="21"/>
      <c r="F6" s="21"/>
      <c r="G6" s="21"/>
      <c r="H6" s="21"/>
      <c r="I6" s="21"/>
      <c r="J6" s="21"/>
      <c r="K6" s="21"/>
      <c r="L6" s="21"/>
      <c r="M6" s="21"/>
      <c r="N6" s="21"/>
      <c r="O6" s="21"/>
      <c r="P6" s="21"/>
      <c r="Q6" s="21"/>
      <c r="R6" s="21"/>
      <c r="S6" s="21"/>
      <c r="T6" s="21"/>
      <c r="U6" s="21"/>
      <c r="V6" s="21"/>
      <c r="W6" s="21"/>
      <c r="X6" s="21"/>
      <c r="Y6" s="21"/>
      <c r="Z6" s="21"/>
      <c r="AA6" s="21"/>
    </row>
    <row r="7" spans="1:27" ht="16.149999999999999" customHeight="1">
      <c r="A7" s="36" t="s">
        <v>988</v>
      </c>
      <c r="B7" s="37" t="s">
        <v>1011</v>
      </c>
      <c r="C7" s="38"/>
      <c r="D7" s="39"/>
      <c r="E7" s="39"/>
      <c r="F7" s="40"/>
      <c r="G7" s="41"/>
      <c r="H7" s="35"/>
      <c r="I7" s="35"/>
      <c r="J7" s="35"/>
      <c r="K7" s="35"/>
      <c r="L7" s="35"/>
      <c r="M7" s="35"/>
      <c r="N7" s="35"/>
      <c r="O7" s="35"/>
      <c r="P7" s="35"/>
      <c r="Q7" s="35"/>
      <c r="R7" s="35"/>
      <c r="S7" s="35"/>
      <c r="T7" s="35"/>
      <c r="U7" s="35"/>
      <c r="V7" s="35"/>
      <c r="W7" s="35"/>
      <c r="X7" s="35"/>
      <c r="Y7" s="35"/>
      <c r="Z7" s="35"/>
      <c r="AA7" s="35"/>
    </row>
    <row r="8" spans="1:27">
      <c r="A8" s="21"/>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7">
      <c r="A9" s="21"/>
      <c r="B9" s="42" t="s">
        <v>1033</v>
      </c>
      <c r="C9" s="21"/>
      <c r="D9" s="21"/>
      <c r="E9" s="21"/>
      <c r="F9" s="21"/>
      <c r="G9" s="21"/>
      <c r="H9" s="21"/>
      <c r="I9" s="21"/>
      <c r="J9" s="21"/>
      <c r="K9" s="21"/>
      <c r="L9" s="21"/>
      <c r="M9" s="21"/>
      <c r="N9" s="21"/>
      <c r="O9" s="21"/>
      <c r="P9" s="21"/>
      <c r="Q9" s="21"/>
      <c r="R9" s="21"/>
      <c r="S9" s="21"/>
      <c r="T9" s="21"/>
      <c r="U9" s="21"/>
      <c r="V9" s="21"/>
      <c r="W9" s="21"/>
      <c r="X9" s="21"/>
      <c r="Y9" s="21"/>
      <c r="Z9" s="21"/>
      <c r="AA9" s="21"/>
    </row>
    <row r="10" spans="1:27" ht="76.5">
      <c r="A10" s="21"/>
      <c r="B10" s="42" t="s">
        <v>1012</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row>
    <row r="11" spans="1:27">
      <c r="A11" s="21"/>
      <c r="B11" s="42"/>
      <c r="C11" s="21"/>
      <c r="D11" s="21"/>
      <c r="E11" s="21"/>
      <c r="F11" s="21"/>
      <c r="G11" s="21"/>
      <c r="H11" s="21"/>
      <c r="I11" s="21"/>
      <c r="J11" s="21"/>
      <c r="K11" s="21"/>
      <c r="L11" s="21"/>
      <c r="M11" s="21"/>
      <c r="N11" s="21"/>
      <c r="O11" s="21"/>
      <c r="P11" s="21"/>
      <c r="Q11" s="21"/>
      <c r="R11" s="21"/>
      <c r="S11" s="21"/>
      <c r="T11" s="21"/>
      <c r="U11" s="21"/>
      <c r="V11" s="21"/>
      <c r="W11" s="21"/>
      <c r="X11" s="21"/>
      <c r="Y11" s="21"/>
      <c r="Z11" s="21"/>
      <c r="AA11" s="21"/>
    </row>
    <row r="12" spans="1:27" ht="63.75">
      <c r="A12" s="21"/>
      <c r="B12" s="42" t="s">
        <v>1065</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row>
    <row r="13" spans="1:27">
      <c r="A13" s="21"/>
      <c r="B13" s="42"/>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4" spans="1:27" ht="127.5">
      <c r="A14" s="21"/>
      <c r="B14" s="42" t="s">
        <v>1013</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row>
    <row r="15" spans="1:27" ht="38.25">
      <c r="A15" s="21"/>
      <c r="B15" s="42" t="s">
        <v>1014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row>
    <row r="16" spans="1:27">
      <c r="A16" s="21"/>
      <c r="B16" s="42"/>
      <c r="C16" s="21"/>
      <c r="D16" s="21"/>
      <c r="E16" s="21"/>
      <c r="F16" s="21"/>
      <c r="G16" s="21"/>
      <c r="H16" s="21"/>
      <c r="I16" s="21"/>
      <c r="J16" s="21"/>
      <c r="K16" s="21"/>
      <c r="L16" s="21"/>
      <c r="M16" s="21"/>
      <c r="N16" s="21"/>
      <c r="O16" s="21"/>
      <c r="P16" s="21"/>
      <c r="Q16" s="21"/>
      <c r="R16" s="21"/>
      <c r="S16" s="21"/>
      <c r="T16" s="21"/>
      <c r="U16" s="21"/>
      <c r="V16" s="21"/>
      <c r="W16" s="21"/>
      <c r="X16" s="21"/>
      <c r="Y16" s="21"/>
      <c r="Z16" s="21"/>
      <c r="AA16" s="21"/>
    </row>
    <row r="17" spans="1:27" ht="51">
      <c r="A17" s="21"/>
      <c r="B17" s="42" t="s">
        <v>1015</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row>
    <row r="18" spans="1:27">
      <c r="A18" s="21"/>
      <c r="B18" s="42"/>
      <c r="C18" s="21"/>
      <c r="D18" s="21"/>
      <c r="E18" s="21"/>
      <c r="F18" s="21"/>
      <c r="G18" s="21"/>
      <c r="H18" s="21"/>
      <c r="I18" s="21"/>
      <c r="J18" s="21"/>
      <c r="K18" s="21"/>
      <c r="L18" s="21"/>
      <c r="M18" s="21"/>
      <c r="N18" s="21"/>
      <c r="O18" s="21"/>
      <c r="P18" s="21"/>
      <c r="Q18" s="21"/>
      <c r="R18" s="21"/>
      <c r="S18" s="21"/>
      <c r="T18" s="21"/>
      <c r="U18" s="21"/>
      <c r="V18" s="21"/>
      <c r="W18" s="21"/>
      <c r="X18" s="21"/>
      <c r="Y18" s="21"/>
      <c r="Z18" s="21"/>
      <c r="AA18" s="21"/>
    </row>
    <row r="19" spans="1:27">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row>
    <row r="20" spans="1:27" ht="15" customHeight="1">
      <c r="A20" s="43" t="s">
        <v>993</v>
      </c>
      <c r="B20" s="44" t="s">
        <v>989</v>
      </c>
      <c r="C20" s="45"/>
      <c r="D20" s="46"/>
      <c r="E20" s="46">
        <v>0</v>
      </c>
      <c r="F20" s="47"/>
      <c r="G20" s="48"/>
      <c r="H20" s="35"/>
      <c r="I20" s="35"/>
      <c r="J20" s="35"/>
      <c r="K20" s="35"/>
      <c r="L20" s="35"/>
      <c r="M20" s="35"/>
      <c r="N20" s="35"/>
      <c r="O20" s="35"/>
      <c r="P20" s="35"/>
      <c r="Q20" s="35"/>
      <c r="R20" s="35"/>
      <c r="S20" s="35"/>
      <c r="T20" s="35"/>
      <c r="U20" s="35"/>
      <c r="V20" s="35"/>
      <c r="W20" s="35"/>
      <c r="X20" s="35"/>
      <c r="Y20" s="35"/>
      <c r="Z20" s="35"/>
      <c r="AA20" s="35"/>
    </row>
    <row r="21" spans="1:27" ht="13.15" customHeight="1">
      <c r="A21" s="49"/>
      <c r="B21" s="50"/>
      <c r="C21" s="51"/>
      <c r="D21" s="52"/>
      <c r="E21" s="52"/>
      <c r="F21" s="48"/>
      <c r="G21" s="48"/>
      <c r="H21" s="35"/>
      <c r="I21" s="35"/>
      <c r="J21" s="35"/>
      <c r="K21" s="35"/>
      <c r="L21" s="35"/>
      <c r="M21" s="35"/>
      <c r="N21" s="35"/>
      <c r="O21" s="35"/>
      <c r="P21" s="35"/>
      <c r="Q21" s="35"/>
      <c r="R21" s="35"/>
      <c r="S21" s="35"/>
      <c r="T21" s="35"/>
      <c r="U21" s="35"/>
      <c r="V21" s="35"/>
      <c r="W21" s="35"/>
      <c r="X21" s="35"/>
      <c r="Y21" s="35"/>
      <c r="Z21" s="35"/>
      <c r="AA21" s="35"/>
    </row>
    <row r="22" spans="1:27" ht="13.15" customHeight="1">
      <c r="A22" s="49"/>
      <c r="B22" s="42" t="s">
        <v>991</v>
      </c>
      <c r="C22" s="51"/>
      <c r="D22" s="52"/>
      <c r="E22" s="52"/>
      <c r="F22" s="48"/>
      <c r="G22" s="48"/>
      <c r="H22" s="35"/>
      <c r="I22" s="35"/>
      <c r="J22" s="35"/>
      <c r="K22" s="35"/>
      <c r="L22" s="35"/>
      <c r="M22" s="35"/>
      <c r="N22" s="35"/>
      <c r="O22" s="35"/>
      <c r="P22" s="35"/>
      <c r="Q22" s="35"/>
      <c r="R22" s="35"/>
      <c r="S22" s="35"/>
      <c r="T22" s="35"/>
      <c r="U22" s="35"/>
      <c r="V22" s="35"/>
      <c r="W22" s="35"/>
      <c r="X22" s="35"/>
      <c r="Y22" s="35"/>
      <c r="Z22" s="35"/>
      <c r="AA22" s="35"/>
    </row>
    <row r="23" spans="1:27" ht="165.75">
      <c r="A23" s="49"/>
      <c r="B23" s="50" t="s">
        <v>1242</v>
      </c>
      <c r="C23" s="51"/>
      <c r="D23" s="52"/>
      <c r="E23" s="52"/>
      <c r="F23" s="48"/>
      <c r="G23" s="48"/>
      <c r="H23" s="35"/>
      <c r="I23" s="35"/>
      <c r="J23" s="35"/>
      <c r="K23" s="35"/>
      <c r="L23" s="35"/>
      <c r="M23" s="35"/>
      <c r="N23" s="35"/>
      <c r="O23" s="35"/>
      <c r="P23" s="35"/>
      <c r="Q23" s="35"/>
      <c r="R23" s="35"/>
      <c r="S23" s="35"/>
      <c r="T23" s="35"/>
      <c r="U23" s="35"/>
      <c r="V23" s="35"/>
      <c r="W23" s="35"/>
      <c r="X23" s="35"/>
      <c r="Y23" s="35"/>
      <c r="Z23" s="35"/>
      <c r="AA23" s="35"/>
    </row>
    <row r="24" spans="1:27" ht="51">
      <c r="A24" s="49"/>
      <c r="B24" s="50" t="s">
        <v>992</v>
      </c>
      <c r="C24" s="51"/>
      <c r="D24" s="52"/>
      <c r="E24" s="52"/>
      <c r="F24" s="48"/>
      <c r="G24" s="48"/>
      <c r="H24" s="35"/>
      <c r="I24" s="35"/>
      <c r="J24" s="35"/>
      <c r="K24" s="35"/>
      <c r="L24" s="35"/>
      <c r="M24" s="35"/>
      <c r="N24" s="35"/>
      <c r="O24" s="35"/>
      <c r="P24" s="35"/>
      <c r="Q24" s="35"/>
      <c r="R24" s="35"/>
      <c r="S24" s="35"/>
      <c r="T24" s="35"/>
      <c r="U24" s="35"/>
      <c r="V24" s="35"/>
      <c r="W24" s="35"/>
      <c r="X24" s="35"/>
      <c r="Y24" s="35"/>
      <c r="Z24" s="35"/>
      <c r="AA24" s="35"/>
    </row>
    <row r="25" spans="1:27">
      <c r="A25" s="49"/>
      <c r="B25" s="50"/>
      <c r="C25" s="51"/>
      <c r="D25" s="52"/>
      <c r="E25" s="52"/>
      <c r="F25" s="48"/>
      <c r="G25" s="48"/>
      <c r="H25" s="35"/>
      <c r="I25" s="35"/>
      <c r="J25" s="35"/>
      <c r="K25" s="35"/>
      <c r="L25" s="35"/>
      <c r="M25" s="35"/>
      <c r="N25" s="35"/>
      <c r="O25" s="35"/>
      <c r="P25" s="35"/>
      <c r="Q25" s="35"/>
      <c r="R25" s="35"/>
      <c r="S25" s="35"/>
      <c r="T25" s="35"/>
      <c r="U25" s="35"/>
      <c r="V25" s="35"/>
      <c r="W25" s="35"/>
      <c r="X25" s="35"/>
      <c r="Y25" s="35"/>
      <c r="Z25" s="35"/>
      <c r="AA25" s="35"/>
    </row>
    <row r="26" spans="1:27" ht="13.15" customHeight="1">
      <c r="A26" s="49"/>
      <c r="B26" s="50"/>
      <c r="C26" s="51"/>
      <c r="D26" s="52"/>
      <c r="E26" s="52"/>
      <c r="F26" s="48"/>
      <c r="G26" s="48"/>
      <c r="H26" s="35"/>
      <c r="I26" s="35"/>
      <c r="J26" s="35"/>
      <c r="K26" s="35"/>
      <c r="L26" s="35"/>
      <c r="M26" s="35"/>
      <c r="N26" s="35"/>
      <c r="O26" s="35"/>
      <c r="P26" s="35"/>
      <c r="Q26" s="35"/>
      <c r="R26" s="35"/>
      <c r="S26" s="35"/>
      <c r="T26" s="35"/>
      <c r="U26" s="35"/>
      <c r="V26" s="35"/>
      <c r="W26" s="35"/>
      <c r="X26" s="35"/>
      <c r="Y26" s="35"/>
      <c r="Z26" s="35"/>
      <c r="AA26" s="35"/>
    </row>
    <row r="27" spans="1:27" ht="13.15" customHeight="1">
      <c r="A27" s="53" t="s">
        <v>987</v>
      </c>
      <c r="B27" s="54" t="s">
        <v>1328</v>
      </c>
      <c r="C27" s="51"/>
      <c r="D27" s="52"/>
      <c r="E27" s="52"/>
      <c r="F27" s="48"/>
      <c r="G27" s="48"/>
      <c r="H27" s="35"/>
      <c r="I27" s="35"/>
      <c r="J27" s="35"/>
      <c r="K27" s="35"/>
      <c r="L27" s="35"/>
      <c r="M27" s="35"/>
      <c r="N27" s="35"/>
      <c r="O27" s="35"/>
      <c r="P27" s="35"/>
      <c r="Q27" s="35"/>
      <c r="R27" s="35"/>
      <c r="S27" s="35"/>
      <c r="T27" s="35"/>
      <c r="U27" s="35"/>
      <c r="V27" s="35"/>
      <c r="W27" s="35"/>
      <c r="X27" s="35"/>
      <c r="Y27" s="35"/>
      <c r="Z27" s="35"/>
      <c r="AA27" s="35"/>
    </row>
    <row r="28" spans="1:27">
      <c r="A28" s="55" t="s">
        <v>990</v>
      </c>
      <c r="B28" s="50" t="s">
        <v>994</v>
      </c>
      <c r="C28" s="51"/>
      <c r="D28" s="52"/>
      <c r="E28" s="52"/>
      <c r="F28" s="48"/>
      <c r="G28" s="48"/>
      <c r="H28" s="35"/>
      <c r="I28" s="35"/>
      <c r="J28" s="35"/>
      <c r="K28" s="35"/>
      <c r="L28" s="35"/>
      <c r="M28" s="35"/>
      <c r="N28" s="35"/>
      <c r="O28" s="35"/>
      <c r="P28" s="35"/>
      <c r="Q28" s="35"/>
      <c r="R28" s="35"/>
      <c r="S28" s="35"/>
      <c r="T28" s="35"/>
      <c r="U28" s="35"/>
      <c r="V28" s="35"/>
      <c r="W28" s="35"/>
      <c r="X28" s="35"/>
      <c r="Y28" s="35"/>
      <c r="Z28" s="35"/>
      <c r="AA28" s="35"/>
    </row>
    <row r="29" spans="1:27">
      <c r="A29" s="55" t="s">
        <v>995</v>
      </c>
      <c r="B29" s="50" t="s">
        <v>2575</v>
      </c>
      <c r="C29" s="51"/>
      <c r="D29" s="52"/>
      <c r="E29" s="52"/>
      <c r="F29" s="48"/>
      <c r="G29" s="48"/>
      <c r="H29" s="35"/>
      <c r="I29" s="35"/>
      <c r="J29" s="35"/>
      <c r="K29" s="35"/>
      <c r="L29" s="35"/>
      <c r="M29" s="35"/>
      <c r="N29" s="35"/>
      <c r="O29" s="35"/>
      <c r="P29" s="35"/>
      <c r="Q29" s="35"/>
      <c r="R29" s="35"/>
      <c r="S29" s="35"/>
      <c r="T29" s="35"/>
      <c r="U29" s="35"/>
      <c r="V29" s="35"/>
      <c r="W29" s="35"/>
      <c r="X29" s="35"/>
      <c r="Y29" s="35"/>
      <c r="Z29" s="35"/>
      <c r="AA29" s="35"/>
    </row>
    <row r="30" spans="1:27">
      <c r="A30" s="55" t="s">
        <v>995</v>
      </c>
      <c r="B30" s="50" t="s">
        <v>2576</v>
      </c>
      <c r="C30" s="51"/>
      <c r="D30" s="52"/>
      <c r="E30" s="52"/>
      <c r="F30" s="48"/>
      <c r="G30" s="48"/>
      <c r="H30" s="35"/>
      <c r="I30" s="35"/>
      <c r="J30" s="35"/>
      <c r="K30" s="35"/>
      <c r="L30" s="35"/>
      <c r="M30" s="35"/>
      <c r="N30" s="35"/>
      <c r="O30" s="35"/>
      <c r="P30" s="35"/>
      <c r="Q30" s="35"/>
      <c r="R30" s="35"/>
      <c r="S30" s="35"/>
      <c r="T30" s="35"/>
      <c r="U30" s="35"/>
      <c r="V30" s="35"/>
      <c r="W30" s="35"/>
      <c r="X30" s="35"/>
      <c r="Y30" s="35"/>
      <c r="Z30" s="35"/>
      <c r="AA30" s="35"/>
    </row>
    <row r="31" spans="1:27">
      <c r="A31" s="55" t="s">
        <v>995</v>
      </c>
      <c r="B31" s="50" t="s">
        <v>2574</v>
      </c>
      <c r="C31" s="51"/>
      <c r="D31" s="52"/>
      <c r="E31" s="52"/>
      <c r="F31" s="48"/>
      <c r="G31" s="48"/>
      <c r="H31" s="35"/>
      <c r="I31" s="35"/>
      <c r="J31" s="35"/>
      <c r="K31" s="35"/>
      <c r="L31" s="35"/>
      <c r="M31" s="35"/>
      <c r="N31" s="35"/>
      <c r="O31" s="35"/>
      <c r="P31" s="35"/>
      <c r="Q31" s="35"/>
      <c r="R31" s="35"/>
      <c r="S31" s="35"/>
      <c r="T31" s="35"/>
      <c r="U31" s="35"/>
      <c r="V31" s="35"/>
      <c r="W31" s="35"/>
      <c r="X31" s="35"/>
      <c r="Y31" s="35"/>
      <c r="Z31" s="35"/>
      <c r="AA31" s="35"/>
    </row>
    <row r="32" spans="1:27">
      <c r="A32" s="55" t="s">
        <v>995</v>
      </c>
      <c r="B32" s="50" t="s">
        <v>2577</v>
      </c>
      <c r="C32" s="51"/>
      <c r="D32" s="52"/>
      <c r="E32" s="52"/>
      <c r="F32" s="48"/>
      <c r="G32" s="48"/>
      <c r="H32" s="35"/>
      <c r="I32" s="35"/>
      <c r="J32" s="35"/>
      <c r="K32" s="35"/>
      <c r="L32" s="35"/>
      <c r="M32" s="35"/>
      <c r="N32" s="35"/>
      <c r="O32" s="35"/>
      <c r="P32" s="35"/>
      <c r="Q32" s="35"/>
      <c r="R32" s="35"/>
      <c r="S32" s="35"/>
      <c r="T32" s="35"/>
      <c r="U32" s="35"/>
      <c r="V32" s="35"/>
      <c r="W32" s="35"/>
      <c r="X32" s="35"/>
      <c r="Y32" s="35"/>
      <c r="Z32" s="35"/>
      <c r="AA32" s="35"/>
    </row>
    <row r="33" spans="1:27" ht="63.75">
      <c r="A33" s="55"/>
      <c r="B33" s="50" t="s">
        <v>996</v>
      </c>
      <c r="C33" s="51"/>
      <c r="D33" s="52"/>
      <c r="E33" s="52"/>
      <c r="F33" s="48"/>
      <c r="G33" s="48"/>
      <c r="H33" s="35"/>
      <c r="I33" s="35"/>
      <c r="J33" s="35"/>
      <c r="K33" s="35"/>
      <c r="L33" s="35"/>
      <c r="M33" s="35"/>
      <c r="N33" s="35"/>
      <c r="O33" s="35"/>
      <c r="P33" s="35"/>
      <c r="Q33" s="35"/>
      <c r="R33" s="35"/>
      <c r="S33" s="35"/>
      <c r="T33" s="35"/>
      <c r="U33" s="35"/>
      <c r="V33" s="35"/>
      <c r="W33" s="35"/>
      <c r="X33" s="35"/>
      <c r="Y33" s="35"/>
      <c r="Z33" s="35"/>
      <c r="AA33" s="35"/>
    </row>
    <row r="34" spans="1:27" ht="89.25">
      <c r="A34" s="55"/>
      <c r="B34" s="50" t="s">
        <v>997</v>
      </c>
      <c r="C34" s="51"/>
      <c r="D34" s="52"/>
      <c r="E34" s="52"/>
      <c r="F34" s="48"/>
      <c r="G34" s="48"/>
      <c r="H34" s="35"/>
      <c r="I34" s="35"/>
      <c r="J34" s="35"/>
      <c r="K34" s="35"/>
      <c r="L34" s="35"/>
      <c r="M34" s="35"/>
      <c r="N34" s="35"/>
      <c r="O34" s="35"/>
      <c r="P34" s="35"/>
      <c r="Q34" s="35"/>
      <c r="R34" s="35"/>
      <c r="S34" s="35"/>
      <c r="T34" s="35"/>
      <c r="U34" s="35"/>
      <c r="V34" s="35"/>
      <c r="W34" s="35"/>
      <c r="X34" s="35"/>
      <c r="Y34" s="35"/>
      <c r="Z34" s="35"/>
      <c r="AA34" s="35"/>
    </row>
    <row r="35" spans="1:27" ht="140.25">
      <c r="A35" s="55"/>
      <c r="B35" s="50" t="s">
        <v>998</v>
      </c>
      <c r="C35" s="51"/>
      <c r="D35" s="52"/>
      <c r="E35" s="52"/>
      <c r="F35" s="48"/>
      <c r="G35" s="48"/>
      <c r="H35" s="35"/>
      <c r="I35" s="35"/>
      <c r="J35" s="35"/>
      <c r="K35" s="35"/>
      <c r="L35" s="35"/>
      <c r="M35" s="35"/>
      <c r="N35" s="35"/>
      <c r="O35" s="35"/>
      <c r="P35" s="35"/>
      <c r="Q35" s="35"/>
      <c r="R35" s="35"/>
      <c r="S35" s="35"/>
      <c r="T35" s="35"/>
      <c r="U35" s="35"/>
      <c r="V35" s="35"/>
      <c r="W35" s="35"/>
      <c r="X35" s="35"/>
      <c r="Y35" s="35"/>
      <c r="Z35" s="35"/>
      <c r="AA35" s="35"/>
    </row>
    <row r="36" spans="1:27" ht="51">
      <c r="A36" s="55"/>
      <c r="B36" s="50" t="s">
        <v>2530</v>
      </c>
      <c r="C36" s="51"/>
      <c r="D36" s="52"/>
      <c r="E36" s="52"/>
      <c r="F36" s="48"/>
      <c r="G36" s="48"/>
      <c r="H36" s="35"/>
      <c r="I36" s="35"/>
      <c r="J36" s="35"/>
      <c r="K36" s="35"/>
      <c r="L36" s="35"/>
      <c r="M36" s="35"/>
      <c r="N36" s="35"/>
      <c r="O36" s="35"/>
      <c r="P36" s="35"/>
      <c r="Q36" s="35"/>
      <c r="R36" s="35"/>
      <c r="S36" s="35"/>
      <c r="T36" s="35"/>
      <c r="U36" s="35"/>
      <c r="V36" s="35"/>
      <c r="W36" s="35"/>
      <c r="X36" s="35"/>
      <c r="Y36" s="35"/>
      <c r="Z36" s="35"/>
      <c r="AA36" s="35"/>
    </row>
    <row r="37" spans="1:27" ht="76.5">
      <c r="A37" s="55"/>
      <c r="B37" s="50" t="s">
        <v>999</v>
      </c>
      <c r="C37" s="51"/>
      <c r="D37" s="52"/>
      <c r="E37" s="52"/>
      <c r="F37" s="48"/>
      <c r="G37" s="48"/>
      <c r="H37" s="35"/>
      <c r="I37" s="35"/>
      <c r="J37" s="35"/>
      <c r="K37" s="35"/>
      <c r="L37" s="35"/>
      <c r="M37" s="35"/>
      <c r="N37" s="35"/>
      <c r="O37" s="35"/>
      <c r="P37" s="35"/>
      <c r="Q37" s="35"/>
      <c r="R37" s="35"/>
      <c r="S37" s="35"/>
      <c r="T37" s="35"/>
      <c r="U37" s="35"/>
      <c r="V37" s="35"/>
      <c r="W37" s="35"/>
      <c r="X37" s="35"/>
      <c r="Y37" s="35"/>
      <c r="Z37" s="35"/>
      <c r="AA37" s="35"/>
    </row>
    <row r="38" spans="1:27" ht="76.5">
      <c r="A38" s="55"/>
      <c r="B38" s="50" t="s">
        <v>2653</v>
      </c>
      <c r="C38" s="51"/>
      <c r="D38" s="52"/>
      <c r="E38" s="52"/>
      <c r="F38" s="48"/>
      <c r="G38" s="48"/>
      <c r="H38" s="35"/>
      <c r="I38" s="35"/>
      <c r="J38" s="35"/>
      <c r="K38" s="35"/>
      <c r="L38" s="35"/>
      <c r="M38" s="35"/>
      <c r="N38" s="35"/>
      <c r="O38" s="35"/>
      <c r="P38" s="35"/>
      <c r="Q38" s="35"/>
      <c r="R38" s="35"/>
      <c r="S38" s="35"/>
      <c r="T38" s="35"/>
      <c r="U38" s="35"/>
      <c r="V38" s="35"/>
      <c r="W38" s="35"/>
      <c r="X38" s="35"/>
      <c r="Y38" s="35"/>
      <c r="Z38" s="35"/>
      <c r="AA38" s="35"/>
    </row>
    <row r="39" spans="1:27">
      <c r="A39" s="55" t="s">
        <v>995</v>
      </c>
      <c r="B39" s="50" t="s">
        <v>2531</v>
      </c>
      <c r="C39" s="51"/>
      <c r="D39" s="52"/>
      <c r="E39" s="52"/>
      <c r="F39" s="48"/>
      <c r="G39" s="48"/>
      <c r="H39" s="35"/>
      <c r="I39" s="35"/>
      <c r="J39" s="35"/>
      <c r="K39" s="35"/>
      <c r="L39" s="35"/>
      <c r="M39" s="35"/>
      <c r="N39" s="35"/>
      <c r="O39" s="35"/>
      <c r="P39" s="35"/>
      <c r="Q39" s="35"/>
      <c r="R39" s="35"/>
      <c r="S39" s="35"/>
      <c r="T39" s="35"/>
      <c r="U39" s="35"/>
      <c r="V39" s="35"/>
      <c r="W39" s="35"/>
      <c r="X39" s="35"/>
      <c r="Y39" s="35"/>
      <c r="Z39" s="35"/>
      <c r="AA39" s="35"/>
    </row>
    <row r="40" spans="1:27" ht="38.25">
      <c r="A40" s="55" t="s">
        <v>995</v>
      </c>
      <c r="B40" s="50" t="s">
        <v>2654</v>
      </c>
      <c r="C40" s="51"/>
      <c r="D40" s="52"/>
      <c r="E40" s="52"/>
      <c r="F40" s="48"/>
      <c r="G40" s="48"/>
      <c r="H40" s="35"/>
      <c r="I40" s="35"/>
      <c r="J40" s="35"/>
      <c r="K40" s="35"/>
      <c r="L40" s="35"/>
      <c r="M40" s="35"/>
      <c r="N40" s="35"/>
      <c r="O40" s="35"/>
      <c r="P40" s="35"/>
      <c r="Q40" s="35"/>
      <c r="R40" s="35"/>
      <c r="S40" s="35"/>
      <c r="T40" s="35"/>
      <c r="U40" s="35"/>
      <c r="V40" s="35"/>
      <c r="W40" s="35"/>
      <c r="X40" s="35"/>
      <c r="Y40" s="35"/>
      <c r="Z40" s="35"/>
      <c r="AA40" s="35"/>
    </row>
    <row r="41" spans="1:27" ht="38.25">
      <c r="A41" s="55" t="s">
        <v>995</v>
      </c>
      <c r="B41" s="50" t="s">
        <v>1000</v>
      </c>
      <c r="C41" s="51"/>
      <c r="D41" s="52"/>
      <c r="E41" s="52"/>
      <c r="F41" s="48"/>
      <c r="G41" s="48"/>
      <c r="H41" s="35"/>
      <c r="I41" s="35"/>
      <c r="J41" s="35"/>
      <c r="K41" s="35"/>
      <c r="L41" s="35"/>
      <c r="M41" s="35"/>
      <c r="N41" s="35"/>
      <c r="O41" s="35"/>
      <c r="P41" s="35"/>
      <c r="Q41" s="35"/>
      <c r="R41" s="35"/>
      <c r="S41" s="35"/>
      <c r="T41" s="35"/>
      <c r="U41" s="35"/>
      <c r="V41" s="35"/>
      <c r="W41" s="35"/>
      <c r="X41" s="35"/>
      <c r="Y41" s="35"/>
      <c r="Z41" s="35"/>
      <c r="AA41" s="35"/>
    </row>
    <row r="42" spans="1:27" ht="25.5">
      <c r="A42" s="55" t="s">
        <v>995</v>
      </c>
      <c r="B42" s="50" t="s">
        <v>1001</v>
      </c>
      <c r="C42" s="51"/>
      <c r="D42" s="52"/>
      <c r="E42" s="52"/>
      <c r="F42" s="48"/>
      <c r="G42" s="48"/>
      <c r="H42" s="35"/>
      <c r="I42" s="35"/>
      <c r="J42" s="35"/>
      <c r="K42" s="35"/>
      <c r="L42" s="35"/>
      <c r="M42" s="35"/>
      <c r="N42" s="35"/>
      <c r="O42" s="35"/>
      <c r="P42" s="35"/>
      <c r="Q42" s="35"/>
      <c r="R42" s="35"/>
      <c r="S42" s="35"/>
      <c r="T42" s="35"/>
      <c r="U42" s="35"/>
      <c r="V42" s="35"/>
      <c r="W42" s="35"/>
      <c r="X42" s="35"/>
      <c r="Y42" s="35"/>
      <c r="Z42" s="35"/>
      <c r="AA42" s="35"/>
    </row>
    <row r="43" spans="1:27">
      <c r="A43" s="55" t="s">
        <v>995</v>
      </c>
      <c r="B43" s="50" t="s">
        <v>1002</v>
      </c>
      <c r="C43" s="51"/>
      <c r="D43" s="52"/>
      <c r="E43" s="52"/>
      <c r="F43" s="48"/>
      <c r="G43" s="48"/>
      <c r="H43" s="35"/>
      <c r="I43" s="35"/>
      <c r="J43" s="35"/>
      <c r="K43" s="35"/>
      <c r="L43" s="35"/>
      <c r="M43" s="35"/>
      <c r="N43" s="35"/>
      <c r="O43" s="35"/>
      <c r="P43" s="35"/>
      <c r="Q43" s="35"/>
      <c r="R43" s="35"/>
      <c r="S43" s="35"/>
      <c r="T43" s="35"/>
      <c r="U43" s="35"/>
      <c r="V43" s="35"/>
      <c r="W43" s="35"/>
      <c r="X43" s="35"/>
      <c r="Y43" s="35"/>
      <c r="Z43" s="35"/>
      <c r="AA43" s="35"/>
    </row>
    <row r="44" spans="1:27">
      <c r="A44" s="55" t="s">
        <v>995</v>
      </c>
      <c r="B44" s="50" t="s">
        <v>1003</v>
      </c>
      <c r="C44" s="51"/>
      <c r="D44" s="52"/>
      <c r="E44" s="52"/>
      <c r="F44" s="48"/>
      <c r="G44" s="48"/>
      <c r="H44" s="35"/>
      <c r="I44" s="35"/>
      <c r="J44" s="35"/>
      <c r="K44" s="35"/>
      <c r="L44" s="35"/>
      <c r="M44" s="35"/>
      <c r="N44" s="35"/>
      <c r="O44" s="35"/>
      <c r="P44" s="35"/>
      <c r="Q44" s="35"/>
      <c r="R44" s="35"/>
      <c r="S44" s="35"/>
      <c r="T44" s="35"/>
      <c r="U44" s="35"/>
      <c r="V44" s="35"/>
      <c r="W44" s="35"/>
      <c r="X44" s="35"/>
      <c r="Y44" s="35"/>
      <c r="Z44" s="35"/>
      <c r="AA44" s="35"/>
    </row>
    <row r="45" spans="1:27">
      <c r="A45" s="55" t="s">
        <v>995</v>
      </c>
      <c r="B45" s="50" t="s">
        <v>2655</v>
      </c>
      <c r="C45" s="51"/>
      <c r="D45" s="52"/>
      <c r="E45" s="52"/>
      <c r="F45" s="48"/>
      <c r="G45" s="48"/>
      <c r="H45" s="35"/>
      <c r="I45" s="35"/>
      <c r="J45" s="35"/>
      <c r="K45" s="35"/>
      <c r="L45" s="35"/>
      <c r="M45" s="35"/>
      <c r="N45" s="35"/>
      <c r="O45" s="35"/>
      <c r="P45" s="35"/>
      <c r="Q45" s="35"/>
      <c r="R45" s="35"/>
      <c r="S45" s="35"/>
      <c r="T45" s="35"/>
      <c r="U45" s="35"/>
      <c r="V45" s="35"/>
      <c r="W45" s="35"/>
      <c r="X45" s="35"/>
      <c r="Y45" s="35"/>
      <c r="Z45" s="35"/>
      <c r="AA45" s="35"/>
    </row>
    <row r="46" spans="1:27">
      <c r="A46" s="55" t="s">
        <v>995</v>
      </c>
      <c r="B46" s="50" t="s">
        <v>1004</v>
      </c>
      <c r="C46" s="51"/>
      <c r="D46" s="52"/>
      <c r="E46" s="52"/>
      <c r="F46" s="48"/>
      <c r="G46" s="48"/>
      <c r="H46" s="35"/>
      <c r="I46" s="35"/>
      <c r="J46" s="35"/>
      <c r="K46" s="35"/>
      <c r="L46" s="35"/>
      <c r="M46" s="35"/>
      <c r="N46" s="35"/>
      <c r="O46" s="35"/>
      <c r="P46" s="35"/>
      <c r="Q46" s="35"/>
      <c r="R46" s="35"/>
      <c r="S46" s="35"/>
      <c r="T46" s="35"/>
      <c r="U46" s="35"/>
      <c r="V46" s="35"/>
      <c r="W46" s="35"/>
      <c r="X46" s="35"/>
      <c r="Y46" s="35"/>
      <c r="Z46" s="35"/>
      <c r="AA46" s="35"/>
    </row>
    <row r="47" spans="1:27">
      <c r="A47" s="55" t="s">
        <v>995</v>
      </c>
      <c r="B47" s="50" t="s">
        <v>2538</v>
      </c>
      <c r="C47" s="51"/>
      <c r="D47" s="52"/>
      <c r="E47" s="52"/>
      <c r="F47" s="48"/>
      <c r="G47" s="48"/>
      <c r="H47" s="35"/>
      <c r="I47" s="35"/>
      <c r="J47" s="35"/>
      <c r="K47" s="35"/>
      <c r="L47" s="35"/>
      <c r="M47" s="35"/>
      <c r="N47" s="35"/>
      <c r="O47" s="35"/>
      <c r="P47" s="35"/>
      <c r="Q47" s="35"/>
      <c r="R47" s="35"/>
      <c r="S47" s="35"/>
      <c r="T47" s="35"/>
      <c r="U47" s="35"/>
      <c r="V47" s="35"/>
      <c r="W47" s="35"/>
      <c r="X47" s="35"/>
      <c r="Y47" s="35"/>
      <c r="Z47" s="35"/>
      <c r="AA47" s="35"/>
    </row>
    <row r="48" spans="1:27">
      <c r="A48" s="55" t="s">
        <v>995</v>
      </c>
      <c r="B48" s="50" t="s">
        <v>2532</v>
      </c>
      <c r="C48" s="51"/>
      <c r="D48" s="52"/>
      <c r="E48" s="52"/>
      <c r="F48" s="48"/>
      <c r="G48" s="48"/>
      <c r="H48" s="35"/>
      <c r="I48" s="35"/>
      <c r="J48" s="35"/>
      <c r="K48" s="35"/>
      <c r="L48" s="35"/>
      <c r="M48" s="35"/>
      <c r="N48" s="35"/>
      <c r="O48" s="35"/>
      <c r="P48" s="35"/>
      <c r="Q48" s="35"/>
      <c r="R48" s="35"/>
      <c r="S48" s="35"/>
      <c r="T48" s="35"/>
      <c r="U48" s="35"/>
      <c r="V48" s="35"/>
      <c r="W48" s="35"/>
      <c r="X48" s="35"/>
      <c r="Y48" s="35"/>
      <c r="Z48" s="35"/>
      <c r="AA48" s="35"/>
    </row>
    <row r="49" spans="1:27" ht="25.5">
      <c r="A49" s="56" t="s">
        <v>271</v>
      </c>
      <c r="B49" s="50" t="s">
        <v>2533</v>
      </c>
      <c r="C49" s="51"/>
      <c r="D49" s="52"/>
      <c r="E49" s="52"/>
      <c r="F49" s="48"/>
      <c r="G49" s="48"/>
      <c r="H49" s="35"/>
      <c r="I49" s="35"/>
      <c r="J49" s="35"/>
      <c r="K49" s="35"/>
      <c r="L49" s="35"/>
      <c r="M49" s="35"/>
      <c r="N49" s="35"/>
      <c r="O49" s="35"/>
      <c r="P49" s="35"/>
      <c r="Q49" s="35"/>
      <c r="R49" s="35"/>
      <c r="S49" s="35"/>
      <c r="T49" s="35"/>
      <c r="U49" s="35"/>
      <c r="V49" s="35"/>
      <c r="W49" s="35"/>
      <c r="X49" s="35"/>
      <c r="Y49" s="35"/>
      <c r="Z49" s="35"/>
      <c r="AA49" s="35"/>
    </row>
    <row r="50" spans="1:27" ht="25.5">
      <c r="A50" s="56" t="s">
        <v>271</v>
      </c>
      <c r="B50" s="50" t="s">
        <v>2534</v>
      </c>
      <c r="C50" s="51"/>
      <c r="D50" s="52"/>
      <c r="E50" s="52"/>
      <c r="F50" s="48"/>
      <c r="G50" s="48"/>
      <c r="H50" s="35"/>
      <c r="I50" s="35"/>
      <c r="J50" s="35"/>
      <c r="K50" s="35"/>
      <c r="L50" s="35"/>
      <c r="M50" s="35"/>
      <c r="N50" s="35"/>
      <c r="O50" s="35"/>
      <c r="P50" s="35"/>
      <c r="Q50" s="35"/>
      <c r="R50" s="35"/>
      <c r="S50" s="35"/>
      <c r="T50" s="35"/>
      <c r="U50" s="35"/>
      <c r="V50" s="35"/>
      <c r="W50" s="35"/>
      <c r="X50" s="35"/>
      <c r="Y50" s="35"/>
      <c r="Z50" s="35"/>
      <c r="AA50" s="35"/>
    </row>
    <row r="51" spans="1:27" ht="25.5">
      <c r="A51" s="56" t="s">
        <v>271</v>
      </c>
      <c r="B51" s="50" t="s">
        <v>2535</v>
      </c>
      <c r="C51" s="51"/>
      <c r="D51" s="52"/>
      <c r="E51" s="52"/>
      <c r="F51" s="48"/>
      <c r="G51" s="48"/>
      <c r="H51" s="35"/>
      <c r="I51" s="35"/>
      <c r="J51" s="35"/>
      <c r="K51" s="35"/>
      <c r="L51" s="35"/>
      <c r="M51" s="35"/>
      <c r="N51" s="35"/>
      <c r="O51" s="35"/>
      <c r="P51" s="35"/>
      <c r="Q51" s="35"/>
      <c r="R51" s="35"/>
      <c r="S51" s="35"/>
      <c r="T51" s="35"/>
      <c r="U51" s="35"/>
      <c r="V51" s="35"/>
      <c r="W51" s="35"/>
      <c r="X51" s="35"/>
      <c r="Y51" s="35"/>
      <c r="Z51" s="35"/>
      <c r="AA51" s="35"/>
    </row>
    <row r="52" spans="1:27">
      <c r="A52" s="56" t="s">
        <v>271</v>
      </c>
      <c r="B52" s="50" t="s">
        <v>2536</v>
      </c>
      <c r="C52" s="51"/>
      <c r="D52" s="52"/>
      <c r="E52" s="52"/>
      <c r="F52" s="48"/>
      <c r="G52" s="48"/>
      <c r="H52" s="35"/>
      <c r="I52" s="35"/>
      <c r="J52" s="35"/>
      <c r="K52" s="35"/>
      <c r="L52" s="35"/>
      <c r="M52" s="35"/>
      <c r="N52" s="35"/>
      <c r="O52" s="35"/>
      <c r="P52" s="35"/>
      <c r="Q52" s="35"/>
      <c r="R52" s="35"/>
      <c r="S52" s="35"/>
      <c r="T52" s="35"/>
      <c r="U52" s="35"/>
      <c r="V52" s="35"/>
      <c r="W52" s="35"/>
      <c r="X52" s="35"/>
      <c r="Y52" s="35"/>
      <c r="Z52" s="35"/>
      <c r="AA52" s="35"/>
    </row>
    <row r="53" spans="1:27">
      <c r="A53" s="55" t="s">
        <v>995</v>
      </c>
      <c r="B53" s="50" t="s">
        <v>1005</v>
      </c>
      <c r="C53" s="51"/>
      <c r="D53" s="52"/>
      <c r="E53" s="52"/>
      <c r="F53" s="48"/>
      <c r="G53" s="48"/>
      <c r="H53" s="35"/>
      <c r="I53" s="35"/>
      <c r="J53" s="35"/>
      <c r="K53" s="35"/>
      <c r="L53" s="35"/>
      <c r="M53" s="35"/>
      <c r="N53" s="35"/>
      <c r="O53" s="35"/>
      <c r="P53" s="35"/>
      <c r="Q53" s="35"/>
      <c r="R53" s="35"/>
      <c r="S53" s="35"/>
      <c r="T53" s="35"/>
      <c r="U53" s="35"/>
      <c r="V53" s="35"/>
      <c r="W53" s="35"/>
      <c r="X53" s="35"/>
      <c r="Y53" s="35"/>
      <c r="Z53" s="35"/>
      <c r="AA53" s="35"/>
    </row>
    <row r="54" spans="1:27">
      <c r="A54" s="55" t="s">
        <v>995</v>
      </c>
      <c r="B54" s="50" t="s">
        <v>2537</v>
      </c>
      <c r="C54" s="51"/>
      <c r="D54" s="52"/>
      <c r="E54" s="52"/>
      <c r="F54" s="48"/>
      <c r="G54" s="48"/>
      <c r="H54" s="35"/>
      <c r="I54" s="35"/>
      <c r="J54" s="35"/>
      <c r="K54" s="35"/>
      <c r="L54" s="35"/>
      <c r="M54" s="35"/>
      <c r="N54" s="35"/>
      <c r="O54" s="35"/>
      <c r="P54" s="35"/>
      <c r="Q54" s="35"/>
      <c r="R54" s="35"/>
      <c r="S54" s="35"/>
      <c r="T54" s="35"/>
      <c r="U54" s="35"/>
      <c r="V54" s="35"/>
      <c r="W54" s="35"/>
      <c r="X54" s="35"/>
      <c r="Y54" s="35"/>
      <c r="Z54" s="35"/>
      <c r="AA54" s="35"/>
    </row>
    <row r="55" spans="1:27" ht="89.25">
      <c r="A55" s="55"/>
      <c r="B55" s="50" t="s">
        <v>1313</v>
      </c>
      <c r="C55" s="51"/>
      <c r="D55" s="52"/>
      <c r="E55" s="52"/>
      <c r="F55" s="48"/>
      <c r="G55" s="48"/>
      <c r="H55" s="35"/>
      <c r="I55" s="35"/>
      <c r="J55" s="35"/>
      <c r="K55" s="35"/>
      <c r="L55" s="35"/>
      <c r="M55" s="35"/>
      <c r="N55" s="35"/>
      <c r="O55" s="35"/>
      <c r="P55" s="35"/>
      <c r="Q55" s="35"/>
      <c r="R55" s="35"/>
      <c r="S55" s="35"/>
      <c r="T55" s="35"/>
      <c r="U55" s="35"/>
      <c r="V55" s="35"/>
      <c r="W55" s="35"/>
      <c r="X55" s="35"/>
      <c r="Y55" s="35"/>
      <c r="Z55" s="35"/>
      <c r="AA55" s="35"/>
    </row>
    <row r="56" spans="1:27">
      <c r="A56" s="55"/>
      <c r="B56" s="50" t="s">
        <v>1043</v>
      </c>
      <c r="C56" s="51"/>
      <c r="D56" s="35"/>
      <c r="E56" s="57"/>
      <c r="F56" s="58"/>
      <c r="G56" s="59"/>
      <c r="H56" s="35"/>
      <c r="I56" s="35"/>
      <c r="J56" s="35"/>
      <c r="K56" s="35"/>
      <c r="L56" s="35"/>
      <c r="M56" s="35"/>
      <c r="N56" s="35"/>
      <c r="O56" s="35"/>
      <c r="P56" s="35"/>
      <c r="Q56" s="35"/>
      <c r="R56" s="35"/>
      <c r="S56" s="35"/>
      <c r="T56" s="35"/>
      <c r="U56" s="35"/>
      <c r="V56" s="35"/>
      <c r="W56" s="35"/>
      <c r="X56" s="35"/>
      <c r="Y56" s="35"/>
      <c r="Z56" s="35"/>
      <c r="AA56" s="35"/>
    </row>
    <row r="57" spans="1:27">
      <c r="A57" s="55"/>
      <c r="B57" s="50"/>
      <c r="C57" s="51" t="s">
        <v>1044</v>
      </c>
      <c r="D57" s="60">
        <v>1</v>
      </c>
      <c r="E57" s="619"/>
      <c r="F57" s="58">
        <f>D57*E57</f>
        <v>0</v>
      </c>
      <c r="G57" s="59"/>
      <c r="H57" s="35"/>
      <c r="I57" s="35"/>
      <c r="J57" s="35"/>
      <c r="K57" s="35"/>
      <c r="L57" s="35"/>
      <c r="M57" s="35"/>
      <c r="N57" s="35"/>
      <c r="O57" s="35"/>
      <c r="P57" s="35"/>
      <c r="Q57" s="35"/>
      <c r="R57" s="35"/>
      <c r="S57" s="35"/>
      <c r="T57" s="35"/>
      <c r="U57" s="35"/>
      <c r="V57" s="35"/>
      <c r="W57" s="35"/>
      <c r="X57" s="35"/>
      <c r="Y57" s="35"/>
      <c r="Z57" s="35"/>
      <c r="AA57" s="35"/>
    </row>
    <row r="58" spans="1:27">
      <c r="A58" s="55"/>
      <c r="B58" s="50"/>
      <c r="C58" s="51"/>
      <c r="D58" s="52"/>
      <c r="E58" s="52"/>
      <c r="F58" s="59"/>
      <c r="G58" s="59"/>
      <c r="H58" s="35"/>
      <c r="I58" s="35"/>
      <c r="J58" s="35"/>
      <c r="K58" s="35"/>
      <c r="L58" s="35"/>
      <c r="M58" s="35"/>
      <c r="N58" s="35"/>
      <c r="O58" s="35"/>
      <c r="P58" s="35"/>
      <c r="Q58" s="35"/>
      <c r="R58" s="35"/>
      <c r="S58" s="35"/>
      <c r="T58" s="35"/>
      <c r="U58" s="35"/>
      <c r="V58" s="35"/>
      <c r="W58" s="35"/>
      <c r="X58" s="35"/>
      <c r="Y58" s="35"/>
      <c r="Z58" s="35"/>
      <c r="AA58" s="35"/>
    </row>
    <row r="59" spans="1:27" ht="38.25">
      <c r="A59" s="61" t="s">
        <v>1027</v>
      </c>
      <c r="B59" s="54" t="s">
        <v>2578</v>
      </c>
      <c r="C59" s="51"/>
      <c r="D59" s="57"/>
      <c r="E59" s="57"/>
      <c r="F59" s="58">
        <f t="shared" ref="F59:F65" si="0">D59*E59</f>
        <v>0</v>
      </c>
      <c r="G59" s="58"/>
      <c r="H59" s="35"/>
      <c r="I59" s="35"/>
      <c r="J59" s="35"/>
      <c r="K59" s="35"/>
      <c r="L59" s="35"/>
      <c r="M59" s="35"/>
      <c r="N59" s="35"/>
      <c r="O59" s="35"/>
      <c r="P59" s="35"/>
      <c r="Q59" s="35"/>
      <c r="R59" s="35"/>
      <c r="S59" s="35"/>
      <c r="T59" s="35"/>
      <c r="U59" s="35"/>
      <c r="V59" s="35"/>
      <c r="W59" s="35"/>
      <c r="X59" s="35"/>
      <c r="Y59" s="35"/>
      <c r="Z59" s="35"/>
      <c r="AA59" s="35"/>
    </row>
    <row r="60" spans="1:27">
      <c r="A60" s="55"/>
      <c r="B60" s="50" t="s">
        <v>1326</v>
      </c>
      <c r="C60" s="51"/>
      <c r="D60" s="57"/>
      <c r="E60" s="57"/>
      <c r="F60" s="58">
        <f t="shared" si="0"/>
        <v>0</v>
      </c>
      <c r="G60" s="58"/>
      <c r="H60" s="35"/>
      <c r="I60" s="35"/>
      <c r="J60" s="35"/>
      <c r="K60" s="35"/>
      <c r="L60" s="35"/>
      <c r="M60" s="35"/>
      <c r="N60" s="35"/>
      <c r="O60" s="35"/>
      <c r="P60" s="35"/>
      <c r="Q60" s="35"/>
      <c r="R60" s="35"/>
      <c r="S60" s="35"/>
      <c r="T60" s="35"/>
      <c r="U60" s="35"/>
      <c r="V60" s="35"/>
      <c r="W60" s="35"/>
      <c r="X60" s="35"/>
      <c r="Y60" s="35"/>
      <c r="Z60" s="35"/>
      <c r="AA60" s="35"/>
    </row>
    <row r="61" spans="1:27" ht="38.25">
      <c r="A61" s="55" t="s">
        <v>995</v>
      </c>
      <c r="B61" s="50" t="s">
        <v>2579</v>
      </c>
      <c r="C61" s="51"/>
      <c r="D61" s="57"/>
      <c r="E61" s="57"/>
      <c r="F61" s="58">
        <f t="shared" si="0"/>
        <v>0</v>
      </c>
      <c r="G61" s="58"/>
      <c r="H61" s="35"/>
      <c r="I61" s="35"/>
      <c r="J61" s="35"/>
      <c r="K61" s="35"/>
      <c r="L61" s="35"/>
      <c r="M61" s="35"/>
      <c r="N61" s="35"/>
      <c r="O61" s="35"/>
      <c r="P61" s="35"/>
      <c r="Q61" s="35"/>
      <c r="R61" s="35"/>
      <c r="S61" s="35"/>
      <c r="T61" s="35"/>
      <c r="U61" s="35"/>
      <c r="V61" s="35"/>
      <c r="W61" s="35"/>
      <c r="X61" s="35"/>
      <c r="Y61" s="35"/>
      <c r="Z61" s="35"/>
      <c r="AA61" s="35"/>
    </row>
    <row r="62" spans="1:27" ht="38.25">
      <c r="A62" s="62" t="s">
        <v>995</v>
      </c>
      <c r="B62" s="50" t="s">
        <v>2540</v>
      </c>
      <c r="C62" s="51"/>
      <c r="D62" s="57"/>
      <c r="E62" s="57"/>
      <c r="F62" s="58">
        <f t="shared" si="0"/>
        <v>0</v>
      </c>
      <c r="G62" s="58"/>
      <c r="H62" s="35"/>
      <c r="I62" s="35"/>
      <c r="J62" s="35"/>
      <c r="K62" s="35"/>
      <c r="L62" s="35"/>
      <c r="M62" s="35"/>
      <c r="N62" s="35"/>
      <c r="O62" s="35"/>
      <c r="P62" s="35"/>
      <c r="Q62" s="35"/>
      <c r="R62" s="35"/>
      <c r="S62" s="35"/>
      <c r="T62" s="35"/>
      <c r="U62" s="35"/>
      <c r="V62" s="35"/>
      <c r="W62" s="35"/>
      <c r="X62" s="35"/>
      <c r="Y62" s="35"/>
      <c r="Z62" s="35"/>
      <c r="AA62" s="35"/>
    </row>
    <row r="63" spans="1:27">
      <c r="A63" s="55"/>
      <c r="B63" s="50" t="s">
        <v>1061</v>
      </c>
      <c r="C63" s="51"/>
      <c r="D63" s="57"/>
      <c r="E63" s="57"/>
      <c r="F63" s="58">
        <f t="shared" si="0"/>
        <v>0</v>
      </c>
      <c r="G63" s="58"/>
      <c r="H63" s="35"/>
      <c r="I63" s="35"/>
      <c r="J63" s="35"/>
      <c r="K63" s="35"/>
      <c r="L63" s="35"/>
      <c r="M63" s="35"/>
      <c r="N63" s="35"/>
      <c r="O63" s="35"/>
      <c r="P63" s="35"/>
      <c r="Q63" s="35"/>
      <c r="R63" s="35"/>
      <c r="S63" s="35"/>
      <c r="T63" s="35"/>
      <c r="U63" s="35"/>
      <c r="V63" s="35"/>
      <c r="W63" s="35"/>
      <c r="X63" s="35"/>
      <c r="Y63" s="35"/>
      <c r="Z63" s="35"/>
      <c r="AA63" s="35"/>
    </row>
    <row r="64" spans="1:27">
      <c r="A64" s="55" t="s">
        <v>75</v>
      </c>
      <c r="B64" s="50" t="s">
        <v>2539</v>
      </c>
      <c r="C64" s="51" t="s">
        <v>1006</v>
      </c>
      <c r="D64" s="63">
        <v>50</v>
      </c>
      <c r="E64" s="619"/>
      <c r="F64" s="58">
        <f t="shared" ref="F64" si="1">D64*E64</f>
        <v>0</v>
      </c>
      <c r="G64" s="58"/>
      <c r="H64" s="35"/>
      <c r="I64" s="35"/>
      <c r="J64" s="35"/>
      <c r="K64" s="35"/>
      <c r="L64" s="35"/>
      <c r="M64" s="35"/>
      <c r="N64" s="35"/>
      <c r="O64" s="35"/>
      <c r="P64" s="35"/>
      <c r="Q64" s="35"/>
      <c r="R64" s="35"/>
      <c r="S64" s="35"/>
      <c r="T64" s="35"/>
      <c r="U64" s="35"/>
      <c r="V64" s="35"/>
      <c r="W64" s="35"/>
      <c r="X64" s="35"/>
      <c r="Y64" s="35"/>
      <c r="Z64" s="35"/>
      <c r="AA64" s="35"/>
    </row>
    <row r="65" spans="1:27" ht="25.5">
      <c r="A65" s="55" t="s">
        <v>77</v>
      </c>
      <c r="B65" s="50" t="s">
        <v>3326</v>
      </c>
      <c r="C65" s="51" t="s">
        <v>1006</v>
      </c>
      <c r="D65" s="63">
        <v>50</v>
      </c>
      <c r="E65" s="619"/>
      <c r="F65" s="58">
        <f t="shared" si="0"/>
        <v>0</v>
      </c>
      <c r="G65" s="58"/>
      <c r="H65" s="35"/>
      <c r="I65" s="35"/>
      <c r="J65" s="35"/>
      <c r="K65" s="35"/>
      <c r="L65" s="35"/>
      <c r="M65" s="35"/>
      <c r="N65" s="35"/>
      <c r="O65" s="35"/>
      <c r="P65" s="35"/>
      <c r="Q65" s="35"/>
      <c r="R65" s="35"/>
      <c r="S65" s="35"/>
      <c r="T65" s="35"/>
      <c r="U65" s="35"/>
      <c r="V65" s="35"/>
      <c r="W65" s="35"/>
      <c r="X65" s="35"/>
      <c r="Y65" s="35"/>
      <c r="Z65" s="35"/>
      <c r="AA65" s="35"/>
    </row>
    <row r="66" spans="1:27">
      <c r="A66" s="55"/>
      <c r="B66" s="50"/>
      <c r="C66" s="51"/>
      <c r="D66" s="57"/>
      <c r="E66" s="57"/>
      <c r="F66" s="58"/>
      <c r="G66" s="58"/>
      <c r="H66" s="35"/>
      <c r="I66" s="35"/>
      <c r="J66" s="35"/>
      <c r="K66" s="35"/>
      <c r="L66" s="35"/>
      <c r="M66" s="35"/>
      <c r="N66" s="35"/>
      <c r="O66" s="35"/>
      <c r="P66" s="35"/>
      <c r="Q66" s="35"/>
      <c r="R66" s="35"/>
      <c r="S66" s="35"/>
      <c r="T66" s="35"/>
      <c r="U66" s="35"/>
      <c r="V66" s="35"/>
      <c r="W66" s="35"/>
      <c r="X66" s="35"/>
      <c r="Y66" s="35"/>
      <c r="Z66" s="35"/>
      <c r="AA66" s="35"/>
    </row>
    <row r="67" spans="1:27">
      <c r="A67" s="61" t="s">
        <v>1030</v>
      </c>
      <c r="B67" s="54" t="s">
        <v>3455</v>
      </c>
      <c r="C67" s="51"/>
      <c r="D67" s="57"/>
      <c r="E67" s="57"/>
      <c r="F67" s="58">
        <f t="shared" ref="F67:F71" si="2">D67*E67</f>
        <v>0</v>
      </c>
      <c r="G67" s="58"/>
      <c r="H67" s="35"/>
      <c r="I67" s="35"/>
      <c r="J67" s="35"/>
      <c r="K67" s="35"/>
      <c r="L67" s="35"/>
      <c r="M67" s="35"/>
      <c r="N67" s="35"/>
      <c r="O67" s="35"/>
      <c r="P67" s="35"/>
      <c r="Q67" s="35"/>
      <c r="R67" s="35"/>
      <c r="S67" s="35"/>
      <c r="T67" s="35"/>
      <c r="U67" s="35"/>
      <c r="V67" s="35"/>
      <c r="W67" s="35"/>
      <c r="X67" s="35"/>
      <c r="Y67" s="35"/>
      <c r="Z67" s="35"/>
      <c r="AA67" s="35"/>
    </row>
    <row r="68" spans="1:27">
      <c r="A68" s="61"/>
      <c r="B68" s="50" t="s">
        <v>3456</v>
      </c>
      <c r="C68" s="51"/>
      <c r="D68" s="57"/>
      <c r="E68" s="57"/>
      <c r="F68" s="58"/>
      <c r="G68" s="58"/>
      <c r="H68" s="35"/>
      <c r="I68" s="35"/>
      <c r="J68" s="35"/>
      <c r="K68" s="35"/>
      <c r="L68" s="35"/>
      <c r="M68" s="35"/>
      <c r="N68" s="35"/>
      <c r="O68" s="35"/>
      <c r="P68" s="35"/>
      <c r="Q68" s="35"/>
      <c r="R68" s="35"/>
      <c r="S68" s="35"/>
      <c r="T68" s="35"/>
      <c r="U68" s="35"/>
      <c r="V68" s="35"/>
      <c r="W68" s="35"/>
      <c r="X68" s="35"/>
      <c r="Y68" s="35"/>
      <c r="Z68" s="35"/>
      <c r="AA68" s="35"/>
    </row>
    <row r="69" spans="1:27">
      <c r="A69" s="55"/>
      <c r="B69" s="50" t="s">
        <v>1326</v>
      </c>
      <c r="C69" s="51"/>
      <c r="D69" s="57"/>
      <c r="E69" s="57"/>
      <c r="F69" s="58">
        <f t="shared" si="2"/>
        <v>0</v>
      </c>
      <c r="G69" s="58"/>
      <c r="H69" s="35"/>
      <c r="I69" s="35"/>
      <c r="J69" s="35"/>
      <c r="K69" s="35"/>
      <c r="L69" s="35"/>
      <c r="M69" s="35"/>
      <c r="N69" s="35"/>
      <c r="O69" s="35"/>
      <c r="P69" s="35"/>
      <c r="Q69" s="35"/>
      <c r="R69" s="35"/>
      <c r="S69" s="35"/>
      <c r="T69" s="35"/>
      <c r="U69" s="35"/>
      <c r="V69" s="35"/>
      <c r="W69" s="35"/>
      <c r="X69" s="35"/>
      <c r="Y69" s="35"/>
      <c r="Z69" s="35"/>
      <c r="AA69" s="35"/>
    </row>
    <row r="70" spans="1:27" ht="25.5">
      <c r="A70" s="55" t="s">
        <v>995</v>
      </c>
      <c r="B70" s="50" t="s">
        <v>2541</v>
      </c>
      <c r="C70" s="51"/>
      <c r="D70" s="57"/>
      <c r="E70" s="57"/>
      <c r="F70" s="58">
        <f t="shared" si="2"/>
        <v>0</v>
      </c>
      <c r="G70" s="58"/>
      <c r="H70" s="35"/>
      <c r="I70" s="35"/>
      <c r="J70" s="35"/>
      <c r="K70" s="35"/>
      <c r="L70" s="35"/>
      <c r="M70" s="35"/>
      <c r="N70" s="35"/>
      <c r="O70" s="35"/>
      <c r="P70" s="35"/>
      <c r="Q70" s="35"/>
      <c r="R70" s="35"/>
      <c r="S70" s="35"/>
      <c r="T70" s="35"/>
      <c r="U70" s="35"/>
      <c r="V70" s="35"/>
      <c r="W70" s="35"/>
      <c r="X70" s="35"/>
      <c r="Y70" s="35"/>
      <c r="Z70" s="35"/>
      <c r="AA70" s="35"/>
    </row>
    <row r="71" spans="1:27" ht="25.5">
      <c r="A71" s="62" t="s">
        <v>995</v>
      </c>
      <c r="B71" s="50" t="s">
        <v>2231</v>
      </c>
      <c r="C71" s="51"/>
      <c r="D71" s="57"/>
      <c r="E71" s="57"/>
      <c r="F71" s="58">
        <f t="shared" si="2"/>
        <v>0</v>
      </c>
      <c r="G71" s="58"/>
      <c r="H71" s="35"/>
      <c r="I71" s="35"/>
      <c r="J71" s="35"/>
      <c r="K71" s="35"/>
      <c r="L71" s="35"/>
      <c r="M71" s="35"/>
      <c r="N71" s="35"/>
      <c r="O71" s="35"/>
      <c r="P71" s="35"/>
      <c r="Q71" s="35"/>
      <c r="R71" s="35"/>
      <c r="S71" s="35"/>
      <c r="T71" s="35"/>
      <c r="U71" s="35"/>
      <c r="V71" s="35"/>
      <c r="W71" s="35"/>
      <c r="X71" s="35"/>
      <c r="Y71" s="35"/>
      <c r="Z71" s="35"/>
      <c r="AA71" s="35"/>
    </row>
    <row r="72" spans="1:27">
      <c r="A72" s="55"/>
      <c r="B72" s="50" t="s">
        <v>2295</v>
      </c>
      <c r="C72" s="51"/>
      <c r="D72" s="57"/>
      <c r="E72" s="57"/>
      <c r="F72" s="58"/>
      <c r="G72" s="58"/>
      <c r="H72" s="35"/>
      <c r="I72" s="35"/>
      <c r="J72" s="35"/>
      <c r="K72" s="35"/>
      <c r="L72" s="35"/>
      <c r="M72" s="35"/>
      <c r="N72" s="35"/>
      <c r="O72" s="35"/>
      <c r="P72" s="35"/>
      <c r="Q72" s="35"/>
      <c r="R72" s="35"/>
      <c r="S72" s="35"/>
      <c r="T72" s="35"/>
      <c r="U72" s="35"/>
      <c r="V72" s="35"/>
      <c r="W72" s="35"/>
      <c r="X72" s="35"/>
      <c r="Y72" s="35"/>
      <c r="Z72" s="35"/>
      <c r="AA72" s="35"/>
    </row>
    <row r="73" spans="1:27">
      <c r="A73" s="55"/>
      <c r="B73" s="50"/>
      <c r="C73" s="51" t="s">
        <v>1026</v>
      </c>
      <c r="D73" s="60">
        <v>1</v>
      </c>
      <c r="E73" s="619"/>
      <c r="F73" s="58">
        <f t="shared" ref="F73" si="3">D73*E73</f>
        <v>0</v>
      </c>
      <c r="G73" s="58"/>
      <c r="H73" s="35"/>
      <c r="I73" s="35"/>
      <c r="J73" s="35"/>
      <c r="K73" s="35"/>
      <c r="L73" s="35"/>
      <c r="M73" s="35"/>
      <c r="N73" s="35"/>
      <c r="O73" s="35"/>
      <c r="P73" s="35"/>
      <c r="Q73" s="35"/>
      <c r="R73" s="35"/>
      <c r="S73" s="35"/>
      <c r="T73" s="35"/>
      <c r="U73" s="35"/>
      <c r="V73" s="35"/>
      <c r="W73" s="35"/>
      <c r="X73" s="35"/>
      <c r="Y73" s="35"/>
      <c r="Z73" s="35"/>
      <c r="AA73" s="35"/>
    </row>
    <row r="74" spans="1:27">
      <c r="A74" s="64"/>
      <c r="B74" s="65"/>
      <c r="C74" s="66"/>
      <c r="D74" s="67"/>
      <c r="E74" s="68"/>
      <c r="F74" s="69"/>
      <c r="G74" s="58"/>
      <c r="H74" s="35"/>
      <c r="I74" s="35"/>
      <c r="J74" s="35"/>
      <c r="K74" s="35"/>
      <c r="L74" s="35"/>
      <c r="M74" s="35"/>
      <c r="N74" s="35"/>
      <c r="O74" s="35"/>
      <c r="P74" s="35"/>
      <c r="Q74" s="35"/>
      <c r="R74" s="35"/>
      <c r="S74" s="35"/>
      <c r="T74" s="35"/>
      <c r="U74" s="35"/>
      <c r="V74" s="35"/>
      <c r="W74" s="35"/>
      <c r="X74" s="35"/>
      <c r="Y74" s="35"/>
      <c r="Z74" s="35"/>
      <c r="AA74" s="35"/>
    </row>
    <row r="75" spans="1:27">
      <c r="A75" s="70" t="s">
        <v>1034</v>
      </c>
      <c r="B75" s="71" t="s">
        <v>3453</v>
      </c>
      <c r="C75" s="66"/>
      <c r="D75" s="68"/>
      <c r="E75" s="68"/>
      <c r="F75" s="69">
        <f t="shared" ref="F75" si="4">D75*E75</f>
        <v>0</v>
      </c>
      <c r="G75" s="58"/>
      <c r="H75" s="35"/>
      <c r="I75" s="35"/>
      <c r="J75" s="35"/>
      <c r="K75" s="35"/>
      <c r="L75" s="35"/>
      <c r="M75" s="35"/>
      <c r="N75" s="35"/>
      <c r="O75" s="35"/>
      <c r="P75" s="35"/>
      <c r="Q75" s="35"/>
      <c r="R75" s="35"/>
      <c r="S75" s="35"/>
      <c r="T75" s="35"/>
      <c r="U75" s="35"/>
      <c r="V75" s="35"/>
      <c r="W75" s="35"/>
      <c r="X75" s="35"/>
      <c r="Y75" s="35"/>
      <c r="Z75" s="35"/>
      <c r="AA75" s="35"/>
    </row>
    <row r="76" spans="1:27">
      <c r="A76" s="64"/>
      <c r="B76" s="65" t="s">
        <v>1326</v>
      </c>
      <c r="C76" s="66"/>
      <c r="D76" s="68"/>
      <c r="E76" s="68"/>
      <c r="F76" s="69">
        <f t="shared" ref="F76:F78" si="5">D76*E76</f>
        <v>0</v>
      </c>
      <c r="G76" s="58"/>
      <c r="H76" s="35"/>
      <c r="I76" s="35"/>
      <c r="J76" s="35"/>
      <c r="K76" s="35"/>
      <c r="L76" s="35"/>
      <c r="M76" s="35"/>
      <c r="N76" s="35"/>
      <c r="O76" s="35"/>
      <c r="P76" s="35"/>
      <c r="Q76" s="35"/>
      <c r="R76" s="35"/>
      <c r="S76" s="35"/>
      <c r="T76" s="35"/>
      <c r="U76" s="35"/>
      <c r="V76" s="35"/>
      <c r="W76" s="35"/>
      <c r="X76" s="35"/>
      <c r="Y76" s="35"/>
      <c r="Z76" s="35"/>
      <c r="AA76" s="35"/>
    </row>
    <row r="77" spans="1:27" ht="38.25">
      <c r="A77" s="64" t="s">
        <v>995</v>
      </c>
      <c r="B77" s="65" t="s">
        <v>2656</v>
      </c>
      <c r="C77" s="66"/>
      <c r="D77" s="68"/>
      <c r="E77" s="68"/>
      <c r="F77" s="69">
        <f t="shared" si="5"/>
        <v>0</v>
      </c>
      <c r="G77" s="58"/>
      <c r="H77" s="35"/>
      <c r="I77" s="35"/>
      <c r="J77" s="35"/>
      <c r="K77" s="35"/>
      <c r="L77" s="35"/>
      <c r="M77" s="35"/>
      <c r="N77" s="35"/>
      <c r="O77" s="35"/>
      <c r="P77" s="35"/>
      <c r="Q77" s="35"/>
      <c r="R77" s="35"/>
      <c r="S77" s="35"/>
      <c r="T77" s="35"/>
      <c r="U77" s="35"/>
      <c r="V77" s="35"/>
      <c r="W77" s="35"/>
      <c r="X77" s="35"/>
      <c r="Y77" s="35"/>
      <c r="Z77" s="35"/>
      <c r="AA77" s="35"/>
    </row>
    <row r="78" spans="1:27" ht="25.5">
      <c r="A78" s="64" t="s">
        <v>995</v>
      </c>
      <c r="B78" s="65" t="s">
        <v>2231</v>
      </c>
      <c r="C78" s="66"/>
      <c r="D78" s="68"/>
      <c r="E78" s="68"/>
      <c r="F78" s="69">
        <f t="shared" si="5"/>
        <v>0</v>
      </c>
      <c r="G78" s="58"/>
      <c r="H78" s="35"/>
      <c r="I78" s="35"/>
      <c r="J78" s="35"/>
      <c r="K78" s="35"/>
      <c r="L78" s="35"/>
      <c r="M78" s="35"/>
      <c r="N78" s="35"/>
      <c r="O78" s="35"/>
      <c r="P78" s="35"/>
      <c r="Q78" s="35"/>
      <c r="R78" s="35"/>
      <c r="S78" s="35"/>
      <c r="T78" s="35"/>
      <c r="U78" s="35"/>
      <c r="V78" s="35"/>
      <c r="W78" s="35"/>
      <c r="X78" s="35"/>
      <c r="Y78" s="35"/>
      <c r="Z78" s="35"/>
      <c r="AA78" s="35"/>
    </row>
    <row r="79" spans="1:27">
      <c r="A79" s="64"/>
      <c r="B79" s="65" t="s">
        <v>1061</v>
      </c>
      <c r="C79" s="66"/>
      <c r="D79" s="68"/>
      <c r="E79" s="68"/>
      <c r="F79" s="69"/>
      <c r="G79" s="58"/>
      <c r="H79" s="35"/>
      <c r="I79" s="35"/>
      <c r="J79" s="35"/>
      <c r="K79" s="35"/>
      <c r="L79" s="35"/>
      <c r="M79" s="35"/>
      <c r="N79" s="35"/>
      <c r="O79" s="35"/>
      <c r="P79" s="35"/>
      <c r="Q79" s="35"/>
      <c r="R79" s="35"/>
      <c r="S79" s="35"/>
      <c r="T79" s="35"/>
      <c r="U79" s="35"/>
      <c r="V79" s="35"/>
      <c r="W79" s="35"/>
      <c r="X79" s="35"/>
      <c r="Y79" s="35"/>
      <c r="Z79" s="35"/>
      <c r="AA79" s="35"/>
    </row>
    <row r="80" spans="1:27">
      <c r="A80" s="64"/>
      <c r="B80" s="65"/>
      <c r="C80" s="66" t="s">
        <v>1006</v>
      </c>
      <c r="D80" s="72">
        <v>30</v>
      </c>
      <c r="E80" s="620"/>
      <c r="F80" s="69">
        <f t="shared" ref="F80" si="6">D80*E80</f>
        <v>0</v>
      </c>
      <c r="G80" s="58"/>
      <c r="H80" s="35"/>
      <c r="I80" s="35"/>
      <c r="J80" s="35"/>
      <c r="K80" s="35"/>
      <c r="L80" s="35"/>
      <c r="M80" s="35"/>
      <c r="N80" s="35"/>
      <c r="O80" s="35"/>
      <c r="P80" s="35"/>
      <c r="Q80" s="35"/>
      <c r="R80" s="35"/>
      <c r="S80" s="35"/>
      <c r="T80" s="35"/>
      <c r="U80" s="35"/>
      <c r="V80" s="35"/>
      <c r="W80" s="35"/>
      <c r="X80" s="35"/>
      <c r="Y80" s="35"/>
      <c r="Z80" s="35"/>
      <c r="AA80" s="35"/>
    </row>
    <row r="81" spans="1:27">
      <c r="A81" s="64"/>
      <c r="B81" s="65"/>
      <c r="C81" s="66"/>
      <c r="D81" s="68"/>
      <c r="E81" s="68"/>
      <c r="F81" s="69"/>
      <c r="G81" s="58"/>
      <c r="H81" s="35"/>
      <c r="I81" s="35"/>
      <c r="J81" s="35"/>
      <c r="K81" s="35"/>
      <c r="L81" s="35"/>
      <c r="M81" s="35"/>
      <c r="N81" s="35"/>
      <c r="O81" s="35"/>
      <c r="P81" s="35"/>
      <c r="Q81" s="35"/>
      <c r="R81" s="35"/>
      <c r="S81" s="35"/>
      <c r="T81" s="35"/>
      <c r="U81" s="35"/>
      <c r="V81" s="35"/>
      <c r="W81" s="35"/>
      <c r="X81" s="35"/>
      <c r="Y81" s="35"/>
      <c r="Z81" s="35"/>
      <c r="AA81" s="35"/>
    </row>
    <row r="82" spans="1:27">
      <c r="A82" s="61" t="s">
        <v>1035</v>
      </c>
      <c r="B82" s="54" t="s">
        <v>3327</v>
      </c>
      <c r="C82" s="51"/>
      <c r="D82" s="57"/>
      <c r="E82" s="57"/>
      <c r="F82" s="58">
        <f t="shared" ref="F82:F85" si="7">D82*E82</f>
        <v>0</v>
      </c>
      <c r="G82" s="58"/>
      <c r="H82" s="35"/>
      <c r="I82" s="35"/>
      <c r="J82" s="35"/>
      <c r="K82" s="35"/>
      <c r="L82" s="35"/>
      <c r="M82" s="35"/>
      <c r="N82" s="35"/>
      <c r="O82" s="35"/>
      <c r="P82" s="35"/>
      <c r="Q82" s="35"/>
      <c r="R82" s="35"/>
      <c r="S82" s="35"/>
      <c r="T82" s="35"/>
      <c r="U82" s="35"/>
      <c r="V82" s="35"/>
      <c r="W82" s="35"/>
      <c r="X82" s="35"/>
      <c r="Y82" s="35"/>
      <c r="Z82" s="35"/>
      <c r="AA82" s="35"/>
    </row>
    <row r="83" spans="1:27">
      <c r="A83" s="55"/>
      <c r="B83" s="50" t="s">
        <v>1326</v>
      </c>
      <c r="C83" s="51"/>
      <c r="D83" s="57"/>
      <c r="E83" s="57"/>
      <c r="F83" s="58">
        <f t="shared" si="7"/>
        <v>0</v>
      </c>
      <c r="G83" s="58"/>
      <c r="H83" s="35"/>
      <c r="I83" s="35"/>
      <c r="J83" s="35"/>
      <c r="K83" s="35"/>
      <c r="L83" s="35"/>
      <c r="M83" s="35"/>
      <c r="N83" s="35"/>
      <c r="O83" s="35"/>
      <c r="P83" s="35"/>
      <c r="Q83" s="35"/>
      <c r="R83" s="35"/>
      <c r="S83" s="35"/>
      <c r="T83" s="35"/>
      <c r="U83" s="35"/>
      <c r="V83" s="35"/>
      <c r="W83" s="35"/>
      <c r="X83" s="35"/>
      <c r="Y83" s="35"/>
      <c r="Z83" s="35"/>
      <c r="AA83" s="35"/>
    </row>
    <row r="84" spans="1:27">
      <c r="A84" s="55" t="s">
        <v>995</v>
      </c>
      <c r="B84" s="50" t="s">
        <v>3328</v>
      </c>
      <c r="C84" s="51"/>
      <c r="D84" s="57"/>
      <c r="E84" s="57"/>
      <c r="F84" s="58">
        <f t="shared" si="7"/>
        <v>0</v>
      </c>
      <c r="G84" s="58"/>
      <c r="H84" s="35"/>
      <c r="I84" s="35"/>
      <c r="J84" s="35"/>
      <c r="K84" s="35"/>
      <c r="L84" s="35"/>
      <c r="M84" s="35"/>
      <c r="N84" s="35"/>
      <c r="O84" s="35"/>
      <c r="P84" s="35"/>
      <c r="Q84" s="35"/>
      <c r="R84" s="35"/>
      <c r="S84" s="35"/>
      <c r="T84" s="35"/>
      <c r="U84" s="35"/>
      <c r="V84" s="35"/>
      <c r="W84" s="35"/>
      <c r="X84" s="35"/>
      <c r="Y84" s="35"/>
      <c r="Z84" s="35"/>
      <c r="AA84" s="35"/>
    </row>
    <row r="85" spans="1:27" ht="25.5">
      <c r="A85" s="62" t="s">
        <v>995</v>
      </c>
      <c r="B85" s="50" t="s">
        <v>2231</v>
      </c>
      <c r="C85" s="51"/>
      <c r="D85" s="57"/>
      <c r="E85" s="57"/>
      <c r="F85" s="58">
        <f t="shared" si="7"/>
        <v>0</v>
      </c>
      <c r="G85" s="58"/>
      <c r="H85" s="35"/>
      <c r="I85" s="35"/>
      <c r="J85" s="35"/>
      <c r="K85" s="35"/>
      <c r="L85" s="35"/>
      <c r="M85" s="35"/>
      <c r="N85" s="35"/>
      <c r="O85" s="35"/>
      <c r="P85" s="35"/>
      <c r="Q85" s="35"/>
      <c r="R85" s="35"/>
      <c r="S85" s="35"/>
      <c r="T85" s="35"/>
      <c r="U85" s="35"/>
      <c r="V85" s="35"/>
      <c r="W85" s="35"/>
      <c r="X85" s="35"/>
      <c r="Y85" s="35"/>
      <c r="Z85" s="35"/>
      <c r="AA85" s="35"/>
    </row>
    <row r="86" spans="1:27">
      <c r="A86" s="55"/>
      <c r="B86" s="50" t="s">
        <v>2295</v>
      </c>
      <c r="C86" s="51"/>
      <c r="D86" s="57"/>
      <c r="E86" s="57"/>
      <c r="F86" s="58"/>
      <c r="G86" s="58"/>
      <c r="H86" s="35"/>
      <c r="I86" s="35"/>
      <c r="J86" s="35"/>
      <c r="K86" s="35"/>
      <c r="L86" s="35"/>
      <c r="M86" s="35"/>
      <c r="N86" s="35"/>
      <c r="O86" s="35"/>
      <c r="P86" s="35"/>
      <c r="Q86" s="35"/>
      <c r="R86" s="35"/>
      <c r="S86" s="35"/>
      <c r="T86" s="35"/>
      <c r="U86" s="35"/>
      <c r="V86" s="35"/>
      <c r="W86" s="35"/>
      <c r="X86" s="35"/>
      <c r="Y86" s="35"/>
      <c r="Z86" s="35"/>
      <c r="AA86" s="35"/>
    </row>
    <row r="87" spans="1:27">
      <c r="A87" s="55"/>
      <c r="B87" s="50"/>
      <c r="C87" s="51" t="s">
        <v>1026</v>
      </c>
      <c r="D87" s="60">
        <v>1</v>
      </c>
      <c r="E87" s="619"/>
      <c r="F87" s="58">
        <f t="shared" ref="F87" si="8">D87*E87</f>
        <v>0</v>
      </c>
      <c r="G87" s="58"/>
      <c r="H87" s="35"/>
      <c r="I87" s="35"/>
      <c r="J87" s="35"/>
      <c r="K87" s="35"/>
      <c r="L87" s="35"/>
      <c r="M87" s="35"/>
      <c r="N87" s="35"/>
      <c r="O87" s="35"/>
      <c r="P87" s="35"/>
      <c r="Q87" s="35"/>
      <c r="R87" s="35"/>
      <c r="S87" s="35"/>
      <c r="T87" s="35"/>
      <c r="U87" s="35"/>
      <c r="V87" s="35"/>
      <c r="W87" s="35"/>
      <c r="X87" s="35"/>
      <c r="Y87" s="35"/>
      <c r="Z87" s="35"/>
      <c r="AA87" s="35"/>
    </row>
    <row r="88" spans="1:27">
      <c r="A88" s="64"/>
      <c r="B88" s="65"/>
      <c r="C88" s="66"/>
      <c r="D88" s="67"/>
      <c r="E88" s="68"/>
      <c r="F88" s="69"/>
      <c r="G88" s="58"/>
      <c r="H88" s="35"/>
      <c r="I88" s="35"/>
      <c r="J88" s="35"/>
      <c r="K88" s="35"/>
      <c r="L88" s="35"/>
      <c r="M88" s="35"/>
      <c r="N88" s="35"/>
      <c r="O88" s="35"/>
      <c r="P88" s="35"/>
      <c r="Q88" s="35"/>
      <c r="R88" s="35"/>
      <c r="S88" s="35"/>
      <c r="T88" s="35"/>
      <c r="U88" s="35"/>
      <c r="V88" s="35"/>
      <c r="W88" s="35"/>
      <c r="X88" s="35"/>
      <c r="Y88" s="35"/>
      <c r="Z88" s="35"/>
      <c r="AA88" s="35"/>
    </row>
    <row r="89" spans="1:27">
      <c r="A89" s="70" t="s">
        <v>1036</v>
      </c>
      <c r="B89" s="71" t="s">
        <v>2657</v>
      </c>
      <c r="C89" s="66"/>
      <c r="D89" s="68"/>
      <c r="E89" s="68"/>
      <c r="F89" s="69">
        <f t="shared" ref="F89:F93" si="9">D89*E89</f>
        <v>0</v>
      </c>
      <c r="G89" s="58"/>
      <c r="H89" s="35"/>
      <c r="I89" s="35"/>
      <c r="J89" s="35"/>
      <c r="K89" s="35"/>
      <c r="L89" s="35"/>
      <c r="M89" s="35"/>
      <c r="N89" s="35"/>
      <c r="O89" s="35"/>
      <c r="P89" s="35"/>
      <c r="Q89" s="35"/>
      <c r="R89" s="35"/>
      <c r="S89" s="35"/>
      <c r="T89" s="35"/>
      <c r="U89" s="35"/>
      <c r="V89" s="35"/>
      <c r="W89" s="35"/>
      <c r="X89" s="35"/>
      <c r="Y89" s="35"/>
      <c r="Z89" s="35"/>
      <c r="AA89" s="35"/>
    </row>
    <row r="90" spans="1:27">
      <c r="A90" s="64"/>
      <c r="B90" s="65" t="s">
        <v>1326</v>
      </c>
      <c r="C90" s="66"/>
      <c r="D90" s="68"/>
      <c r="E90" s="68"/>
      <c r="F90" s="69">
        <f t="shared" si="9"/>
        <v>0</v>
      </c>
      <c r="G90" s="58"/>
      <c r="H90" s="35"/>
      <c r="I90" s="35"/>
      <c r="J90" s="35"/>
      <c r="K90" s="35"/>
      <c r="L90" s="35"/>
      <c r="M90" s="35"/>
      <c r="N90" s="35"/>
      <c r="O90" s="35"/>
      <c r="P90" s="35"/>
      <c r="Q90" s="35"/>
      <c r="R90" s="35"/>
      <c r="S90" s="35"/>
      <c r="T90" s="35"/>
      <c r="U90" s="35"/>
      <c r="V90" s="35"/>
      <c r="W90" s="35"/>
      <c r="X90" s="35"/>
      <c r="Y90" s="35"/>
      <c r="Z90" s="35"/>
      <c r="AA90" s="35"/>
    </row>
    <row r="91" spans="1:27" ht="38.25">
      <c r="A91" s="64" t="s">
        <v>995</v>
      </c>
      <c r="B91" s="65" t="s">
        <v>3329</v>
      </c>
      <c r="C91" s="66"/>
      <c r="D91" s="68"/>
      <c r="E91" s="68"/>
      <c r="F91" s="69">
        <f t="shared" si="9"/>
        <v>0</v>
      </c>
      <c r="G91" s="58"/>
      <c r="H91" s="35"/>
      <c r="I91" s="35"/>
      <c r="J91" s="35"/>
      <c r="K91" s="35"/>
      <c r="L91" s="35"/>
      <c r="M91" s="35"/>
      <c r="N91" s="35"/>
      <c r="O91" s="35"/>
      <c r="P91" s="35"/>
      <c r="Q91" s="35"/>
      <c r="R91" s="35"/>
      <c r="S91" s="35"/>
      <c r="T91" s="35"/>
      <c r="U91" s="35"/>
      <c r="V91" s="35"/>
      <c r="W91" s="35"/>
      <c r="X91" s="35"/>
      <c r="Y91" s="35"/>
      <c r="Z91" s="35"/>
      <c r="AA91" s="35"/>
    </row>
    <row r="92" spans="1:27" ht="25.5">
      <c r="A92" s="64" t="s">
        <v>995</v>
      </c>
      <c r="B92" s="65" t="s">
        <v>2658</v>
      </c>
      <c r="C92" s="66"/>
      <c r="D92" s="68"/>
      <c r="E92" s="68"/>
      <c r="F92" s="69"/>
      <c r="G92" s="58"/>
      <c r="H92" s="35"/>
      <c r="I92" s="35"/>
      <c r="J92" s="35"/>
      <c r="K92" s="35"/>
      <c r="L92" s="35"/>
      <c r="M92" s="35"/>
      <c r="N92" s="35"/>
      <c r="O92" s="35"/>
      <c r="P92" s="35"/>
      <c r="Q92" s="35"/>
      <c r="R92" s="35"/>
      <c r="S92" s="35"/>
      <c r="T92" s="35"/>
      <c r="U92" s="35"/>
      <c r="V92" s="35"/>
      <c r="W92" s="35"/>
      <c r="X92" s="35"/>
      <c r="Y92" s="35"/>
      <c r="Z92" s="35"/>
      <c r="AA92" s="35"/>
    </row>
    <row r="93" spans="1:27" ht="25.5">
      <c r="A93" s="64" t="s">
        <v>995</v>
      </c>
      <c r="B93" s="65" t="s">
        <v>2231</v>
      </c>
      <c r="C93" s="66"/>
      <c r="D93" s="68"/>
      <c r="E93" s="68"/>
      <c r="F93" s="69">
        <f t="shared" si="9"/>
        <v>0</v>
      </c>
      <c r="G93" s="58"/>
      <c r="H93" s="35"/>
      <c r="I93" s="35"/>
      <c r="J93" s="35"/>
      <c r="K93" s="35"/>
      <c r="L93" s="35"/>
      <c r="M93" s="35"/>
      <c r="N93" s="35"/>
      <c r="O93" s="35"/>
      <c r="P93" s="35"/>
      <c r="Q93" s="35"/>
      <c r="R93" s="35"/>
      <c r="S93" s="35"/>
      <c r="T93" s="35"/>
      <c r="U93" s="35"/>
      <c r="V93" s="35"/>
      <c r="W93" s="35"/>
      <c r="X93" s="35"/>
      <c r="Y93" s="35"/>
      <c r="Z93" s="35"/>
      <c r="AA93" s="35"/>
    </row>
    <row r="94" spans="1:27">
      <c r="A94" s="64"/>
      <c r="B94" s="65" t="s">
        <v>2659</v>
      </c>
      <c r="C94" s="66"/>
      <c r="D94" s="68"/>
      <c r="E94" s="68"/>
      <c r="F94" s="69"/>
      <c r="G94" s="58"/>
      <c r="H94" s="35"/>
      <c r="I94" s="35"/>
      <c r="J94" s="35"/>
      <c r="K94" s="35"/>
      <c r="L94" s="35"/>
      <c r="M94" s="35"/>
      <c r="N94" s="35"/>
      <c r="O94" s="35"/>
      <c r="P94" s="35"/>
      <c r="Q94" s="35"/>
      <c r="R94" s="35"/>
      <c r="S94" s="35"/>
      <c r="T94" s="35"/>
      <c r="U94" s="35"/>
      <c r="V94" s="35"/>
      <c r="W94" s="35"/>
      <c r="X94" s="35"/>
      <c r="Y94" s="35"/>
      <c r="Z94" s="35"/>
      <c r="AA94" s="35"/>
    </row>
    <row r="95" spans="1:27">
      <c r="A95" s="64"/>
      <c r="B95" s="65"/>
      <c r="C95" s="66" t="s">
        <v>1046</v>
      </c>
      <c r="D95" s="72">
        <v>20</v>
      </c>
      <c r="E95" s="620"/>
      <c r="F95" s="69">
        <f t="shared" ref="F95" si="10">D95*E95</f>
        <v>0</v>
      </c>
      <c r="G95" s="58"/>
      <c r="H95" s="35"/>
      <c r="I95" s="35"/>
      <c r="J95" s="35"/>
      <c r="K95" s="35"/>
      <c r="L95" s="35"/>
      <c r="M95" s="35"/>
      <c r="N95" s="35"/>
      <c r="O95" s="35"/>
      <c r="P95" s="35"/>
      <c r="Q95" s="35"/>
      <c r="R95" s="35"/>
      <c r="S95" s="35"/>
      <c r="T95" s="35"/>
      <c r="U95" s="35"/>
      <c r="V95" s="35"/>
      <c r="W95" s="35"/>
      <c r="X95" s="35"/>
      <c r="Y95" s="35"/>
      <c r="Z95" s="35"/>
      <c r="AA95" s="35"/>
    </row>
    <row r="96" spans="1:27">
      <c r="A96" s="64"/>
      <c r="B96" s="65"/>
      <c r="C96" s="66"/>
      <c r="D96" s="67"/>
      <c r="E96" s="68"/>
      <c r="F96" s="69"/>
      <c r="G96" s="58"/>
      <c r="H96" s="35"/>
      <c r="I96" s="35"/>
      <c r="J96" s="35"/>
      <c r="K96" s="35"/>
      <c r="L96" s="35"/>
      <c r="M96" s="35"/>
      <c r="N96" s="35"/>
      <c r="O96" s="35"/>
      <c r="P96" s="35"/>
      <c r="Q96" s="35"/>
      <c r="R96" s="35"/>
      <c r="S96" s="35"/>
      <c r="T96" s="35"/>
      <c r="U96" s="35"/>
      <c r="V96" s="35"/>
      <c r="W96" s="35"/>
      <c r="X96" s="35"/>
      <c r="Y96" s="35"/>
      <c r="Z96" s="35"/>
      <c r="AA96" s="35"/>
    </row>
    <row r="97" spans="1:27">
      <c r="A97" s="70" t="s">
        <v>1037</v>
      </c>
      <c r="B97" s="71" t="s">
        <v>2660</v>
      </c>
      <c r="C97" s="66"/>
      <c r="D97" s="68"/>
      <c r="E97" s="68"/>
      <c r="F97" s="69">
        <f t="shared" ref="F97:F102" si="11">D97*E97</f>
        <v>0</v>
      </c>
      <c r="G97" s="58"/>
      <c r="H97" s="35"/>
      <c r="I97" s="35"/>
      <c r="J97" s="35"/>
      <c r="K97" s="35"/>
      <c r="L97" s="35"/>
      <c r="M97" s="35"/>
      <c r="N97" s="35"/>
      <c r="O97" s="35"/>
      <c r="P97" s="35"/>
      <c r="Q97" s="35"/>
      <c r="R97" s="35"/>
      <c r="S97" s="35"/>
      <c r="T97" s="35"/>
      <c r="U97" s="35"/>
      <c r="V97" s="35"/>
      <c r="W97" s="35"/>
      <c r="X97" s="35"/>
      <c r="Y97" s="35"/>
      <c r="Z97" s="35"/>
      <c r="AA97" s="35"/>
    </row>
    <row r="98" spans="1:27">
      <c r="A98" s="64"/>
      <c r="B98" s="65" t="s">
        <v>1326</v>
      </c>
      <c r="C98" s="66"/>
      <c r="D98" s="68"/>
      <c r="E98" s="68"/>
      <c r="F98" s="69">
        <f t="shared" si="11"/>
        <v>0</v>
      </c>
      <c r="G98" s="58"/>
      <c r="H98" s="35"/>
      <c r="I98" s="35"/>
      <c r="J98" s="35"/>
      <c r="K98" s="35"/>
      <c r="L98" s="35"/>
      <c r="M98" s="35"/>
      <c r="N98" s="35"/>
      <c r="O98" s="35"/>
      <c r="P98" s="35"/>
      <c r="Q98" s="35"/>
      <c r="R98" s="35"/>
      <c r="S98" s="35"/>
      <c r="T98" s="35"/>
      <c r="U98" s="35"/>
      <c r="V98" s="35"/>
      <c r="W98" s="35"/>
      <c r="X98" s="35"/>
      <c r="Y98" s="35"/>
      <c r="Z98" s="35"/>
      <c r="AA98" s="35"/>
    </row>
    <row r="99" spans="1:27" ht="38.25">
      <c r="A99" s="64" t="s">
        <v>995</v>
      </c>
      <c r="B99" s="65" t="s">
        <v>2662</v>
      </c>
      <c r="C99" s="66"/>
      <c r="D99" s="68"/>
      <c r="E99" s="68"/>
      <c r="F99" s="69">
        <f t="shared" si="11"/>
        <v>0</v>
      </c>
      <c r="G99" s="58"/>
      <c r="H99" s="35"/>
      <c r="I99" s="35"/>
      <c r="J99" s="35"/>
      <c r="K99" s="35"/>
      <c r="L99" s="35"/>
      <c r="M99" s="35"/>
      <c r="N99" s="35"/>
      <c r="O99" s="35"/>
      <c r="P99" s="35"/>
      <c r="Q99" s="35"/>
      <c r="R99" s="35"/>
      <c r="S99" s="35"/>
      <c r="T99" s="35"/>
      <c r="U99" s="35"/>
      <c r="V99" s="35"/>
      <c r="W99" s="35"/>
      <c r="X99" s="35"/>
      <c r="Y99" s="35"/>
      <c r="Z99" s="35"/>
      <c r="AA99" s="35"/>
    </row>
    <row r="100" spans="1:27">
      <c r="A100" s="64" t="s">
        <v>995</v>
      </c>
      <c r="B100" s="65" t="s">
        <v>2661</v>
      </c>
      <c r="C100" s="66"/>
      <c r="D100" s="68"/>
      <c r="E100" s="68"/>
      <c r="F100" s="69">
        <f t="shared" si="11"/>
        <v>0</v>
      </c>
      <c r="G100" s="58"/>
      <c r="H100" s="35"/>
      <c r="I100" s="35"/>
      <c r="J100" s="35"/>
      <c r="K100" s="35"/>
      <c r="L100" s="35"/>
      <c r="M100" s="35"/>
      <c r="N100" s="35"/>
      <c r="O100" s="35"/>
      <c r="P100" s="35"/>
      <c r="Q100" s="35"/>
      <c r="R100" s="35"/>
      <c r="S100" s="35"/>
      <c r="T100" s="35"/>
      <c r="U100" s="35"/>
      <c r="V100" s="35"/>
      <c r="W100" s="35"/>
      <c r="X100" s="35"/>
      <c r="Y100" s="35"/>
      <c r="Z100" s="35"/>
      <c r="AA100" s="35"/>
    </row>
    <row r="101" spans="1:27">
      <c r="A101" s="64"/>
      <c r="B101" s="65" t="s">
        <v>1061</v>
      </c>
      <c r="C101" s="66"/>
      <c r="D101" s="68"/>
      <c r="E101" s="68"/>
      <c r="F101" s="69">
        <f t="shared" si="11"/>
        <v>0</v>
      </c>
      <c r="G101" s="58"/>
      <c r="H101" s="35"/>
      <c r="I101" s="35"/>
      <c r="J101" s="35"/>
      <c r="K101" s="35"/>
      <c r="L101" s="35"/>
      <c r="M101" s="35"/>
      <c r="N101" s="35"/>
      <c r="O101" s="35"/>
      <c r="P101" s="35"/>
      <c r="Q101" s="35"/>
      <c r="R101" s="35"/>
      <c r="S101" s="35"/>
      <c r="T101" s="35"/>
      <c r="U101" s="35"/>
      <c r="V101" s="35"/>
      <c r="W101" s="35"/>
      <c r="X101" s="35"/>
      <c r="Y101" s="35"/>
      <c r="Z101" s="35"/>
      <c r="AA101" s="35"/>
    </row>
    <row r="102" spans="1:27">
      <c r="A102" s="64"/>
      <c r="B102" s="65"/>
      <c r="C102" s="66" t="s">
        <v>1006</v>
      </c>
      <c r="D102" s="73">
        <v>50</v>
      </c>
      <c r="E102" s="620"/>
      <c r="F102" s="69">
        <f t="shared" si="11"/>
        <v>0</v>
      </c>
      <c r="G102" s="58"/>
      <c r="H102" s="35"/>
      <c r="I102" s="35"/>
      <c r="J102" s="35"/>
      <c r="K102" s="35"/>
      <c r="L102" s="35"/>
      <c r="M102" s="35"/>
      <c r="N102" s="35"/>
      <c r="O102" s="35"/>
      <c r="P102" s="35"/>
      <c r="Q102" s="35"/>
      <c r="R102" s="35"/>
      <c r="S102" s="35"/>
      <c r="T102" s="35"/>
      <c r="U102" s="35"/>
      <c r="V102" s="35"/>
      <c r="W102" s="35"/>
      <c r="X102" s="35"/>
      <c r="Y102" s="35"/>
      <c r="Z102" s="35"/>
      <c r="AA102" s="35"/>
    </row>
    <row r="103" spans="1:27">
      <c r="A103" s="64"/>
      <c r="B103" s="65"/>
      <c r="C103" s="66"/>
      <c r="D103" s="68"/>
      <c r="E103" s="68"/>
      <c r="F103" s="69"/>
      <c r="G103" s="58"/>
      <c r="H103" s="35"/>
      <c r="I103" s="35"/>
      <c r="J103" s="35"/>
      <c r="K103" s="35"/>
      <c r="L103" s="35"/>
      <c r="M103" s="35"/>
      <c r="N103" s="35"/>
      <c r="O103" s="35"/>
      <c r="P103" s="35"/>
      <c r="Q103" s="35"/>
      <c r="R103" s="35"/>
      <c r="S103" s="35"/>
      <c r="T103" s="35"/>
      <c r="U103" s="35"/>
      <c r="V103" s="35"/>
      <c r="W103" s="35"/>
      <c r="X103" s="35"/>
      <c r="Y103" s="35"/>
      <c r="Z103" s="35"/>
      <c r="AA103" s="35"/>
    </row>
    <row r="104" spans="1:27" ht="25.5">
      <c r="A104" s="61" t="s">
        <v>1038</v>
      </c>
      <c r="B104" s="54" t="s">
        <v>2542</v>
      </c>
      <c r="C104" s="51"/>
      <c r="D104" s="57"/>
      <c r="E104" s="57"/>
      <c r="F104" s="58"/>
      <c r="G104" s="58"/>
      <c r="H104" s="35"/>
      <c r="I104" s="35"/>
      <c r="J104" s="35"/>
      <c r="K104" s="35"/>
      <c r="L104" s="35"/>
      <c r="M104" s="35"/>
      <c r="N104" s="35"/>
      <c r="O104" s="35"/>
      <c r="P104" s="35"/>
      <c r="Q104" s="35"/>
      <c r="R104" s="35"/>
      <c r="S104" s="35"/>
      <c r="T104" s="35"/>
      <c r="U104" s="35"/>
      <c r="V104" s="35"/>
      <c r="W104" s="35"/>
      <c r="X104" s="35"/>
      <c r="Y104" s="35"/>
      <c r="Z104" s="35"/>
      <c r="AA104" s="35"/>
    </row>
    <row r="105" spans="1:27" ht="85.15" customHeight="1">
      <c r="A105" s="55"/>
      <c r="B105" s="50" t="s">
        <v>2580</v>
      </c>
      <c r="C105" s="51"/>
      <c r="D105" s="57"/>
      <c r="E105" s="57"/>
      <c r="F105" s="58"/>
      <c r="G105" s="58"/>
      <c r="H105" s="35"/>
      <c r="I105" s="35"/>
      <c r="J105" s="35"/>
      <c r="K105" s="35"/>
      <c r="L105" s="35"/>
      <c r="M105" s="35"/>
      <c r="N105" s="35"/>
      <c r="O105" s="35"/>
      <c r="P105" s="35"/>
      <c r="Q105" s="35"/>
      <c r="R105" s="35"/>
      <c r="S105" s="35"/>
      <c r="T105" s="35"/>
      <c r="U105" s="35"/>
      <c r="V105" s="35"/>
      <c r="W105" s="35"/>
      <c r="X105" s="35"/>
      <c r="Y105" s="35"/>
      <c r="Z105" s="35"/>
      <c r="AA105" s="35"/>
    </row>
    <row r="106" spans="1:27">
      <c r="A106" s="55"/>
      <c r="B106" s="50" t="s">
        <v>2543</v>
      </c>
      <c r="C106" s="51"/>
      <c r="D106" s="57"/>
      <c r="E106" s="57"/>
      <c r="F106" s="58"/>
      <c r="G106" s="58"/>
      <c r="H106" s="35"/>
      <c r="I106" s="35"/>
      <c r="J106" s="35"/>
      <c r="K106" s="35"/>
      <c r="L106" s="35"/>
      <c r="M106" s="35"/>
      <c r="N106" s="35"/>
      <c r="O106" s="35"/>
      <c r="P106" s="35"/>
      <c r="Q106" s="35"/>
      <c r="R106" s="35"/>
      <c r="S106" s="35"/>
      <c r="T106" s="35"/>
      <c r="U106" s="35"/>
      <c r="V106" s="35"/>
      <c r="W106" s="35"/>
      <c r="X106" s="35"/>
      <c r="Y106" s="35"/>
      <c r="Z106" s="35"/>
      <c r="AA106" s="35"/>
    </row>
    <row r="107" spans="1:27">
      <c r="A107" s="55"/>
      <c r="B107" s="50" t="s">
        <v>1330</v>
      </c>
      <c r="C107" s="51"/>
      <c r="D107" s="57"/>
      <c r="E107" s="57"/>
      <c r="F107" s="58"/>
      <c r="G107" s="58"/>
      <c r="H107" s="35"/>
      <c r="I107" s="35"/>
      <c r="J107" s="35"/>
      <c r="K107" s="35"/>
      <c r="L107" s="35"/>
      <c r="M107" s="35"/>
      <c r="N107" s="35"/>
      <c r="O107" s="35"/>
      <c r="P107" s="35"/>
      <c r="Q107" s="35"/>
      <c r="R107" s="35"/>
      <c r="S107" s="35"/>
      <c r="T107" s="35"/>
      <c r="U107" s="35"/>
      <c r="V107" s="35"/>
      <c r="W107" s="35"/>
      <c r="X107" s="35"/>
      <c r="Y107" s="35"/>
      <c r="Z107" s="35"/>
      <c r="AA107" s="35"/>
    </row>
    <row r="108" spans="1:27">
      <c r="A108" s="55" t="s">
        <v>995</v>
      </c>
      <c r="B108" s="50" t="s">
        <v>2270</v>
      </c>
      <c r="C108" s="51"/>
      <c r="D108" s="57"/>
      <c r="E108" s="57"/>
      <c r="F108" s="58"/>
      <c r="G108" s="58"/>
      <c r="H108" s="35"/>
      <c r="I108" s="35"/>
      <c r="J108" s="35"/>
      <c r="K108" s="35"/>
      <c r="L108" s="35"/>
      <c r="M108" s="35"/>
      <c r="N108" s="35"/>
      <c r="O108" s="35"/>
      <c r="P108" s="35"/>
      <c r="Q108" s="35"/>
      <c r="R108" s="35"/>
      <c r="S108" s="35"/>
      <c r="T108" s="35"/>
      <c r="U108" s="35"/>
      <c r="V108" s="35"/>
      <c r="W108" s="35"/>
      <c r="X108" s="35"/>
      <c r="Y108" s="35"/>
      <c r="Z108" s="35"/>
      <c r="AA108" s="35"/>
    </row>
    <row r="109" spans="1:27">
      <c r="A109" s="55" t="s">
        <v>995</v>
      </c>
      <c r="B109" s="50" t="s">
        <v>2271</v>
      </c>
      <c r="C109" s="51"/>
      <c r="D109" s="52"/>
      <c r="E109" s="52"/>
      <c r="F109" s="48"/>
      <c r="G109" s="48"/>
      <c r="H109" s="35"/>
      <c r="I109" s="35"/>
      <c r="J109" s="35"/>
      <c r="K109" s="35"/>
      <c r="L109" s="35"/>
      <c r="M109" s="35"/>
      <c r="N109" s="35"/>
      <c r="O109" s="35"/>
      <c r="P109" s="35"/>
      <c r="Q109" s="35"/>
      <c r="R109" s="35"/>
      <c r="S109" s="35"/>
      <c r="T109" s="35"/>
      <c r="U109" s="35"/>
      <c r="V109" s="35"/>
      <c r="W109" s="35"/>
      <c r="X109" s="35"/>
      <c r="Y109" s="35"/>
      <c r="Z109" s="35"/>
      <c r="AA109" s="35"/>
    </row>
    <row r="110" spans="1:27">
      <c r="A110" s="55" t="s">
        <v>995</v>
      </c>
      <c r="B110" s="50" t="s">
        <v>2544</v>
      </c>
      <c r="C110" s="51"/>
      <c r="D110" s="57"/>
      <c r="E110" s="57"/>
      <c r="F110" s="58"/>
      <c r="G110" s="58"/>
      <c r="H110" s="35"/>
      <c r="I110" s="35"/>
      <c r="J110" s="35"/>
      <c r="K110" s="35"/>
      <c r="L110" s="35"/>
      <c r="M110" s="35"/>
      <c r="N110" s="35"/>
      <c r="O110" s="35"/>
      <c r="P110" s="35"/>
      <c r="Q110" s="35"/>
      <c r="R110" s="35"/>
      <c r="S110" s="35"/>
      <c r="T110" s="35"/>
      <c r="U110" s="35"/>
      <c r="V110" s="35"/>
      <c r="W110" s="35"/>
      <c r="X110" s="35"/>
      <c r="Y110" s="35"/>
      <c r="Z110" s="35"/>
      <c r="AA110" s="35"/>
    </row>
    <row r="111" spans="1:27" ht="38.25">
      <c r="A111" s="55" t="s">
        <v>995</v>
      </c>
      <c r="B111" s="50" t="s">
        <v>2272</v>
      </c>
      <c r="C111" s="51"/>
      <c r="D111" s="57"/>
      <c r="E111" s="57"/>
      <c r="F111" s="58"/>
      <c r="G111" s="58"/>
      <c r="H111" s="35"/>
      <c r="I111" s="35"/>
      <c r="J111" s="35"/>
      <c r="K111" s="35"/>
      <c r="L111" s="35"/>
      <c r="M111" s="35"/>
      <c r="N111" s="35"/>
      <c r="O111" s="35"/>
      <c r="P111" s="35"/>
      <c r="Q111" s="35"/>
      <c r="R111" s="35"/>
      <c r="S111" s="35"/>
      <c r="T111" s="35"/>
      <c r="U111" s="35"/>
      <c r="V111" s="35"/>
      <c r="W111" s="35"/>
      <c r="X111" s="35"/>
      <c r="Y111" s="35"/>
      <c r="Z111" s="35"/>
      <c r="AA111" s="35"/>
    </row>
    <row r="112" spans="1:27" ht="25.5">
      <c r="A112" s="55" t="s">
        <v>995</v>
      </c>
      <c r="B112" s="50" t="s">
        <v>2273</v>
      </c>
      <c r="C112" s="51"/>
      <c r="D112" s="57"/>
      <c r="E112" s="57"/>
      <c r="F112" s="58"/>
      <c r="G112" s="58"/>
      <c r="H112" s="35"/>
      <c r="I112" s="35"/>
      <c r="J112" s="35"/>
      <c r="K112" s="35"/>
      <c r="L112" s="35"/>
      <c r="M112" s="35"/>
      <c r="N112" s="35"/>
      <c r="O112" s="35"/>
      <c r="P112" s="35"/>
      <c r="Q112" s="35"/>
      <c r="R112" s="35"/>
      <c r="S112" s="35"/>
      <c r="T112" s="35"/>
      <c r="U112" s="35"/>
      <c r="V112" s="35"/>
      <c r="W112" s="35"/>
      <c r="X112" s="35"/>
      <c r="Y112" s="35"/>
      <c r="Z112" s="35"/>
      <c r="AA112" s="35"/>
    </row>
    <row r="113" spans="1:27" ht="38.25">
      <c r="A113" s="55" t="s">
        <v>995</v>
      </c>
      <c r="B113" s="74" t="s">
        <v>1386</v>
      </c>
      <c r="C113" s="51"/>
      <c r="D113" s="57"/>
      <c r="E113" s="57"/>
      <c r="F113" s="58"/>
      <c r="G113" s="58"/>
      <c r="H113" s="35"/>
      <c r="I113" s="35"/>
      <c r="J113" s="35"/>
      <c r="K113" s="35"/>
      <c r="L113" s="35"/>
      <c r="M113" s="35"/>
      <c r="N113" s="35"/>
      <c r="O113" s="35"/>
      <c r="P113" s="35"/>
      <c r="Q113" s="35"/>
      <c r="R113" s="35"/>
      <c r="S113" s="35"/>
      <c r="T113" s="35"/>
      <c r="U113" s="35"/>
      <c r="V113" s="35"/>
      <c r="W113" s="35"/>
      <c r="X113" s="35"/>
      <c r="Y113" s="35"/>
      <c r="Z113" s="35"/>
      <c r="AA113" s="35"/>
    </row>
    <row r="114" spans="1:27">
      <c r="A114" s="55" t="s">
        <v>995</v>
      </c>
      <c r="B114" s="75" t="s">
        <v>1385</v>
      </c>
      <c r="C114" s="51"/>
      <c r="D114" s="57"/>
      <c r="E114" s="57"/>
      <c r="F114" s="58"/>
      <c r="G114" s="58"/>
      <c r="H114" s="35"/>
      <c r="I114" s="35"/>
      <c r="J114" s="35"/>
      <c r="K114" s="35"/>
      <c r="L114" s="35"/>
      <c r="M114" s="35"/>
      <c r="N114" s="35"/>
      <c r="O114" s="35"/>
      <c r="P114" s="35"/>
      <c r="Q114" s="35"/>
      <c r="R114" s="35"/>
      <c r="S114" s="35"/>
      <c r="T114" s="35"/>
      <c r="U114" s="35"/>
      <c r="V114" s="35"/>
      <c r="W114" s="35"/>
      <c r="X114" s="35"/>
      <c r="Y114" s="35"/>
      <c r="Z114" s="35"/>
      <c r="AA114" s="35"/>
    </row>
    <row r="115" spans="1:27">
      <c r="A115" s="55"/>
      <c r="B115" s="50" t="s">
        <v>1043</v>
      </c>
      <c r="C115" s="51"/>
      <c r="D115" s="57"/>
      <c r="E115" s="57"/>
      <c r="F115" s="58"/>
      <c r="G115" s="58"/>
      <c r="H115" s="35"/>
      <c r="I115" s="35"/>
      <c r="J115" s="35"/>
      <c r="K115" s="35"/>
      <c r="L115" s="35"/>
      <c r="M115" s="35"/>
      <c r="N115" s="35"/>
      <c r="O115" s="35"/>
      <c r="P115" s="35"/>
      <c r="Q115" s="35"/>
      <c r="R115" s="35"/>
      <c r="S115" s="35"/>
      <c r="T115" s="35"/>
      <c r="U115" s="35"/>
      <c r="V115" s="35"/>
      <c r="W115" s="35"/>
      <c r="X115" s="35"/>
      <c r="Y115" s="35"/>
      <c r="Z115" s="35"/>
      <c r="AA115" s="35"/>
    </row>
    <row r="116" spans="1:27">
      <c r="A116" s="55"/>
      <c r="B116" s="50"/>
      <c r="C116" s="51" t="s">
        <v>1044</v>
      </c>
      <c r="D116" s="60">
        <v>1</v>
      </c>
      <c r="E116" s="619"/>
      <c r="F116" s="58">
        <f t="shared" ref="F116" si="12">D116*E116</f>
        <v>0</v>
      </c>
      <c r="G116" s="58"/>
      <c r="H116" s="35"/>
      <c r="I116" s="35"/>
      <c r="J116" s="35"/>
      <c r="K116" s="35"/>
      <c r="L116" s="35"/>
      <c r="M116" s="35"/>
      <c r="N116" s="35"/>
      <c r="O116" s="35"/>
      <c r="P116" s="35"/>
      <c r="Q116" s="35"/>
      <c r="R116" s="35"/>
      <c r="S116" s="35"/>
      <c r="T116" s="35"/>
      <c r="U116" s="35"/>
      <c r="V116" s="35"/>
      <c r="W116" s="35"/>
      <c r="X116" s="35"/>
      <c r="Y116" s="35"/>
      <c r="Z116" s="35"/>
      <c r="AA116" s="35"/>
    </row>
    <row r="117" spans="1:27">
      <c r="A117" s="55"/>
      <c r="B117" s="50"/>
      <c r="C117" s="51"/>
      <c r="D117" s="57"/>
      <c r="E117" s="57"/>
      <c r="F117" s="58"/>
      <c r="G117" s="58"/>
      <c r="H117" s="35"/>
      <c r="I117" s="35"/>
      <c r="J117" s="35"/>
      <c r="K117" s="35"/>
      <c r="L117" s="35"/>
      <c r="M117" s="35"/>
      <c r="N117" s="35"/>
      <c r="O117" s="35"/>
      <c r="P117" s="35"/>
      <c r="Q117" s="35"/>
      <c r="R117" s="35"/>
      <c r="S117" s="35"/>
      <c r="T117" s="35"/>
      <c r="U117" s="35"/>
      <c r="V117" s="35"/>
      <c r="W117" s="35"/>
      <c r="X117" s="35"/>
      <c r="Y117" s="35"/>
      <c r="Z117" s="35"/>
      <c r="AA117" s="35"/>
    </row>
    <row r="118" spans="1:27">
      <c r="A118" s="61" t="s">
        <v>1039</v>
      </c>
      <c r="B118" s="54" t="s">
        <v>2274</v>
      </c>
      <c r="C118" s="51"/>
      <c r="D118" s="57"/>
      <c r="E118" s="57"/>
      <c r="F118" s="58"/>
      <c r="G118" s="58"/>
      <c r="H118" s="35"/>
      <c r="I118" s="35"/>
      <c r="J118" s="35"/>
      <c r="K118" s="35"/>
      <c r="L118" s="35"/>
      <c r="M118" s="35"/>
      <c r="N118" s="35"/>
      <c r="O118" s="35"/>
      <c r="P118" s="35"/>
      <c r="Q118" s="35"/>
      <c r="R118" s="35"/>
      <c r="S118" s="35"/>
      <c r="T118" s="35"/>
      <c r="U118" s="35"/>
      <c r="V118" s="35"/>
      <c r="W118" s="35"/>
      <c r="X118" s="35"/>
      <c r="Y118" s="35"/>
      <c r="Z118" s="35"/>
      <c r="AA118" s="35"/>
    </row>
    <row r="119" spans="1:27" ht="89.25">
      <c r="A119" s="55"/>
      <c r="B119" s="65" t="s">
        <v>2581</v>
      </c>
      <c r="C119" s="51"/>
      <c r="D119" s="57"/>
      <c r="E119" s="57"/>
      <c r="F119" s="58"/>
      <c r="G119" s="58"/>
      <c r="H119" s="35"/>
      <c r="I119" s="35"/>
      <c r="J119" s="35"/>
      <c r="K119" s="35"/>
      <c r="L119" s="35"/>
      <c r="M119" s="35"/>
      <c r="N119" s="35"/>
      <c r="O119" s="35"/>
      <c r="P119" s="35"/>
      <c r="Q119" s="35"/>
      <c r="R119" s="35"/>
      <c r="S119" s="35"/>
      <c r="T119" s="35"/>
      <c r="U119" s="35"/>
      <c r="V119" s="35"/>
      <c r="W119" s="35"/>
      <c r="X119" s="35"/>
      <c r="Y119" s="35"/>
      <c r="Z119" s="35"/>
      <c r="AA119" s="35"/>
    </row>
    <row r="120" spans="1:27">
      <c r="A120" s="55"/>
      <c r="B120" s="50" t="s">
        <v>1330</v>
      </c>
      <c r="C120" s="51"/>
      <c r="D120" s="57"/>
      <c r="E120" s="57"/>
      <c r="F120" s="58"/>
      <c r="G120" s="58"/>
      <c r="H120" s="35"/>
      <c r="I120" s="35"/>
      <c r="J120" s="35"/>
      <c r="K120" s="35"/>
      <c r="L120" s="35"/>
      <c r="M120" s="35"/>
      <c r="N120" s="35"/>
      <c r="O120" s="35"/>
      <c r="P120" s="35"/>
      <c r="Q120" s="35"/>
      <c r="R120" s="35"/>
      <c r="S120" s="35"/>
      <c r="T120" s="35"/>
      <c r="U120" s="35"/>
      <c r="V120" s="35"/>
      <c r="W120" s="35"/>
      <c r="X120" s="35"/>
      <c r="Y120" s="35"/>
      <c r="Z120" s="35"/>
      <c r="AA120" s="35"/>
    </row>
    <row r="121" spans="1:27">
      <c r="A121" s="55" t="s">
        <v>995</v>
      </c>
      <c r="B121" s="50" t="s">
        <v>2275</v>
      </c>
      <c r="C121" s="51"/>
      <c r="D121" s="57"/>
      <c r="E121" s="57"/>
      <c r="F121" s="58"/>
      <c r="G121" s="58"/>
      <c r="H121" s="35"/>
      <c r="I121" s="35"/>
      <c r="J121" s="35"/>
      <c r="K121" s="35"/>
      <c r="L121" s="35"/>
      <c r="M121" s="35"/>
      <c r="N121" s="35"/>
      <c r="O121" s="35"/>
      <c r="P121" s="35"/>
      <c r="Q121" s="35"/>
      <c r="R121" s="35"/>
      <c r="S121" s="35"/>
      <c r="T121" s="35"/>
      <c r="U121" s="35"/>
      <c r="V121" s="35"/>
      <c r="W121" s="35"/>
      <c r="X121" s="35"/>
      <c r="Y121" s="35"/>
      <c r="Z121" s="35"/>
      <c r="AA121" s="35"/>
    </row>
    <row r="122" spans="1:27" ht="38.25">
      <c r="A122" s="55" t="s">
        <v>995</v>
      </c>
      <c r="B122" s="50" t="s">
        <v>2276</v>
      </c>
      <c r="C122" s="51"/>
      <c r="D122" s="57"/>
      <c r="E122" s="57"/>
      <c r="F122" s="58"/>
      <c r="G122" s="58"/>
      <c r="H122" s="35"/>
      <c r="I122" s="35"/>
      <c r="J122" s="35"/>
      <c r="K122" s="35"/>
      <c r="L122" s="35"/>
      <c r="M122" s="35"/>
      <c r="N122" s="35"/>
      <c r="O122" s="35"/>
      <c r="P122" s="35"/>
      <c r="Q122" s="35"/>
      <c r="R122" s="35"/>
      <c r="S122" s="35"/>
      <c r="T122" s="35"/>
      <c r="U122" s="35"/>
      <c r="V122" s="35"/>
      <c r="W122" s="35"/>
      <c r="X122" s="35"/>
      <c r="Y122" s="35"/>
      <c r="Z122" s="35"/>
      <c r="AA122" s="35"/>
    </row>
    <row r="123" spans="1:27" ht="25.5">
      <c r="A123" s="55" t="s">
        <v>995</v>
      </c>
      <c r="B123" s="50" t="s">
        <v>2273</v>
      </c>
      <c r="C123" s="51"/>
      <c r="D123" s="57"/>
      <c r="E123" s="57"/>
      <c r="F123" s="58"/>
      <c r="G123" s="58"/>
      <c r="H123" s="35"/>
      <c r="I123" s="35"/>
      <c r="J123" s="35"/>
      <c r="K123" s="35"/>
      <c r="L123" s="35"/>
      <c r="M123" s="35"/>
      <c r="N123" s="35"/>
      <c r="O123" s="35"/>
      <c r="P123" s="35"/>
      <c r="Q123" s="35"/>
      <c r="R123" s="35"/>
      <c r="S123" s="35"/>
      <c r="T123" s="35"/>
      <c r="U123" s="35"/>
      <c r="V123" s="35"/>
      <c r="W123" s="35"/>
      <c r="X123" s="35"/>
      <c r="Y123" s="35"/>
      <c r="Z123" s="35"/>
      <c r="AA123" s="35"/>
    </row>
    <row r="124" spans="1:27" ht="38.25">
      <c r="A124" s="55" t="s">
        <v>995</v>
      </c>
      <c r="B124" s="74" t="s">
        <v>1386</v>
      </c>
      <c r="C124" s="51"/>
      <c r="D124" s="57"/>
      <c r="E124" s="57"/>
      <c r="F124" s="58"/>
      <c r="G124" s="58"/>
      <c r="H124" s="35"/>
      <c r="I124" s="35"/>
      <c r="J124" s="35"/>
      <c r="K124" s="35"/>
      <c r="L124" s="35"/>
      <c r="M124" s="35"/>
      <c r="N124" s="35"/>
      <c r="O124" s="35"/>
      <c r="P124" s="35"/>
      <c r="Q124" s="35"/>
      <c r="R124" s="35"/>
      <c r="S124" s="35"/>
      <c r="T124" s="35"/>
      <c r="U124" s="35"/>
      <c r="V124" s="35"/>
      <c r="W124" s="35"/>
      <c r="X124" s="35"/>
      <c r="Y124" s="35"/>
      <c r="Z124" s="35"/>
      <c r="AA124" s="35"/>
    </row>
    <row r="125" spans="1:27">
      <c r="A125" s="55" t="s">
        <v>995</v>
      </c>
      <c r="B125" s="75" t="s">
        <v>1385</v>
      </c>
      <c r="C125" s="51"/>
      <c r="D125" s="57"/>
      <c r="E125" s="57"/>
      <c r="F125" s="58"/>
      <c r="G125" s="58"/>
      <c r="H125" s="35"/>
      <c r="I125" s="35"/>
      <c r="J125" s="35"/>
      <c r="K125" s="35"/>
      <c r="L125" s="35"/>
      <c r="M125" s="35"/>
      <c r="N125" s="35"/>
      <c r="O125" s="35"/>
      <c r="P125" s="35"/>
      <c r="Q125" s="35"/>
      <c r="R125" s="35"/>
      <c r="S125" s="35"/>
      <c r="T125" s="35"/>
      <c r="U125" s="35"/>
      <c r="V125" s="35"/>
      <c r="W125" s="35"/>
      <c r="X125" s="35"/>
      <c r="Y125" s="35"/>
      <c r="Z125" s="35"/>
      <c r="AA125" s="35"/>
    </row>
    <row r="126" spans="1:27">
      <c r="A126" s="55"/>
      <c r="B126" s="50" t="s">
        <v>1043</v>
      </c>
      <c r="C126" s="51"/>
      <c r="D126" s="57"/>
      <c r="E126" s="57"/>
      <c r="F126" s="58"/>
      <c r="G126" s="58"/>
      <c r="H126" s="35"/>
      <c r="I126" s="35"/>
      <c r="J126" s="35"/>
      <c r="K126" s="35"/>
      <c r="L126" s="35"/>
      <c r="M126" s="35"/>
      <c r="N126" s="35"/>
      <c r="O126" s="35"/>
      <c r="P126" s="35"/>
      <c r="Q126" s="35"/>
      <c r="R126" s="35"/>
      <c r="S126" s="35"/>
      <c r="T126" s="35"/>
      <c r="U126" s="35"/>
      <c r="V126" s="35"/>
      <c r="W126" s="35"/>
      <c r="X126" s="35"/>
      <c r="Y126" s="35"/>
      <c r="Z126" s="35"/>
      <c r="AA126" s="35"/>
    </row>
    <row r="127" spans="1:27">
      <c r="A127" s="55"/>
      <c r="B127" s="50"/>
      <c r="C127" s="51" t="s">
        <v>1044</v>
      </c>
      <c r="D127" s="60">
        <v>1</v>
      </c>
      <c r="E127" s="619"/>
      <c r="F127" s="58">
        <f t="shared" ref="F127" si="13">D127*E127</f>
        <v>0</v>
      </c>
      <c r="G127" s="58"/>
      <c r="H127" s="35"/>
      <c r="I127" s="35"/>
      <c r="J127" s="35"/>
      <c r="K127" s="35"/>
      <c r="L127" s="35"/>
      <c r="M127" s="35"/>
      <c r="N127" s="35"/>
      <c r="O127" s="35"/>
      <c r="P127" s="35"/>
      <c r="Q127" s="35"/>
      <c r="R127" s="35"/>
      <c r="S127" s="35"/>
      <c r="T127" s="35"/>
      <c r="U127" s="35"/>
      <c r="V127" s="35"/>
      <c r="W127" s="35"/>
      <c r="X127" s="35"/>
      <c r="Y127" s="35"/>
      <c r="Z127" s="35"/>
      <c r="AA127" s="35"/>
    </row>
    <row r="128" spans="1:27">
      <c r="A128" s="55"/>
      <c r="B128" s="50"/>
      <c r="C128" s="51"/>
      <c r="D128" s="57"/>
      <c r="E128" s="57"/>
      <c r="F128" s="58"/>
      <c r="G128" s="58"/>
      <c r="H128" s="35"/>
      <c r="I128" s="35"/>
      <c r="J128" s="35"/>
      <c r="K128" s="35"/>
      <c r="L128" s="35"/>
      <c r="M128" s="35"/>
      <c r="N128" s="35"/>
      <c r="O128" s="35"/>
      <c r="P128" s="35"/>
      <c r="Q128" s="35"/>
      <c r="R128" s="35"/>
      <c r="S128" s="35"/>
      <c r="T128" s="35"/>
      <c r="U128" s="35"/>
      <c r="V128" s="35"/>
      <c r="W128" s="35"/>
      <c r="X128" s="35"/>
      <c r="Y128" s="35"/>
      <c r="Z128" s="35"/>
      <c r="AA128" s="35"/>
    </row>
    <row r="129" spans="1:27" ht="25.5">
      <c r="A129" s="61" t="s">
        <v>1040</v>
      </c>
      <c r="B129" s="54" t="s">
        <v>2277</v>
      </c>
      <c r="C129" s="51"/>
      <c r="D129" s="57"/>
      <c r="E129" s="57"/>
      <c r="F129" s="58"/>
      <c r="G129" s="58"/>
      <c r="H129" s="35"/>
      <c r="I129" s="35"/>
      <c r="J129" s="35"/>
      <c r="K129" s="35"/>
      <c r="L129" s="35"/>
      <c r="M129" s="35"/>
      <c r="N129" s="35"/>
      <c r="O129" s="35"/>
      <c r="P129" s="35"/>
      <c r="Q129" s="35"/>
      <c r="R129" s="35"/>
      <c r="S129" s="35"/>
      <c r="T129" s="35"/>
      <c r="U129" s="35"/>
      <c r="V129" s="35"/>
      <c r="W129" s="35"/>
      <c r="X129" s="35"/>
      <c r="Y129" s="35"/>
      <c r="Z129" s="35"/>
      <c r="AA129" s="35"/>
    </row>
    <row r="130" spans="1:27" ht="89.25">
      <c r="A130" s="55"/>
      <c r="B130" s="65" t="s">
        <v>2582</v>
      </c>
      <c r="C130" s="51"/>
      <c r="D130" s="57"/>
      <c r="E130" s="57"/>
      <c r="F130" s="58"/>
      <c r="G130" s="58"/>
      <c r="H130" s="35"/>
      <c r="I130" s="35"/>
      <c r="J130" s="35"/>
      <c r="K130" s="35"/>
      <c r="L130" s="35"/>
      <c r="M130" s="35"/>
      <c r="N130" s="35"/>
      <c r="O130" s="35"/>
      <c r="P130" s="35"/>
      <c r="Q130" s="35"/>
      <c r="R130" s="35"/>
      <c r="S130" s="35"/>
      <c r="T130" s="35"/>
      <c r="U130" s="35"/>
      <c r="V130" s="35"/>
      <c r="W130" s="35"/>
      <c r="X130" s="35"/>
      <c r="Y130" s="35"/>
      <c r="Z130" s="35"/>
      <c r="AA130" s="35"/>
    </row>
    <row r="131" spans="1:27">
      <c r="A131" s="55"/>
      <c r="B131" s="50" t="s">
        <v>1330</v>
      </c>
      <c r="C131" s="51"/>
      <c r="D131" s="57"/>
      <c r="E131" s="57"/>
      <c r="F131" s="58"/>
      <c r="G131" s="58"/>
      <c r="H131" s="35"/>
      <c r="I131" s="35"/>
      <c r="J131" s="35"/>
      <c r="K131" s="35"/>
      <c r="L131" s="35"/>
      <c r="M131" s="35"/>
      <c r="N131" s="35"/>
      <c r="O131" s="35"/>
      <c r="P131" s="35"/>
      <c r="Q131" s="35"/>
      <c r="R131" s="35"/>
      <c r="S131" s="35"/>
      <c r="T131" s="35"/>
      <c r="U131" s="35"/>
      <c r="V131" s="35"/>
      <c r="W131" s="35"/>
      <c r="X131" s="35"/>
      <c r="Y131" s="35"/>
      <c r="Z131" s="35"/>
      <c r="AA131" s="35"/>
    </row>
    <row r="132" spans="1:27">
      <c r="A132" s="55" t="s">
        <v>995</v>
      </c>
      <c r="B132" s="50" t="s">
        <v>2278</v>
      </c>
      <c r="C132" s="51"/>
      <c r="D132" s="57"/>
      <c r="E132" s="57"/>
      <c r="F132" s="58"/>
      <c r="G132" s="58"/>
      <c r="H132" s="35"/>
      <c r="I132" s="35"/>
      <c r="J132" s="35"/>
      <c r="K132" s="35"/>
      <c r="L132" s="35"/>
      <c r="M132" s="35"/>
      <c r="N132" s="35"/>
      <c r="O132" s="35"/>
      <c r="P132" s="35"/>
      <c r="Q132" s="35"/>
      <c r="R132" s="35"/>
      <c r="S132" s="35"/>
      <c r="T132" s="35"/>
      <c r="U132" s="35"/>
      <c r="V132" s="35"/>
      <c r="W132" s="35"/>
      <c r="X132" s="35"/>
      <c r="Y132" s="35"/>
      <c r="Z132" s="35"/>
      <c r="AA132" s="35"/>
    </row>
    <row r="133" spans="1:27" ht="38.25">
      <c r="A133" s="55" t="s">
        <v>995</v>
      </c>
      <c r="B133" s="50" t="s">
        <v>2276</v>
      </c>
      <c r="C133" s="51"/>
      <c r="D133" s="57"/>
      <c r="E133" s="57"/>
      <c r="F133" s="58"/>
      <c r="G133" s="58"/>
      <c r="H133" s="35"/>
      <c r="I133" s="35"/>
      <c r="J133" s="35"/>
      <c r="K133" s="35"/>
      <c r="L133" s="35"/>
      <c r="M133" s="35"/>
      <c r="N133" s="35"/>
      <c r="O133" s="35"/>
      <c r="P133" s="35"/>
      <c r="Q133" s="35"/>
      <c r="R133" s="35"/>
      <c r="S133" s="35"/>
      <c r="T133" s="35"/>
      <c r="U133" s="35"/>
      <c r="V133" s="35"/>
      <c r="W133" s="35"/>
      <c r="X133" s="35"/>
      <c r="Y133" s="35"/>
      <c r="Z133" s="35"/>
      <c r="AA133" s="35"/>
    </row>
    <row r="134" spans="1:27" ht="25.5">
      <c r="A134" s="55" t="s">
        <v>995</v>
      </c>
      <c r="B134" s="50" t="s">
        <v>2273</v>
      </c>
      <c r="C134" s="51"/>
      <c r="D134" s="57"/>
      <c r="E134" s="57"/>
      <c r="F134" s="58"/>
      <c r="G134" s="58"/>
      <c r="H134" s="35"/>
      <c r="I134" s="35"/>
      <c r="J134" s="35"/>
      <c r="K134" s="35"/>
      <c r="L134" s="35"/>
      <c r="M134" s="35"/>
      <c r="N134" s="35"/>
      <c r="O134" s="35"/>
      <c r="P134" s="35"/>
      <c r="Q134" s="35"/>
      <c r="R134" s="35"/>
      <c r="S134" s="35"/>
      <c r="T134" s="35"/>
      <c r="U134" s="35"/>
      <c r="V134" s="35"/>
      <c r="W134" s="35"/>
      <c r="X134" s="35"/>
      <c r="Y134" s="35"/>
      <c r="Z134" s="35"/>
      <c r="AA134" s="35"/>
    </row>
    <row r="135" spans="1:27" ht="38.25">
      <c r="A135" s="55" t="s">
        <v>995</v>
      </c>
      <c r="B135" s="74" t="s">
        <v>1386</v>
      </c>
      <c r="C135" s="51"/>
      <c r="D135" s="57"/>
      <c r="E135" s="57"/>
      <c r="F135" s="58"/>
      <c r="G135" s="58"/>
      <c r="H135" s="35"/>
      <c r="I135" s="35"/>
      <c r="J135" s="35"/>
      <c r="K135" s="35"/>
      <c r="L135" s="35"/>
      <c r="M135" s="35"/>
      <c r="N135" s="35"/>
      <c r="O135" s="35"/>
      <c r="P135" s="35"/>
      <c r="Q135" s="35"/>
      <c r="R135" s="35"/>
      <c r="S135" s="35"/>
      <c r="T135" s="35"/>
      <c r="U135" s="35"/>
      <c r="V135" s="35"/>
      <c r="W135" s="35"/>
      <c r="X135" s="35"/>
      <c r="Y135" s="35"/>
      <c r="Z135" s="35"/>
      <c r="AA135" s="35"/>
    </row>
    <row r="136" spans="1:27">
      <c r="A136" s="55" t="s">
        <v>995</v>
      </c>
      <c r="B136" s="75" t="s">
        <v>1385</v>
      </c>
      <c r="C136" s="51"/>
      <c r="D136" s="57"/>
      <c r="E136" s="57"/>
      <c r="F136" s="58"/>
      <c r="G136" s="58"/>
      <c r="H136" s="35"/>
      <c r="I136" s="35"/>
      <c r="J136" s="35"/>
      <c r="K136" s="35"/>
      <c r="L136" s="35"/>
      <c r="M136" s="35"/>
      <c r="N136" s="35"/>
      <c r="O136" s="35"/>
      <c r="P136" s="35"/>
      <c r="Q136" s="35"/>
      <c r="R136" s="35"/>
      <c r="S136" s="35"/>
      <c r="T136" s="35"/>
      <c r="U136" s="35"/>
      <c r="V136" s="35"/>
      <c r="W136" s="35"/>
      <c r="X136" s="35"/>
      <c r="Y136" s="35"/>
      <c r="Z136" s="35"/>
      <c r="AA136" s="35"/>
    </row>
    <row r="137" spans="1:27">
      <c r="A137" s="55"/>
      <c r="B137" s="50" t="s">
        <v>1043</v>
      </c>
      <c r="C137" s="51"/>
      <c r="D137" s="57"/>
      <c r="E137" s="57"/>
      <c r="F137" s="58"/>
      <c r="G137" s="58"/>
      <c r="H137" s="35"/>
      <c r="I137" s="35"/>
      <c r="J137" s="35"/>
      <c r="K137" s="35"/>
      <c r="L137" s="35"/>
      <c r="M137" s="35"/>
      <c r="N137" s="35"/>
      <c r="O137" s="35"/>
      <c r="P137" s="35"/>
      <c r="Q137" s="35"/>
      <c r="R137" s="35"/>
      <c r="S137" s="35"/>
      <c r="T137" s="35"/>
      <c r="U137" s="35"/>
      <c r="V137" s="35"/>
      <c r="W137" s="35"/>
      <c r="X137" s="35"/>
      <c r="Y137" s="35"/>
      <c r="Z137" s="35"/>
      <c r="AA137" s="35"/>
    </row>
    <row r="138" spans="1:27">
      <c r="A138" s="55"/>
      <c r="B138" s="50"/>
      <c r="C138" s="51" t="s">
        <v>1044</v>
      </c>
      <c r="D138" s="60">
        <v>1</v>
      </c>
      <c r="E138" s="619"/>
      <c r="F138" s="58">
        <f t="shared" ref="F138" si="14">D138*E138</f>
        <v>0</v>
      </c>
      <c r="G138" s="58"/>
      <c r="H138" s="35"/>
      <c r="I138" s="35"/>
      <c r="J138" s="35"/>
      <c r="K138" s="35"/>
      <c r="L138" s="35"/>
      <c r="M138" s="35"/>
      <c r="N138" s="35"/>
      <c r="O138" s="35"/>
      <c r="P138" s="35"/>
      <c r="Q138" s="35"/>
      <c r="R138" s="35"/>
      <c r="S138" s="35"/>
      <c r="T138" s="35"/>
      <c r="U138" s="35"/>
      <c r="V138" s="35"/>
      <c r="W138" s="35"/>
      <c r="X138" s="35"/>
      <c r="Y138" s="35"/>
      <c r="Z138" s="35"/>
      <c r="AA138" s="35"/>
    </row>
    <row r="139" spans="1:27">
      <c r="A139" s="55"/>
      <c r="B139" s="50"/>
      <c r="C139" s="51"/>
      <c r="D139" s="57"/>
      <c r="E139" s="57"/>
      <c r="F139" s="58"/>
      <c r="G139" s="58"/>
      <c r="H139" s="35"/>
      <c r="I139" s="35"/>
      <c r="J139" s="35"/>
      <c r="K139" s="35"/>
      <c r="L139" s="35"/>
      <c r="M139" s="35"/>
      <c r="N139" s="35"/>
      <c r="O139" s="35"/>
      <c r="P139" s="35"/>
      <c r="Q139" s="35"/>
      <c r="R139" s="35"/>
      <c r="S139" s="35"/>
      <c r="T139" s="35"/>
      <c r="U139" s="35"/>
      <c r="V139" s="35"/>
      <c r="W139" s="35"/>
      <c r="X139" s="35"/>
      <c r="Y139" s="35"/>
      <c r="Z139" s="35"/>
      <c r="AA139" s="35"/>
    </row>
    <row r="140" spans="1:27" ht="25.5">
      <c r="A140" s="61" t="s">
        <v>1041</v>
      </c>
      <c r="B140" s="54" t="s">
        <v>2545</v>
      </c>
      <c r="C140" s="51"/>
      <c r="D140" s="57"/>
      <c r="E140" s="57"/>
      <c r="F140" s="58"/>
      <c r="G140" s="58"/>
      <c r="H140" s="35"/>
      <c r="I140" s="35"/>
      <c r="J140" s="35"/>
      <c r="K140" s="35"/>
      <c r="L140" s="35"/>
      <c r="M140" s="35"/>
      <c r="N140" s="35"/>
      <c r="O140" s="35"/>
      <c r="P140" s="35"/>
      <c r="Q140" s="35"/>
      <c r="R140" s="35"/>
      <c r="S140" s="35"/>
      <c r="T140" s="35"/>
      <c r="U140" s="35"/>
      <c r="V140" s="35"/>
      <c r="W140" s="35"/>
      <c r="X140" s="35"/>
      <c r="Y140" s="35"/>
      <c r="Z140" s="35"/>
      <c r="AA140" s="35"/>
    </row>
    <row r="141" spans="1:27" ht="102">
      <c r="A141" s="55"/>
      <c r="B141" s="65" t="s">
        <v>2772</v>
      </c>
      <c r="C141" s="51"/>
      <c r="D141" s="57"/>
      <c r="E141" s="57"/>
      <c r="F141" s="58"/>
      <c r="G141" s="58"/>
      <c r="H141" s="35"/>
      <c r="I141" s="35"/>
      <c r="J141" s="35"/>
      <c r="K141" s="35"/>
      <c r="L141" s="35"/>
      <c r="M141" s="35"/>
      <c r="N141" s="35"/>
      <c r="O141" s="35"/>
      <c r="P141" s="35"/>
      <c r="Q141" s="35"/>
      <c r="R141" s="35"/>
      <c r="S141" s="35"/>
      <c r="T141" s="35"/>
      <c r="U141" s="35"/>
      <c r="V141" s="35"/>
      <c r="W141" s="35"/>
      <c r="X141" s="35"/>
      <c r="Y141" s="35"/>
      <c r="Z141" s="35"/>
      <c r="AA141" s="35"/>
    </row>
    <row r="142" spans="1:27">
      <c r="A142" s="55"/>
      <c r="B142" s="50" t="s">
        <v>1330</v>
      </c>
      <c r="C142" s="51"/>
      <c r="D142" s="57"/>
      <c r="E142" s="57"/>
      <c r="F142" s="58"/>
      <c r="G142" s="58"/>
      <c r="H142" s="35"/>
      <c r="I142" s="35"/>
      <c r="J142" s="35"/>
      <c r="K142" s="35"/>
      <c r="L142" s="35"/>
      <c r="M142" s="35"/>
      <c r="N142" s="35"/>
      <c r="O142" s="35"/>
      <c r="P142" s="35"/>
      <c r="Q142" s="35"/>
      <c r="R142" s="35"/>
      <c r="S142" s="35"/>
      <c r="T142" s="35"/>
      <c r="U142" s="35"/>
      <c r="V142" s="35"/>
      <c r="W142" s="35"/>
      <c r="X142" s="35"/>
      <c r="Y142" s="35"/>
      <c r="Z142" s="35"/>
      <c r="AA142" s="35"/>
    </row>
    <row r="143" spans="1:27" ht="25.5">
      <c r="A143" s="55" t="s">
        <v>995</v>
      </c>
      <c r="B143" s="50" t="s">
        <v>2773</v>
      </c>
      <c r="C143" s="51"/>
      <c r="D143" s="57"/>
      <c r="E143" s="57"/>
      <c r="F143" s="58"/>
      <c r="G143" s="58"/>
      <c r="H143" s="35"/>
      <c r="I143" s="35"/>
      <c r="J143" s="35"/>
      <c r="K143" s="35"/>
      <c r="L143" s="35"/>
      <c r="M143" s="35"/>
      <c r="N143" s="35"/>
      <c r="O143" s="35"/>
      <c r="P143" s="35"/>
      <c r="Q143" s="35"/>
      <c r="R143" s="35"/>
      <c r="S143" s="35"/>
      <c r="T143" s="35"/>
      <c r="U143" s="35"/>
      <c r="V143" s="35"/>
      <c r="W143" s="35"/>
      <c r="X143" s="35"/>
      <c r="Y143" s="35"/>
      <c r="Z143" s="35"/>
      <c r="AA143" s="35"/>
    </row>
    <row r="144" spans="1:27">
      <c r="A144" s="55" t="s">
        <v>995</v>
      </c>
      <c r="B144" s="65" t="s">
        <v>2583</v>
      </c>
      <c r="C144" s="51"/>
      <c r="D144" s="57"/>
      <c r="E144" s="57"/>
      <c r="F144" s="58"/>
      <c r="G144" s="58"/>
      <c r="H144" s="35"/>
      <c r="I144" s="35"/>
      <c r="J144" s="35"/>
      <c r="K144" s="35"/>
      <c r="L144" s="35"/>
      <c r="M144" s="35"/>
      <c r="N144" s="35"/>
      <c r="O144" s="35"/>
      <c r="P144" s="35"/>
      <c r="Q144" s="35"/>
      <c r="R144" s="35"/>
      <c r="S144" s="35"/>
      <c r="T144" s="35"/>
      <c r="U144" s="35"/>
      <c r="V144" s="35"/>
      <c r="W144" s="35"/>
      <c r="X144" s="35"/>
      <c r="Y144" s="35"/>
      <c r="Z144" s="35"/>
      <c r="AA144" s="35"/>
    </row>
    <row r="145" spans="1:27" ht="38.25">
      <c r="A145" s="55" t="s">
        <v>995</v>
      </c>
      <c r="B145" s="50" t="s">
        <v>2279</v>
      </c>
      <c r="C145" s="51"/>
      <c r="D145" s="57"/>
      <c r="E145" s="57"/>
      <c r="F145" s="58"/>
      <c r="G145" s="58"/>
      <c r="H145" s="35"/>
      <c r="I145" s="35"/>
      <c r="J145" s="35"/>
      <c r="K145" s="35"/>
      <c r="L145" s="35"/>
      <c r="M145" s="35"/>
      <c r="N145" s="35"/>
      <c r="O145" s="35"/>
      <c r="P145" s="35"/>
      <c r="Q145" s="35"/>
      <c r="R145" s="35"/>
      <c r="S145" s="35"/>
      <c r="T145" s="35"/>
      <c r="U145" s="35"/>
      <c r="V145" s="35"/>
      <c r="W145" s="35"/>
      <c r="X145" s="35"/>
      <c r="Y145" s="35"/>
      <c r="Z145" s="35"/>
      <c r="AA145" s="35"/>
    </row>
    <row r="146" spans="1:27" ht="38.25">
      <c r="A146" s="55" t="s">
        <v>995</v>
      </c>
      <c r="B146" s="74" t="s">
        <v>1386</v>
      </c>
      <c r="C146" s="51"/>
      <c r="D146" s="57"/>
      <c r="E146" s="57"/>
      <c r="F146" s="58"/>
      <c r="G146" s="58"/>
      <c r="H146" s="35"/>
      <c r="I146" s="35"/>
      <c r="J146" s="35"/>
      <c r="K146" s="35"/>
      <c r="L146" s="35"/>
      <c r="M146" s="35"/>
      <c r="N146" s="35"/>
      <c r="O146" s="35"/>
      <c r="P146" s="35"/>
      <c r="Q146" s="35"/>
      <c r="R146" s="35"/>
      <c r="S146" s="35"/>
      <c r="T146" s="35"/>
      <c r="U146" s="35"/>
      <c r="V146" s="35"/>
      <c r="W146" s="35"/>
      <c r="X146" s="35"/>
      <c r="Y146" s="35"/>
      <c r="Z146" s="35"/>
      <c r="AA146" s="35"/>
    </row>
    <row r="147" spans="1:27">
      <c r="A147" s="55" t="s">
        <v>995</v>
      </c>
      <c r="B147" s="75" t="s">
        <v>1385</v>
      </c>
      <c r="C147" s="51"/>
      <c r="D147" s="57"/>
      <c r="E147" s="57"/>
      <c r="F147" s="58"/>
      <c r="G147" s="58"/>
      <c r="H147" s="35"/>
      <c r="I147" s="35"/>
      <c r="J147" s="35"/>
      <c r="K147" s="35"/>
      <c r="L147" s="35"/>
      <c r="M147" s="35"/>
      <c r="N147" s="35"/>
      <c r="O147" s="35"/>
      <c r="P147" s="35"/>
      <c r="Q147" s="35"/>
      <c r="R147" s="35"/>
      <c r="S147" s="35"/>
      <c r="T147" s="35"/>
      <c r="U147" s="35"/>
      <c r="V147" s="35"/>
      <c r="W147" s="35"/>
      <c r="X147" s="35"/>
      <c r="Y147" s="35"/>
      <c r="Z147" s="35"/>
      <c r="AA147" s="35"/>
    </row>
    <row r="148" spans="1:27">
      <c r="A148" s="55"/>
      <c r="B148" s="50" t="s">
        <v>1063</v>
      </c>
      <c r="C148" s="51"/>
      <c r="D148" s="57"/>
      <c r="E148" s="57"/>
      <c r="F148" s="58"/>
      <c r="G148" s="58"/>
      <c r="H148" s="35"/>
      <c r="I148" s="35"/>
      <c r="J148" s="35"/>
      <c r="K148" s="35"/>
      <c r="L148" s="35"/>
      <c r="M148" s="35"/>
      <c r="N148" s="35"/>
      <c r="O148" s="35"/>
      <c r="P148" s="35"/>
      <c r="Q148" s="35"/>
      <c r="R148" s="35"/>
      <c r="S148" s="35"/>
      <c r="T148" s="35"/>
      <c r="U148" s="35"/>
      <c r="V148" s="35"/>
      <c r="W148" s="35"/>
      <c r="X148" s="35"/>
      <c r="Y148" s="35"/>
      <c r="Z148" s="35"/>
      <c r="AA148" s="35"/>
    </row>
    <row r="149" spans="1:27">
      <c r="A149" s="55"/>
      <c r="B149" s="50"/>
      <c r="C149" s="51" t="s">
        <v>1026</v>
      </c>
      <c r="D149" s="60">
        <v>1</v>
      </c>
      <c r="E149" s="619"/>
      <c r="F149" s="58">
        <f t="shared" ref="F149" si="15">D149*E149</f>
        <v>0</v>
      </c>
      <c r="G149" s="58"/>
      <c r="H149" s="35"/>
      <c r="I149" s="35"/>
      <c r="J149" s="35"/>
      <c r="K149" s="35"/>
      <c r="L149" s="35"/>
      <c r="M149" s="35"/>
      <c r="N149" s="35"/>
      <c r="O149" s="35"/>
      <c r="P149" s="35"/>
      <c r="Q149" s="35"/>
      <c r="R149" s="35"/>
      <c r="S149" s="35"/>
      <c r="T149" s="35"/>
      <c r="U149" s="35"/>
      <c r="V149" s="35"/>
      <c r="W149" s="35"/>
      <c r="X149" s="35"/>
      <c r="Y149" s="35"/>
      <c r="Z149" s="35"/>
      <c r="AA149" s="35"/>
    </row>
    <row r="150" spans="1:27">
      <c r="A150" s="55"/>
      <c r="B150" s="50"/>
      <c r="C150" s="51"/>
      <c r="D150" s="57"/>
      <c r="E150" s="57"/>
      <c r="F150" s="58"/>
      <c r="G150" s="58"/>
      <c r="H150" s="35"/>
      <c r="I150" s="35"/>
      <c r="J150" s="35"/>
      <c r="K150" s="35"/>
      <c r="L150" s="35"/>
      <c r="M150" s="35"/>
      <c r="N150" s="35"/>
      <c r="O150" s="35"/>
      <c r="P150" s="35"/>
      <c r="Q150" s="35"/>
      <c r="R150" s="35"/>
      <c r="S150" s="35"/>
      <c r="T150" s="35"/>
      <c r="U150" s="35"/>
      <c r="V150" s="35"/>
      <c r="W150" s="35"/>
      <c r="X150" s="35"/>
      <c r="Y150" s="35"/>
      <c r="Z150" s="35"/>
      <c r="AA150" s="35"/>
    </row>
    <row r="151" spans="1:27" ht="25.5">
      <c r="A151" s="61" t="s">
        <v>1042</v>
      </c>
      <c r="B151" s="54" t="s">
        <v>2774</v>
      </c>
      <c r="C151" s="51"/>
      <c r="D151" s="57"/>
      <c r="E151" s="57"/>
      <c r="F151" s="58"/>
      <c r="G151" s="58"/>
      <c r="H151" s="35"/>
      <c r="I151" s="35"/>
      <c r="J151" s="35"/>
      <c r="K151" s="35"/>
      <c r="L151" s="35"/>
      <c r="M151" s="35"/>
      <c r="N151" s="35"/>
      <c r="O151" s="35"/>
      <c r="P151" s="35"/>
      <c r="Q151" s="35"/>
      <c r="R151" s="35"/>
      <c r="S151" s="35"/>
      <c r="T151" s="35"/>
      <c r="U151" s="35"/>
      <c r="V151" s="35"/>
      <c r="W151" s="35"/>
      <c r="X151" s="35"/>
      <c r="Y151" s="35"/>
      <c r="Z151" s="35"/>
      <c r="AA151" s="35"/>
    </row>
    <row r="152" spans="1:27" ht="63.75">
      <c r="A152" s="55"/>
      <c r="B152" s="65" t="s">
        <v>2584</v>
      </c>
      <c r="C152" s="51"/>
      <c r="D152" s="57"/>
      <c r="E152" s="57"/>
      <c r="F152" s="58"/>
      <c r="G152" s="58"/>
      <c r="H152" s="35"/>
      <c r="I152" s="35"/>
      <c r="J152" s="35"/>
      <c r="K152" s="35"/>
      <c r="L152" s="35"/>
      <c r="M152" s="35"/>
      <c r="N152" s="35"/>
      <c r="O152" s="35"/>
      <c r="P152" s="35"/>
      <c r="Q152" s="35"/>
      <c r="R152" s="35"/>
      <c r="S152" s="35"/>
      <c r="T152" s="35"/>
      <c r="U152" s="35"/>
      <c r="V152" s="35"/>
      <c r="W152" s="35"/>
      <c r="X152" s="35"/>
      <c r="Y152" s="35"/>
      <c r="Z152" s="35"/>
      <c r="AA152" s="35"/>
    </row>
    <row r="153" spans="1:27">
      <c r="A153" s="55"/>
      <c r="B153" s="65" t="s">
        <v>3454</v>
      </c>
      <c r="C153" s="51"/>
      <c r="D153" s="57"/>
      <c r="E153" s="57"/>
      <c r="F153" s="58"/>
      <c r="G153" s="58"/>
      <c r="H153" s="35"/>
      <c r="I153" s="35"/>
      <c r="J153" s="35"/>
      <c r="K153" s="35"/>
      <c r="L153" s="35"/>
      <c r="M153" s="35"/>
      <c r="N153" s="35"/>
      <c r="O153" s="35"/>
      <c r="P153" s="35"/>
      <c r="Q153" s="35"/>
      <c r="R153" s="35"/>
      <c r="S153" s="35"/>
      <c r="T153" s="35"/>
      <c r="U153" s="35"/>
      <c r="V153" s="35"/>
      <c r="W153" s="35"/>
      <c r="X153" s="35"/>
      <c r="Y153" s="35"/>
      <c r="Z153" s="35"/>
      <c r="AA153" s="35"/>
    </row>
    <row r="154" spans="1:27">
      <c r="A154" s="55"/>
      <c r="B154" s="50" t="s">
        <v>1330</v>
      </c>
      <c r="C154" s="51"/>
      <c r="D154" s="57"/>
      <c r="E154" s="57"/>
      <c r="F154" s="58"/>
      <c r="G154" s="58"/>
      <c r="H154" s="35"/>
      <c r="I154" s="35"/>
      <c r="J154" s="35"/>
      <c r="K154" s="35"/>
      <c r="L154" s="35"/>
      <c r="M154" s="35"/>
      <c r="N154" s="35"/>
      <c r="O154" s="35"/>
      <c r="P154" s="35"/>
      <c r="Q154" s="35"/>
      <c r="R154" s="35"/>
      <c r="S154" s="35"/>
      <c r="T154" s="35"/>
      <c r="U154" s="35"/>
      <c r="V154" s="35"/>
      <c r="W154" s="35"/>
      <c r="X154" s="35"/>
      <c r="Y154" s="35"/>
      <c r="Z154" s="35"/>
      <c r="AA154" s="35"/>
    </row>
    <row r="155" spans="1:27">
      <c r="A155" s="55" t="s">
        <v>995</v>
      </c>
      <c r="B155" s="50" t="s">
        <v>2280</v>
      </c>
      <c r="C155" s="51"/>
      <c r="D155" s="57"/>
      <c r="E155" s="57"/>
      <c r="F155" s="58"/>
      <c r="G155" s="58"/>
      <c r="H155" s="35"/>
      <c r="I155" s="35"/>
      <c r="J155" s="35"/>
      <c r="K155" s="35"/>
      <c r="L155" s="35"/>
      <c r="M155" s="35"/>
      <c r="N155" s="35"/>
      <c r="O155" s="35"/>
      <c r="P155" s="35"/>
      <c r="Q155" s="35"/>
      <c r="R155" s="35"/>
      <c r="S155" s="35"/>
      <c r="T155" s="35"/>
      <c r="U155" s="35"/>
      <c r="V155" s="35"/>
      <c r="W155" s="35"/>
      <c r="X155" s="35"/>
      <c r="Y155" s="35"/>
      <c r="Z155" s="35"/>
      <c r="AA155" s="35"/>
    </row>
    <row r="156" spans="1:27" ht="38.25">
      <c r="A156" s="55" t="s">
        <v>995</v>
      </c>
      <c r="B156" s="50" t="s">
        <v>2279</v>
      </c>
      <c r="C156" s="51"/>
      <c r="D156" s="57"/>
      <c r="E156" s="57"/>
      <c r="F156" s="58"/>
      <c r="G156" s="58"/>
      <c r="H156" s="35"/>
      <c r="I156" s="35"/>
      <c r="J156" s="35"/>
      <c r="K156" s="35"/>
      <c r="L156" s="35"/>
      <c r="M156" s="35"/>
      <c r="N156" s="35"/>
      <c r="O156" s="35"/>
      <c r="P156" s="35"/>
      <c r="Q156" s="35"/>
      <c r="R156" s="35"/>
      <c r="S156" s="35"/>
      <c r="T156" s="35"/>
      <c r="U156" s="35"/>
      <c r="V156" s="35"/>
      <c r="W156" s="35"/>
      <c r="X156" s="35"/>
      <c r="Y156" s="35"/>
      <c r="Z156" s="35"/>
      <c r="AA156" s="35"/>
    </row>
    <row r="157" spans="1:27" ht="38.25">
      <c r="A157" s="55" t="s">
        <v>995</v>
      </c>
      <c r="B157" s="74" t="s">
        <v>1386</v>
      </c>
      <c r="C157" s="51"/>
      <c r="D157" s="57"/>
      <c r="E157" s="57"/>
      <c r="F157" s="58"/>
      <c r="G157" s="58"/>
      <c r="H157" s="35"/>
      <c r="I157" s="35"/>
      <c r="J157" s="35"/>
      <c r="K157" s="35"/>
      <c r="L157" s="35"/>
      <c r="M157" s="35"/>
      <c r="N157" s="35"/>
      <c r="O157" s="35"/>
      <c r="P157" s="35"/>
      <c r="Q157" s="35"/>
      <c r="R157" s="35"/>
      <c r="S157" s="35"/>
      <c r="T157" s="35"/>
      <c r="U157" s="35"/>
      <c r="V157" s="35"/>
      <c r="W157" s="35"/>
      <c r="X157" s="35"/>
      <c r="Y157" s="35"/>
      <c r="Z157" s="35"/>
      <c r="AA157" s="35"/>
    </row>
    <row r="158" spans="1:27">
      <c r="A158" s="55" t="s">
        <v>995</v>
      </c>
      <c r="B158" s="75" t="s">
        <v>1385</v>
      </c>
      <c r="C158" s="51"/>
      <c r="D158" s="57"/>
      <c r="E158" s="57"/>
      <c r="F158" s="58"/>
      <c r="G158" s="58"/>
      <c r="H158" s="35"/>
      <c r="I158" s="35"/>
      <c r="J158" s="35"/>
      <c r="K158" s="35"/>
      <c r="L158" s="35"/>
      <c r="M158" s="35"/>
      <c r="N158" s="35"/>
      <c r="O158" s="35"/>
      <c r="P158" s="35"/>
      <c r="Q158" s="35"/>
      <c r="R158" s="35"/>
      <c r="S158" s="35"/>
      <c r="T158" s="35"/>
      <c r="U158" s="35"/>
      <c r="V158" s="35"/>
      <c r="W158" s="35"/>
      <c r="X158" s="35"/>
      <c r="Y158" s="35"/>
      <c r="Z158" s="35"/>
      <c r="AA158" s="35"/>
    </row>
    <row r="159" spans="1:27">
      <c r="A159" s="55"/>
      <c r="B159" s="50" t="s">
        <v>1063</v>
      </c>
      <c r="C159" s="51"/>
      <c r="D159" s="57"/>
      <c r="E159" s="57"/>
      <c r="F159" s="58"/>
      <c r="G159" s="58"/>
      <c r="H159" s="35"/>
      <c r="I159" s="35"/>
      <c r="J159" s="35"/>
      <c r="K159" s="35"/>
      <c r="L159" s="35"/>
      <c r="M159" s="35"/>
      <c r="N159" s="35"/>
      <c r="O159" s="35"/>
      <c r="P159" s="35"/>
      <c r="Q159" s="35"/>
      <c r="R159" s="35"/>
      <c r="S159" s="35"/>
      <c r="T159" s="35"/>
      <c r="U159" s="35"/>
      <c r="V159" s="35"/>
      <c r="W159" s="35"/>
      <c r="X159" s="35"/>
      <c r="Y159" s="35"/>
      <c r="Z159" s="35"/>
      <c r="AA159" s="35"/>
    </row>
    <row r="160" spans="1:27">
      <c r="A160" s="55"/>
      <c r="B160" s="50"/>
      <c r="C160" s="51" t="s">
        <v>1026</v>
      </c>
      <c r="D160" s="60">
        <v>1</v>
      </c>
      <c r="E160" s="619"/>
      <c r="F160" s="58">
        <f t="shared" ref="F160" si="16">D160*E160</f>
        <v>0</v>
      </c>
      <c r="G160" s="58"/>
      <c r="H160" s="35"/>
      <c r="I160" s="35"/>
      <c r="J160" s="35"/>
      <c r="K160" s="35"/>
      <c r="L160" s="35"/>
      <c r="M160" s="35"/>
      <c r="N160" s="35"/>
      <c r="O160" s="35"/>
      <c r="P160" s="35"/>
      <c r="Q160" s="35"/>
      <c r="R160" s="35"/>
      <c r="S160" s="35"/>
      <c r="T160" s="35"/>
      <c r="U160" s="35"/>
      <c r="V160" s="35"/>
      <c r="W160" s="35"/>
      <c r="X160" s="35"/>
      <c r="Y160" s="35"/>
      <c r="Z160" s="35"/>
      <c r="AA160" s="35"/>
    </row>
    <row r="161" spans="1:27">
      <c r="A161" s="55"/>
      <c r="B161" s="50"/>
      <c r="C161" s="51"/>
      <c r="D161" s="57"/>
      <c r="E161" s="57"/>
      <c r="F161" s="58"/>
      <c r="G161" s="58"/>
      <c r="H161" s="35"/>
      <c r="I161" s="35"/>
      <c r="J161" s="35"/>
      <c r="K161" s="35"/>
      <c r="L161" s="35"/>
      <c r="M161" s="35"/>
      <c r="N161" s="35"/>
      <c r="O161" s="35"/>
      <c r="P161" s="35"/>
      <c r="Q161" s="35"/>
      <c r="R161" s="35"/>
      <c r="S161" s="35"/>
      <c r="T161" s="35"/>
      <c r="U161" s="35"/>
      <c r="V161" s="35"/>
      <c r="W161" s="35"/>
      <c r="X161" s="35"/>
      <c r="Y161" s="35"/>
      <c r="Z161" s="35"/>
      <c r="AA161" s="35"/>
    </row>
    <row r="162" spans="1:27">
      <c r="A162" s="61" t="s">
        <v>2293</v>
      </c>
      <c r="B162" s="76" t="s">
        <v>2281</v>
      </c>
      <c r="C162" s="51"/>
      <c r="D162" s="57"/>
      <c r="E162" s="57"/>
      <c r="F162" s="58"/>
      <c r="G162" s="58"/>
      <c r="H162" s="35"/>
      <c r="I162" s="35"/>
      <c r="J162" s="35"/>
      <c r="K162" s="35"/>
      <c r="L162" s="35"/>
      <c r="M162" s="35"/>
      <c r="N162" s="35"/>
      <c r="O162" s="35"/>
      <c r="P162" s="35"/>
      <c r="Q162" s="35"/>
      <c r="R162" s="35"/>
      <c r="S162" s="35"/>
      <c r="T162" s="35"/>
      <c r="U162" s="35"/>
      <c r="V162" s="35"/>
      <c r="W162" s="35"/>
      <c r="X162" s="35"/>
      <c r="Y162" s="35"/>
      <c r="Z162" s="35"/>
      <c r="AA162" s="35"/>
    </row>
    <row r="163" spans="1:27" ht="89.25">
      <c r="A163" s="55"/>
      <c r="B163" s="65" t="s">
        <v>2585</v>
      </c>
      <c r="C163" s="51"/>
      <c r="D163" s="57"/>
      <c r="E163" s="57"/>
      <c r="F163" s="58"/>
      <c r="G163" s="58"/>
      <c r="H163" s="35"/>
      <c r="I163" s="35"/>
      <c r="J163" s="35"/>
      <c r="K163" s="35"/>
      <c r="L163" s="35"/>
      <c r="M163" s="35"/>
      <c r="N163" s="35"/>
      <c r="O163" s="35"/>
      <c r="P163" s="35"/>
      <c r="Q163" s="35"/>
      <c r="R163" s="35"/>
      <c r="S163" s="35"/>
      <c r="T163" s="35"/>
      <c r="U163" s="35"/>
      <c r="V163" s="35"/>
      <c r="W163" s="35"/>
      <c r="X163" s="35"/>
      <c r="Y163" s="35"/>
      <c r="Z163" s="35"/>
      <c r="AA163" s="35"/>
    </row>
    <row r="164" spans="1:27">
      <c r="A164" s="55"/>
      <c r="B164" s="50" t="s">
        <v>1330</v>
      </c>
      <c r="C164" s="51"/>
      <c r="D164" s="57"/>
      <c r="E164" s="57"/>
      <c r="F164" s="58"/>
      <c r="G164" s="58"/>
      <c r="H164" s="35"/>
      <c r="I164" s="35"/>
      <c r="J164" s="35"/>
      <c r="K164" s="35"/>
      <c r="L164" s="35"/>
      <c r="M164" s="35"/>
      <c r="N164" s="35"/>
      <c r="O164" s="35"/>
      <c r="P164" s="35"/>
      <c r="Q164" s="35"/>
      <c r="R164" s="35"/>
      <c r="S164" s="35"/>
      <c r="T164" s="35"/>
      <c r="U164" s="35"/>
      <c r="V164" s="35"/>
      <c r="W164" s="35"/>
      <c r="X164" s="35"/>
      <c r="Y164" s="35"/>
      <c r="Z164" s="35"/>
      <c r="AA164" s="35"/>
    </row>
    <row r="165" spans="1:27">
      <c r="A165" s="55" t="s">
        <v>995</v>
      </c>
      <c r="B165" s="50" t="s">
        <v>2282</v>
      </c>
      <c r="C165" s="51"/>
      <c r="D165" s="57"/>
      <c r="E165" s="57"/>
      <c r="F165" s="58"/>
      <c r="G165" s="58"/>
      <c r="H165" s="35"/>
      <c r="I165" s="35"/>
      <c r="J165" s="35"/>
      <c r="K165" s="35"/>
      <c r="L165" s="35"/>
      <c r="M165" s="35"/>
      <c r="N165" s="35"/>
      <c r="O165" s="35"/>
      <c r="P165" s="35"/>
      <c r="Q165" s="35"/>
      <c r="R165" s="35"/>
      <c r="S165" s="35"/>
      <c r="T165" s="35"/>
      <c r="U165" s="35"/>
      <c r="V165" s="35"/>
      <c r="W165" s="35"/>
      <c r="X165" s="35"/>
      <c r="Y165" s="35"/>
      <c r="Z165" s="35"/>
      <c r="AA165" s="35"/>
    </row>
    <row r="166" spans="1:27" ht="38.25">
      <c r="A166" s="55" t="s">
        <v>995</v>
      </c>
      <c r="B166" s="50" t="s">
        <v>2283</v>
      </c>
      <c r="C166" s="51"/>
      <c r="D166" s="57"/>
      <c r="E166" s="57"/>
      <c r="F166" s="58"/>
      <c r="G166" s="58"/>
      <c r="H166" s="35"/>
      <c r="I166" s="35"/>
      <c r="J166" s="35"/>
      <c r="K166" s="35"/>
      <c r="L166" s="35"/>
      <c r="M166" s="35"/>
      <c r="N166" s="35"/>
      <c r="O166" s="35"/>
      <c r="P166" s="35"/>
      <c r="Q166" s="35"/>
      <c r="R166" s="35"/>
      <c r="S166" s="35"/>
      <c r="T166" s="35"/>
      <c r="U166" s="35"/>
      <c r="V166" s="35"/>
      <c r="W166" s="35"/>
      <c r="X166" s="35"/>
      <c r="Y166" s="35"/>
      <c r="Z166" s="35"/>
      <c r="AA166" s="35"/>
    </row>
    <row r="167" spans="1:27" ht="38.25">
      <c r="A167" s="55" t="s">
        <v>995</v>
      </c>
      <c r="B167" s="74" t="s">
        <v>1386</v>
      </c>
      <c r="C167" s="51"/>
      <c r="D167" s="57"/>
      <c r="E167" s="57"/>
      <c r="F167" s="58"/>
      <c r="G167" s="58"/>
      <c r="H167" s="35"/>
      <c r="I167" s="35"/>
      <c r="J167" s="35"/>
      <c r="K167" s="35"/>
      <c r="L167" s="35"/>
      <c r="M167" s="35"/>
      <c r="N167" s="35"/>
      <c r="O167" s="35"/>
      <c r="P167" s="35"/>
      <c r="Q167" s="35"/>
      <c r="R167" s="35"/>
      <c r="S167" s="35"/>
      <c r="T167" s="35"/>
      <c r="U167" s="35"/>
      <c r="V167" s="35"/>
      <c r="W167" s="35"/>
      <c r="X167" s="35"/>
      <c r="Y167" s="35"/>
      <c r="Z167" s="35"/>
      <c r="AA167" s="35"/>
    </row>
    <row r="168" spans="1:27">
      <c r="A168" s="55" t="s">
        <v>995</v>
      </c>
      <c r="B168" s="75" t="s">
        <v>1385</v>
      </c>
      <c r="C168" s="51"/>
      <c r="D168" s="57"/>
      <c r="E168" s="57"/>
      <c r="F168" s="58"/>
      <c r="G168" s="58"/>
      <c r="H168" s="35"/>
      <c r="I168" s="35"/>
      <c r="J168" s="35"/>
      <c r="K168" s="35"/>
      <c r="L168" s="35"/>
      <c r="M168" s="35"/>
      <c r="N168" s="35"/>
      <c r="O168" s="35"/>
      <c r="P168" s="35"/>
      <c r="Q168" s="35"/>
      <c r="R168" s="35"/>
      <c r="S168" s="35"/>
      <c r="T168" s="35"/>
      <c r="U168" s="35"/>
      <c r="V168" s="35"/>
      <c r="W168" s="35"/>
      <c r="X168" s="35"/>
      <c r="Y168" s="35"/>
      <c r="Z168" s="35"/>
      <c r="AA168" s="35"/>
    </row>
    <row r="169" spans="1:27">
      <c r="A169" s="55"/>
      <c r="B169" s="50" t="s">
        <v>1043</v>
      </c>
      <c r="C169" s="51"/>
      <c r="D169" s="57"/>
      <c r="E169" s="57"/>
      <c r="F169" s="58"/>
      <c r="G169" s="58"/>
      <c r="H169" s="35"/>
      <c r="I169" s="35"/>
      <c r="J169" s="35"/>
      <c r="K169" s="35"/>
      <c r="L169" s="35"/>
      <c r="M169" s="35"/>
      <c r="N169" s="35"/>
      <c r="O169" s="35"/>
      <c r="P169" s="35"/>
      <c r="Q169" s="35"/>
      <c r="R169" s="35"/>
      <c r="S169" s="35"/>
      <c r="T169" s="35"/>
      <c r="U169" s="35"/>
      <c r="V169" s="35"/>
      <c r="W169" s="35"/>
      <c r="X169" s="35"/>
      <c r="Y169" s="35"/>
      <c r="Z169" s="35"/>
      <c r="AA169" s="35"/>
    </row>
    <row r="170" spans="1:27">
      <c r="A170" s="55"/>
      <c r="B170" s="50"/>
      <c r="C170" s="51" t="s">
        <v>1044</v>
      </c>
      <c r="D170" s="60">
        <v>1</v>
      </c>
      <c r="E170" s="619"/>
      <c r="F170" s="58">
        <f t="shared" ref="F170" si="17">D170*E170</f>
        <v>0</v>
      </c>
      <c r="G170" s="58"/>
      <c r="H170" s="35"/>
      <c r="I170" s="35"/>
      <c r="J170" s="35"/>
      <c r="K170" s="35"/>
      <c r="L170" s="35"/>
      <c r="M170" s="35"/>
      <c r="N170" s="35"/>
      <c r="O170" s="35"/>
      <c r="P170" s="35"/>
      <c r="Q170" s="35"/>
      <c r="R170" s="35"/>
      <c r="S170" s="35"/>
      <c r="T170" s="35"/>
      <c r="U170" s="35"/>
      <c r="V170" s="35"/>
      <c r="W170" s="35"/>
      <c r="X170" s="35"/>
      <c r="Y170" s="35"/>
      <c r="Z170" s="35"/>
      <c r="AA170" s="35"/>
    </row>
    <row r="171" spans="1:27">
      <c r="A171" s="77"/>
      <c r="B171" s="78"/>
      <c r="C171" s="79"/>
      <c r="D171" s="79"/>
      <c r="E171" s="79">
        <v>0</v>
      </c>
      <c r="F171" s="79"/>
      <c r="G171" s="80"/>
      <c r="H171" s="35"/>
      <c r="I171" s="35"/>
      <c r="J171" s="35"/>
      <c r="K171" s="35"/>
      <c r="L171" s="35"/>
      <c r="M171" s="35"/>
      <c r="N171" s="35"/>
      <c r="O171" s="35"/>
      <c r="P171" s="35"/>
      <c r="Q171" s="35"/>
      <c r="R171" s="35"/>
      <c r="S171" s="35"/>
      <c r="T171" s="35"/>
      <c r="U171" s="35"/>
      <c r="V171" s="35"/>
      <c r="W171" s="35"/>
      <c r="X171" s="35"/>
      <c r="Y171" s="35"/>
      <c r="Z171" s="35"/>
      <c r="AA171" s="35"/>
    </row>
    <row r="172" spans="1:27" ht="16.149999999999999" customHeight="1">
      <c r="A172" s="81" t="str">
        <f>A20</f>
        <v>I.</v>
      </c>
      <c r="B172" s="82" t="str">
        <f>CONCATENATE(B20," ", "UKUPNO:")</f>
        <v>RUŠENJE I DEMONTAŽE UKUPNO:</v>
      </c>
      <c r="C172" s="16"/>
      <c r="D172" s="83"/>
      <c r="E172" s="83">
        <v>0</v>
      </c>
      <c r="F172" s="84">
        <f>SUM(F27:F171)</f>
        <v>0</v>
      </c>
      <c r="G172" s="83"/>
      <c r="H172" s="28"/>
      <c r="I172" s="28"/>
      <c r="J172" s="28"/>
      <c r="K172" s="35"/>
      <c r="L172" s="28"/>
      <c r="M172" s="28"/>
      <c r="N172" s="28"/>
      <c r="O172" s="28"/>
      <c r="P172" s="28"/>
      <c r="Q172" s="28"/>
      <c r="R172" s="28"/>
      <c r="S172" s="28"/>
      <c r="T172" s="28"/>
      <c r="U172" s="28"/>
      <c r="V172" s="28"/>
      <c r="W172" s="28"/>
      <c r="X172" s="28"/>
      <c r="Y172" s="28"/>
      <c r="Z172" s="28"/>
      <c r="AA172" s="28"/>
    </row>
    <row r="173" spans="1:27">
      <c r="A173" s="81"/>
      <c r="B173" s="82"/>
      <c r="C173" s="16"/>
      <c r="D173" s="83"/>
      <c r="E173" s="83">
        <v>0</v>
      </c>
      <c r="F173" s="85"/>
      <c r="G173" s="85"/>
      <c r="H173" s="28"/>
      <c r="I173" s="28"/>
      <c r="J173" s="28"/>
      <c r="K173" s="35"/>
      <c r="L173" s="28"/>
      <c r="M173" s="28"/>
      <c r="N173" s="28"/>
      <c r="O173" s="28"/>
      <c r="P173" s="28"/>
      <c r="Q173" s="28"/>
      <c r="R173" s="28"/>
      <c r="S173" s="28"/>
      <c r="T173" s="28"/>
      <c r="U173" s="28"/>
      <c r="V173" s="28"/>
      <c r="W173" s="28"/>
      <c r="X173" s="28"/>
      <c r="Y173" s="28"/>
      <c r="Z173" s="28"/>
      <c r="AA173" s="28"/>
    </row>
    <row r="174" spans="1:27">
      <c r="A174" s="55"/>
      <c r="B174" s="86"/>
      <c r="C174" s="51"/>
      <c r="D174" s="52"/>
      <c r="E174" s="52">
        <v>0</v>
      </c>
      <c r="F174" s="48"/>
      <c r="G174" s="48"/>
      <c r="H174" s="35"/>
      <c r="I174" s="35"/>
      <c r="J174" s="35"/>
      <c r="K174" s="35"/>
      <c r="L174" s="35"/>
      <c r="M174" s="35"/>
      <c r="N174" s="35"/>
      <c r="O174" s="35"/>
      <c r="P174" s="35"/>
      <c r="Q174" s="35"/>
      <c r="R174" s="35"/>
      <c r="S174" s="35"/>
      <c r="T174" s="35"/>
      <c r="U174" s="35"/>
      <c r="V174" s="35"/>
      <c r="W174" s="35"/>
      <c r="X174" s="35"/>
      <c r="Y174" s="35"/>
      <c r="Z174" s="35"/>
      <c r="AA174" s="35"/>
    </row>
    <row r="175" spans="1:27" ht="16.149999999999999" customHeight="1">
      <c r="A175" s="43" t="s">
        <v>1007</v>
      </c>
      <c r="B175" s="44" t="s">
        <v>205</v>
      </c>
      <c r="C175" s="45"/>
      <c r="D175" s="46"/>
      <c r="E175" s="46">
        <v>0</v>
      </c>
      <c r="F175" s="47"/>
      <c r="G175" s="87"/>
      <c r="H175" s="88"/>
      <c r="I175" s="88"/>
      <c r="J175" s="88"/>
      <c r="K175" s="35"/>
      <c r="L175" s="88"/>
      <c r="M175" s="88"/>
      <c r="N175" s="88"/>
      <c r="O175" s="88"/>
      <c r="P175" s="88"/>
      <c r="Q175" s="88"/>
      <c r="R175" s="88"/>
      <c r="S175" s="88"/>
      <c r="T175" s="88"/>
      <c r="U175" s="88"/>
      <c r="V175" s="88"/>
      <c r="W175" s="88"/>
      <c r="X175" s="88"/>
      <c r="Y175" s="88"/>
      <c r="Z175" s="88"/>
      <c r="AA175" s="88"/>
    </row>
    <row r="176" spans="1:27">
      <c r="A176" s="49"/>
      <c r="B176" s="50"/>
      <c r="C176" s="51"/>
      <c r="D176" s="52"/>
      <c r="E176" s="52">
        <v>0</v>
      </c>
      <c r="F176" s="48"/>
      <c r="G176" s="48"/>
      <c r="H176" s="35"/>
      <c r="I176" s="35"/>
      <c r="J176" s="35"/>
      <c r="K176" s="35"/>
      <c r="L176" s="35"/>
      <c r="M176" s="35"/>
      <c r="N176" s="35"/>
      <c r="O176" s="35"/>
      <c r="P176" s="35"/>
      <c r="Q176" s="35"/>
      <c r="R176" s="35"/>
      <c r="S176" s="35"/>
      <c r="T176" s="35"/>
      <c r="U176" s="35"/>
      <c r="V176" s="35"/>
      <c r="W176" s="35"/>
      <c r="X176" s="35"/>
      <c r="Y176" s="35"/>
      <c r="Z176" s="35"/>
      <c r="AA176" s="35"/>
    </row>
    <row r="177" spans="1:27">
      <c r="A177" s="61" t="s">
        <v>987</v>
      </c>
      <c r="B177" s="54" t="s">
        <v>1016</v>
      </c>
      <c r="C177" s="51"/>
      <c r="D177" s="52"/>
      <c r="E177" s="52">
        <v>0</v>
      </c>
      <c r="F177" s="48"/>
      <c r="G177" s="48"/>
      <c r="H177" s="35"/>
      <c r="I177" s="35"/>
      <c r="J177" s="35"/>
      <c r="K177" s="35"/>
      <c r="L177" s="35"/>
      <c r="M177" s="35"/>
      <c r="N177" s="35"/>
      <c r="O177" s="35"/>
      <c r="P177" s="35"/>
      <c r="Q177" s="35"/>
      <c r="R177" s="35"/>
      <c r="S177" s="35"/>
      <c r="T177" s="35"/>
      <c r="U177" s="35"/>
      <c r="V177" s="35"/>
      <c r="W177" s="35"/>
      <c r="X177" s="35"/>
      <c r="Y177" s="35"/>
      <c r="Z177" s="35"/>
      <c r="AA177" s="35"/>
    </row>
    <row r="178" spans="1:27" ht="76.5">
      <c r="A178" s="55" t="s">
        <v>990</v>
      </c>
      <c r="B178" s="50" t="s">
        <v>1017</v>
      </c>
      <c r="C178" s="51"/>
      <c r="D178" s="52"/>
      <c r="E178" s="52">
        <v>0</v>
      </c>
      <c r="F178" s="48"/>
      <c r="G178" s="48"/>
      <c r="H178" s="35"/>
      <c r="I178" s="35"/>
      <c r="J178" s="35"/>
      <c r="K178" s="35"/>
      <c r="L178" s="35"/>
      <c r="M178" s="35"/>
      <c r="N178" s="35"/>
      <c r="O178" s="35"/>
      <c r="P178" s="35"/>
      <c r="Q178" s="35"/>
      <c r="R178" s="35"/>
      <c r="S178" s="35"/>
      <c r="T178" s="35"/>
      <c r="U178" s="35"/>
      <c r="V178" s="35"/>
      <c r="W178" s="35"/>
      <c r="X178" s="35"/>
      <c r="Y178" s="35"/>
      <c r="Z178" s="35"/>
      <c r="AA178" s="35"/>
    </row>
    <row r="179" spans="1:27" ht="25.5">
      <c r="A179" s="55" t="s">
        <v>995</v>
      </c>
      <c r="B179" s="50" t="s">
        <v>1018</v>
      </c>
      <c r="C179" s="51"/>
      <c r="D179" s="52"/>
      <c r="E179" s="52">
        <v>0</v>
      </c>
      <c r="F179" s="48"/>
      <c r="G179" s="48"/>
      <c r="H179" s="35"/>
      <c r="I179" s="35"/>
      <c r="J179" s="35"/>
      <c r="K179" s="35"/>
      <c r="L179" s="35"/>
      <c r="M179" s="35"/>
      <c r="N179" s="35"/>
      <c r="O179" s="35"/>
      <c r="P179" s="35"/>
      <c r="Q179" s="35"/>
      <c r="R179" s="35"/>
      <c r="S179" s="35"/>
      <c r="T179" s="35"/>
      <c r="U179" s="35"/>
      <c r="V179" s="35"/>
      <c r="W179" s="35"/>
      <c r="X179" s="35"/>
      <c r="Y179" s="35"/>
      <c r="Z179" s="35"/>
      <c r="AA179" s="35"/>
    </row>
    <row r="180" spans="1:27">
      <c r="A180" s="55" t="s">
        <v>995</v>
      </c>
      <c r="B180" s="50" t="s">
        <v>1019</v>
      </c>
      <c r="C180" s="51"/>
      <c r="D180" s="52"/>
      <c r="E180" s="52">
        <v>0</v>
      </c>
      <c r="F180" s="48"/>
      <c r="G180" s="48"/>
      <c r="H180" s="35"/>
      <c r="I180" s="35"/>
      <c r="J180" s="35"/>
      <c r="K180" s="35"/>
      <c r="L180" s="35"/>
      <c r="M180" s="35"/>
      <c r="N180" s="35"/>
      <c r="O180" s="35"/>
      <c r="P180" s="35"/>
      <c r="Q180" s="35"/>
      <c r="R180" s="35"/>
      <c r="S180" s="35"/>
      <c r="T180" s="35"/>
      <c r="U180" s="35"/>
      <c r="V180" s="35"/>
      <c r="W180" s="35"/>
      <c r="X180" s="35"/>
      <c r="Y180" s="35"/>
      <c r="Z180" s="35"/>
      <c r="AA180" s="35"/>
    </row>
    <row r="181" spans="1:27" ht="25.5">
      <c r="A181" s="55" t="s">
        <v>995</v>
      </c>
      <c r="B181" s="50" t="s">
        <v>1020</v>
      </c>
      <c r="C181" s="51"/>
      <c r="D181" s="52"/>
      <c r="E181" s="52">
        <v>0</v>
      </c>
      <c r="F181" s="48"/>
      <c r="G181" s="48"/>
      <c r="H181" s="35"/>
      <c r="I181" s="35"/>
      <c r="J181" s="35"/>
      <c r="K181" s="35"/>
      <c r="L181" s="35"/>
      <c r="M181" s="35"/>
      <c r="N181" s="35"/>
      <c r="O181" s="35"/>
      <c r="P181" s="35"/>
      <c r="Q181" s="35"/>
      <c r="R181" s="35"/>
      <c r="S181" s="35"/>
      <c r="T181" s="35"/>
      <c r="U181" s="35"/>
      <c r="V181" s="35"/>
      <c r="W181" s="35"/>
      <c r="X181" s="35"/>
      <c r="Y181" s="35"/>
      <c r="Z181" s="35"/>
      <c r="AA181" s="35"/>
    </row>
    <row r="182" spans="1:27" ht="38.25">
      <c r="A182" s="55" t="s">
        <v>995</v>
      </c>
      <c r="B182" s="50" t="s">
        <v>1021</v>
      </c>
      <c r="C182" s="51"/>
      <c r="D182" s="52"/>
      <c r="E182" s="52">
        <v>0</v>
      </c>
      <c r="F182" s="48"/>
      <c r="G182" s="48"/>
      <c r="H182" s="35"/>
      <c r="I182" s="35"/>
      <c r="J182" s="35"/>
      <c r="K182" s="35"/>
      <c r="L182" s="35"/>
      <c r="M182" s="35"/>
      <c r="N182" s="35"/>
      <c r="O182" s="35"/>
      <c r="P182" s="35"/>
      <c r="Q182" s="35"/>
      <c r="R182" s="35"/>
      <c r="S182" s="35"/>
      <c r="T182" s="35"/>
      <c r="U182" s="35"/>
      <c r="V182" s="35"/>
      <c r="W182" s="35"/>
      <c r="X182" s="35"/>
      <c r="Y182" s="35"/>
      <c r="Z182" s="35"/>
      <c r="AA182" s="35"/>
    </row>
    <row r="183" spans="1:27" ht="25.5">
      <c r="A183" s="55" t="s">
        <v>995</v>
      </c>
      <c r="B183" s="50" t="s">
        <v>1022</v>
      </c>
      <c r="C183" s="51"/>
      <c r="D183" s="52"/>
      <c r="E183" s="52">
        <v>0</v>
      </c>
      <c r="F183" s="48"/>
      <c r="G183" s="48"/>
      <c r="H183" s="35"/>
      <c r="I183" s="35"/>
      <c r="J183" s="35"/>
      <c r="K183" s="35"/>
      <c r="L183" s="35"/>
      <c r="M183" s="35"/>
      <c r="N183" s="35"/>
      <c r="O183" s="35"/>
      <c r="P183" s="35"/>
      <c r="Q183" s="35"/>
      <c r="R183" s="35"/>
      <c r="S183" s="35"/>
      <c r="T183" s="35"/>
      <c r="U183" s="35"/>
      <c r="V183" s="35"/>
      <c r="W183" s="35"/>
      <c r="X183" s="35"/>
      <c r="Y183" s="35"/>
      <c r="Z183" s="35"/>
      <c r="AA183" s="35"/>
    </row>
    <row r="184" spans="1:27" ht="25.5">
      <c r="A184" s="55" t="s">
        <v>995</v>
      </c>
      <c r="B184" s="50" t="s">
        <v>1023</v>
      </c>
      <c r="C184" s="51"/>
      <c r="D184" s="52"/>
      <c r="E184" s="52">
        <v>0</v>
      </c>
      <c r="F184" s="48"/>
      <c r="G184" s="48"/>
      <c r="H184" s="35"/>
      <c r="I184" s="35"/>
      <c r="J184" s="35"/>
      <c r="K184" s="35"/>
      <c r="L184" s="35"/>
      <c r="M184" s="35"/>
      <c r="N184" s="35"/>
      <c r="O184" s="35"/>
      <c r="P184" s="35"/>
      <c r="Q184" s="35"/>
      <c r="R184" s="35"/>
      <c r="S184" s="35"/>
      <c r="T184" s="35"/>
      <c r="U184" s="35"/>
      <c r="V184" s="35"/>
      <c r="W184" s="35"/>
      <c r="X184" s="35"/>
      <c r="Y184" s="35"/>
      <c r="Z184" s="35"/>
      <c r="AA184" s="35"/>
    </row>
    <row r="185" spans="1:27" ht="51">
      <c r="A185" s="55"/>
      <c r="B185" s="50" t="s">
        <v>1024</v>
      </c>
      <c r="C185" s="51"/>
      <c r="D185" s="52"/>
      <c r="E185" s="52">
        <v>0</v>
      </c>
      <c r="F185" s="48"/>
      <c r="G185" s="48"/>
      <c r="H185" s="35"/>
      <c r="I185" s="35"/>
      <c r="J185" s="35"/>
      <c r="K185" s="35"/>
      <c r="L185" s="35"/>
      <c r="M185" s="35"/>
      <c r="N185" s="35"/>
      <c r="O185" s="35"/>
      <c r="P185" s="35"/>
      <c r="Q185" s="35"/>
      <c r="R185" s="35"/>
      <c r="S185" s="35"/>
      <c r="T185" s="35"/>
      <c r="U185" s="35"/>
      <c r="V185" s="35"/>
      <c r="W185" s="35"/>
      <c r="X185" s="35"/>
      <c r="Y185" s="35"/>
      <c r="Z185" s="35"/>
      <c r="AA185" s="35"/>
    </row>
    <row r="186" spans="1:27" ht="89.25">
      <c r="A186" s="55" t="s">
        <v>990</v>
      </c>
      <c r="B186" s="50" t="s">
        <v>1314</v>
      </c>
      <c r="C186" s="51"/>
      <c r="D186" s="52"/>
      <c r="E186" s="52"/>
      <c r="F186" s="48"/>
      <c r="G186" s="48"/>
      <c r="H186" s="35"/>
      <c r="I186" s="35"/>
      <c r="J186" s="35"/>
      <c r="K186" s="35"/>
      <c r="L186" s="35"/>
      <c r="M186" s="35"/>
      <c r="N186" s="35"/>
      <c r="O186" s="35"/>
      <c r="P186" s="35"/>
      <c r="Q186" s="35"/>
      <c r="R186" s="35"/>
      <c r="S186" s="35"/>
      <c r="T186" s="35"/>
      <c r="U186" s="35"/>
      <c r="V186" s="35"/>
      <c r="W186" s="35"/>
      <c r="X186" s="35"/>
      <c r="Y186" s="35"/>
      <c r="Z186" s="35"/>
      <c r="AA186" s="35"/>
    </row>
    <row r="187" spans="1:27" ht="38.25">
      <c r="A187" s="55" t="s">
        <v>75</v>
      </c>
      <c r="B187" s="50" t="s">
        <v>1025</v>
      </c>
      <c r="C187" s="51" t="s">
        <v>1026</v>
      </c>
      <c r="D187" s="60">
        <v>1</v>
      </c>
      <c r="E187" s="621"/>
      <c r="F187" s="59">
        <f>ROUND(D187*E187,2)</f>
        <v>0</v>
      </c>
      <c r="G187" s="59"/>
      <c r="H187" s="35"/>
      <c r="I187" s="35"/>
      <c r="J187" s="35"/>
      <c r="K187" s="35"/>
      <c r="L187" s="35"/>
      <c r="M187" s="35"/>
      <c r="N187" s="35"/>
      <c r="O187" s="35"/>
      <c r="P187" s="35"/>
      <c r="Q187" s="35"/>
      <c r="R187" s="35"/>
      <c r="S187" s="35"/>
      <c r="T187" s="35"/>
      <c r="U187" s="35"/>
      <c r="V187" s="35"/>
      <c r="W187" s="35"/>
      <c r="X187" s="35"/>
      <c r="Y187" s="35"/>
      <c r="Z187" s="35"/>
      <c r="AA187" s="35"/>
    </row>
    <row r="188" spans="1:27">
      <c r="A188" s="55"/>
      <c r="B188" s="50"/>
      <c r="C188" s="51"/>
      <c r="D188" s="89"/>
      <c r="E188" s="52"/>
      <c r="F188" s="59"/>
      <c r="G188" s="59"/>
      <c r="H188" s="35"/>
      <c r="I188" s="35"/>
      <c r="J188" s="35"/>
      <c r="K188" s="35"/>
      <c r="L188" s="35"/>
      <c r="M188" s="35"/>
      <c r="N188" s="35"/>
      <c r="O188" s="35"/>
      <c r="P188" s="35"/>
      <c r="Q188" s="35"/>
      <c r="R188" s="35"/>
      <c r="S188" s="35"/>
      <c r="T188" s="35"/>
      <c r="U188" s="35"/>
      <c r="V188" s="35"/>
      <c r="W188" s="35"/>
      <c r="X188" s="35"/>
      <c r="Y188" s="35"/>
      <c r="Z188" s="35"/>
      <c r="AA188" s="35"/>
    </row>
    <row r="189" spans="1:27">
      <c r="A189" s="90" t="s">
        <v>1027</v>
      </c>
      <c r="B189" s="91" t="s">
        <v>2550</v>
      </c>
      <c r="C189" s="92"/>
      <c r="D189" s="93"/>
      <c r="E189" s="93"/>
      <c r="F189" s="94"/>
      <c r="G189" s="59"/>
      <c r="H189" s="35"/>
      <c r="I189" s="35"/>
      <c r="J189" s="35"/>
      <c r="K189" s="35"/>
      <c r="L189" s="35"/>
      <c r="M189" s="35"/>
      <c r="N189" s="35"/>
      <c r="O189" s="35"/>
      <c r="P189" s="35"/>
      <c r="Q189" s="35"/>
      <c r="R189" s="35"/>
      <c r="S189" s="35"/>
      <c r="T189" s="35"/>
      <c r="U189" s="35"/>
      <c r="V189" s="35"/>
      <c r="W189" s="35"/>
      <c r="X189" s="35"/>
      <c r="Y189" s="35"/>
      <c r="Z189" s="35"/>
      <c r="AA189" s="35"/>
    </row>
    <row r="190" spans="1:27" ht="63.75">
      <c r="A190" s="95"/>
      <c r="B190" s="96" t="s">
        <v>2586</v>
      </c>
      <c r="C190" s="92"/>
      <c r="D190" s="93"/>
      <c r="E190" s="93"/>
      <c r="F190" s="94"/>
      <c r="G190" s="59"/>
      <c r="H190" s="35"/>
      <c r="I190" s="35"/>
      <c r="J190" s="35"/>
      <c r="K190" s="35"/>
      <c r="L190" s="35"/>
      <c r="M190" s="35"/>
      <c r="N190" s="35"/>
      <c r="O190" s="35"/>
      <c r="P190" s="35"/>
      <c r="Q190" s="35"/>
      <c r="R190" s="35"/>
      <c r="S190" s="35"/>
      <c r="T190" s="35"/>
      <c r="U190" s="35"/>
      <c r="V190" s="35"/>
      <c r="W190" s="35"/>
      <c r="X190" s="35"/>
      <c r="Y190" s="35"/>
      <c r="Z190" s="35"/>
      <c r="AA190" s="35"/>
    </row>
    <row r="191" spans="1:27" ht="38.25">
      <c r="A191" s="95" t="s">
        <v>2551</v>
      </c>
      <c r="B191" s="96" t="s">
        <v>2552</v>
      </c>
      <c r="C191" s="92"/>
      <c r="D191" s="93"/>
      <c r="E191" s="93"/>
      <c r="F191" s="94"/>
      <c r="G191" s="59"/>
      <c r="H191" s="35"/>
      <c r="I191" s="35"/>
      <c r="J191" s="35"/>
      <c r="K191" s="35"/>
      <c r="L191" s="35"/>
      <c r="M191" s="35"/>
      <c r="N191" s="35"/>
      <c r="O191" s="35"/>
      <c r="P191" s="35"/>
      <c r="Q191" s="35"/>
      <c r="R191" s="35"/>
      <c r="S191" s="35"/>
      <c r="T191" s="35"/>
      <c r="U191" s="35"/>
      <c r="V191" s="35"/>
      <c r="W191" s="35"/>
      <c r="X191" s="35"/>
      <c r="Y191" s="35"/>
      <c r="Z191" s="35"/>
      <c r="AA191" s="35"/>
    </row>
    <row r="192" spans="1:27" ht="25.5">
      <c r="A192" s="95" t="s">
        <v>2551</v>
      </c>
      <c r="B192" s="96" t="s">
        <v>2553</v>
      </c>
      <c r="C192" s="92"/>
      <c r="D192" s="93"/>
      <c r="E192" s="93"/>
      <c r="F192" s="94"/>
      <c r="G192" s="59"/>
      <c r="H192" s="35"/>
      <c r="I192" s="35"/>
      <c r="J192" s="35"/>
      <c r="K192" s="35"/>
      <c r="L192" s="35"/>
      <c r="M192" s="35"/>
      <c r="N192" s="35"/>
      <c r="O192" s="35"/>
      <c r="P192" s="35"/>
      <c r="Q192" s="35"/>
      <c r="R192" s="35"/>
      <c r="S192" s="35"/>
      <c r="T192" s="35"/>
      <c r="U192" s="35"/>
      <c r="V192" s="35"/>
      <c r="W192" s="35"/>
      <c r="X192" s="35"/>
      <c r="Y192" s="35"/>
      <c r="Z192" s="35"/>
      <c r="AA192" s="35"/>
    </row>
    <row r="193" spans="1:27" ht="25.5">
      <c r="A193" s="95"/>
      <c r="B193" s="96" t="s">
        <v>2587</v>
      </c>
      <c r="C193" s="92"/>
      <c r="D193" s="93"/>
      <c r="E193" s="93"/>
      <c r="F193" s="94"/>
      <c r="G193" s="59"/>
      <c r="H193" s="35"/>
      <c r="I193" s="35"/>
      <c r="J193" s="35"/>
      <c r="K193" s="35"/>
      <c r="L193" s="35"/>
      <c r="M193" s="35"/>
      <c r="N193" s="35"/>
      <c r="O193" s="35"/>
      <c r="P193" s="35"/>
      <c r="Q193" s="35"/>
      <c r="R193" s="35"/>
      <c r="S193" s="35"/>
      <c r="T193" s="35"/>
      <c r="U193" s="35"/>
      <c r="V193" s="35"/>
      <c r="W193" s="35"/>
      <c r="X193" s="35"/>
      <c r="Y193" s="35"/>
      <c r="Z193" s="35"/>
      <c r="AA193" s="35"/>
    </row>
    <row r="194" spans="1:27" ht="25.5">
      <c r="A194" s="95" t="s">
        <v>2554</v>
      </c>
      <c r="B194" s="96" t="s">
        <v>2555</v>
      </c>
      <c r="C194" s="92"/>
      <c r="D194" s="93"/>
      <c r="E194" s="93"/>
      <c r="F194" s="94"/>
      <c r="G194" s="59"/>
      <c r="H194" s="35"/>
      <c r="I194" s="35"/>
      <c r="J194" s="35"/>
      <c r="K194" s="35"/>
      <c r="L194" s="35"/>
      <c r="M194" s="35"/>
      <c r="N194" s="35"/>
      <c r="O194" s="35"/>
      <c r="P194" s="35"/>
      <c r="Q194" s="35"/>
      <c r="R194" s="35"/>
      <c r="S194" s="35"/>
      <c r="T194" s="35"/>
      <c r="U194" s="35"/>
      <c r="V194" s="35"/>
      <c r="W194" s="35"/>
      <c r="X194" s="35"/>
      <c r="Y194" s="35"/>
      <c r="Z194" s="35"/>
      <c r="AA194" s="35"/>
    </row>
    <row r="195" spans="1:27" ht="25.5">
      <c r="A195" s="95" t="s">
        <v>2554</v>
      </c>
      <c r="B195" s="96" t="s">
        <v>2556</v>
      </c>
      <c r="C195" s="92"/>
      <c r="D195" s="93"/>
      <c r="E195" s="93"/>
      <c r="F195" s="94"/>
      <c r="G195" s="59"/>
      <c r="H195" s="35"/>
      <c r="I195" s="35"/>
      <c r="J195" s="35"/>
      <c r="K195" s="35"/>
      <c r="L195" s="35"/>
      <c r="M195" s="35"/>
      <c r="N195" s="35"/>
      <c r="O195" s="35"/>
      <c r="P195" s="35"/>
      <c r="Q195" s="35"/>
      <c r="R195" s="35"/>
      <c r="S195" s="35"/>
      <c r="T195" s="35"/>
      <c r="U195" s="35"/>
      <c r="V195" s="35"/>
      <c r="W195" s="35"/>
      <c r="X195" s="35"/>
      <c r="Y195" s="35"/>
      <c r="Z195" s="35"/>
      <c r="AA195" s="35"/>
    </row>
    <row r="196" spans="1:27">
      <c r="A196" s="95" t="s">
        <v>2551</v>
      </c>
      <c r="B196" s="96" t="s">
        <v>2557</v>
      </c>
      <c r="C196" s="92"/>
      <c r="D196" s="93"/>
      <c r="E196" s="93"/>
      <c r="F196" s="94"/>
      <c r="G196" s="59"/>
      <c r="H196" s="35"/>
      <c r="I196" s="35"/>
      <c r="J196" s="35"/>
      <c r="K196" s="35"/>
      <c r="L196" s="35"/>
      <c r="M196" s="35"/>
      <c r="N196" s="35"/>
      <c r="O196" s="35"/>
      <c r="P196" s="35"/>
      <c r="Q196" s="35"/>
      <c r="R196" s="35"/>
      <c r="S196" s="35"/>
      <c r="T196" s="35"/>
      <c r="U196" s="35"/>
      <c r="V196" s="35"/>
      <c r="W196" s="35"/>
      <c r="X196" s="35"/>
      <c r="Y196" s="35"/>
      <c r="Z196" s="35"/>
      <c r="AA196" s="35"/>
    </row>
    <row r="197" spans="1:27">
      <c r="A197" s="95" t="s">
        <v>2551</v>
      </c>
      <c r="B197" s="96" t="s">
        <v>2558</v>
      </c>
      <c r="C197" s="92"/>
      <c r="D197" s="93"/>
      <c r="E197" s="93"/>
      <c r="F197" s="94"/>
      <c r="G197" s="59"/>
      <c r="H197" s="35"/>
      <c r="I197" s="35"/>
      <c r="J197" s="35"/>
      <c r="K197" s="35"/>
      <c r="L197" s="35"/>
      <c r="M197" s="35"/>
      <c r="N197" s="35"/>
      <c r="O197" s="35"/>
      <c r="P197" s="35"/>
      <c r="Q197" s="35"/>
      <c r="R197" s="35"/>
      <c r="S197" s="35"/>
      <c r="T197" s="35"/>
      <c r="U197" s="35"/>
      <c r="V197" s="35"/>
      <c r="W197" s="35"/>
      <c r="X197" s="35"/>
      <c r="Y197" s="35"/>
      <c r="Z197" s="35"/>
      <c r="AA197" s="35"/>
    </row>
    <row r="198" spans="1:27" ht="25.5">
      <c r="A198" s="95" t="s">
        <v>2551</v>
      </c>
      <c r="B198" s="96" t="s">
        <v>2588</v>
      </c>
      <c r="C198" s="92"/>
      <c r="D198" s="93"/>
      <c r="E198" s="93"/>
      <c r="F198" s="94"/>
      <c r="G198" s="59"/>
      <c r="H198" s="35"/>
      <c r="I198" s="35"/>
      <c r="J198" s="35"/>
      <c r="K198" s="35"/>
      <c r="L198" s="35"/>
      <c r="M198" s="35"/>
      <c r="N198" s="35"/>
      <c r="O198" s="35"/>
      <c r="P198" s="35"/>
      <c r="Q198" s="35"/>
      <c r="R198" s="35"/>
      <c r="S198" s="35"/>
      <c r="T198" s="35"/>
      <c r="U198" s="35"/>
      <c r="V198" s="35"/>
      <c r="W198" s="35"/>
      <c r="X198" s="35"/>
      <c r="Y198" s="35"/>
      <c r="Z198" s="35"/>
      <c r="AA198" s="35"/>
    </row>
    <row r="199" spans="1:27">
      <c r="A199" s="95" t="s">
        <v>2551</v>
      </c>
      <c r="B199" s="96" t="s">
        <v>2559</v>
      </c>
      <c r="C199" s="92"/>
      <c r="D199" s="93"/>
      <c r="E199" s="93"/>
      <c r="F199" s="94"/>
      <c r="G199" s="59"/>
      <c r="H199" s="35"/>
      <c r="I199" s="35"/>
      <c r="J199" s="35"/>
      <c r="K199" s="35"/>
      <c r="L199" s="35"/>
      <c r="M199" s="35"/>
      <c r="N199" s="35"/>
      <c r="O199" s="35"/>
      <c r="P199" s="35"/>
      <c r="Q199" s="35"/>
      <c r="R199" s="35"/>
      <c r="S199" s="35"/>
      <c r="T199" s="35"/>
      <c r="U199" s="35"/>
      <c r="V199" s="35"/>
      <c r="W199" s="35"/>
      <c r="X199" s="35"/>
      <c r="Y199" s="35"/>
      <c r="Z199" s="35"/>
      <c r="AA199" s="35"/>
    </row>
    <row r="200" spans="1:27">
      <c r="A200" s="95" t="s">
        <v>2551</v>
      </c>
      <c r="B200" s="96" t="s">
        <v>2560</v>
      </c>
      <c r="C200" s="92"/>
      <c r="D200" s="93"/>
      <c r="E200" s="93"/>
      <c r="F200" s="94"/>
      <c r="G200" s="59"/>
      <c r="H200" s="35"/>
      <c r="I200" s="35"/>
      <c r="J200" s="35"/>
      <c r="K200" s="35"/>
      <c r="L200" s="35"/>
      <c r="M200" s="35"/>
      <c r="N200" s="35"/>
      <c r="O200" s="35"/>
      <c r="P200" s="35"/>
      <c r="Q200" s="35"/>
      <c r="R200" s="35"/>
      <c r="S200" s="35"/>
      <c r="T200" s="35"/>
      <c r="U200" s="35"/>
      <c r="V200" s="35"/>
      <c r="W200" s="35"/>
      <c r="X200" s="35"/>
      <c r="Y200" s="35"/>
      <c r="Z200" s="35"/>
      <c r="AA200" s="35"/>
    </row>
    <row r="201" spans="1:27">
      <c r="A201" s="95" t="s">
        <v>2551</v>
      </c>
      <c r="B201" s="96" t="s">
        <v>2561</v>
      </c>
      <c r="C201" s="92"/>
      <c r="D201" s="93"/>
      <c r="E201" s="93"/>
      <c r="F201" s="94"/>
      <c r="G201" s="59"/>
      <c r="H201" s="35"/>
      <c r="I201" s="35"/>
      <c r="J201" s="35"/>
      <c r="K201" s="35"/>
      <c r="L201" s="35"/>
      <c r="M201" s="35"/>
      <c r="N201" s="35"/>
      <c r="O201" s="35"/>
      <c r="P201" s="35"/>
      <c r="Q201" s="35"/>
      <c r="R201" s="35"/>
      <c r="S201" s="35"/>
      <c r="T201" s="35"/>
      <c r="U201" s="35"/>
      <c r="V201" s="35"/>
      <c r="W201" s="35"/>
      <c r="X201" s="35"/>
      <c r="Y201" s="35"/>
      <c r="Z201" s="35"/>
      <c r="AA201" s="35"/>
    </row>
    <row r="202" spans="1:27">
      <c r="A202" s="95" t="s">
        <v>2551</v>
      </c>
      <c r="B202" s="96" t="s">
        <v>2562</v>
      </c>
      <c r="C202" s="92"/>
      <c r="D202" s="93"/>
      <c r="E202" s="93"/>
      <c r="F202" s="94"/>
      <c r="G202" s="59"/>
      <c r="H202" s="35"/>
      <c r="I202" s="35"/>
      <c r="J202" s="35"/>
      <c r="K202" s="35"/>
      <c r="L202" s="35"/>
      <c r="M202" s="35"/>
      <c r="N202" s="35"/>
      <c r="O202" s="35"/>
      <c r="P202" s="35"/>
      <c r="Q202" s="35"/>
      <c r="R202" s="35"/>
      <c r="S202" s="35"/>
      <c r="T202" s="35"/>
      <c r="U202" s="35"/>
      <c r="V202" s="35"/>
      <c r="W202" s="35"/>
      <c r="X202" s="35"/>
      <c r="Y202" s="35"/>
      <c r="Z202" s="35"/>
      <c r="AA202" s="35"/>
    </row>
    <row r="203" spans="1:27" ht="63.75">
      <c r="A203" s="95"/>
      <c r="B203" s="96" t="s">
        <v>2563</v>
      </c>
      <c r="C203" s="92"/>
      <c r="D203" s="93"/>
      <c r="E203" s="93"/>
      <c r="F203" s="94"/>
      <c r="G203" s="59"/>
      <c r="H203" s="35"/>
      <c r="I203" s="35"/>
      <c r="J203" s="35"/>
      <c r="K203" s="35"/>
      <c r="L203" s="35"/>
      <c r="M203" s="35"/>
      <c r="N203" s="35"/>
      <c r="O203" s="35"/>
      <c r="P203" s="35"/>
      <c r="Q203" s="35"/>
      <c r="R203" s="35"/>
      <c r="S203" s="35"/>
      <c r="T203" s="35"/>
      <c r="U203" s="35"/>
      <c r="V203" s="35"/>
      <c r="W203" s="35"/>
      <c r="X203" s="35"/>
      <c r="Y203" s="35"/>
      <c r="Z203" s="35"/>
      <c r="AA203" s="35"/>
    </row>
    <row r="204" spans="1:27">
      <c r="A204" s="95"/>
      <c r="B204" s="96" t="s">
        <v>1063</v>
      </c>
      <c r="C204" s="92"/>
      <c r="D204" s="93"/>
      <c r="E204" s="93"/>
      <c r="F204" s="94"/>
      <c r="G204" s="59"/>
      <c r="H204" s="35"/>
      <c r="I204" s="35"/>
      <c r="J204" s="35"/>
      <c r="K204" s="35"/>
      <c r="L204" s="35"/>
      <c r="M204" s="35"/>
      <c r="N204" s="35"/>
      <c r="O204" s="35"/>
      <c r="P204" s="35"/>
      <c r="Q204" s="35"/>
      <c r="R204" s="35"/>
      <c r="S204" s="35"/>
      <c r="T204" s="35"/>
      <c r="U204" s="35"/>
      <c r="V204" s="35"/>
      <c r="W204" s="35"/>
      <c r="X204" s="35"/>
      <c r="Y204" s="35"/>
      <c r="Z204" s="35"/>
      <c r="AA204" s="35"/>
    </row>
    <row r="205" spans="1:27">
      <c r="A205" s="95"/>
      <c r="B205" s="96"/>
      <c r="C205" s="92" t="s">
        <v>1026</v>
      </c>
      <c r="D205" s="97">
        <v>1</v>
      </c>
      <c r="E205" s="622"/>
      <c r="F205" s="94" t="str">
        <f>IF(OR(OR(E205=0,E205=" "),OR(D205=0,D205=" "))," ",D205*E205)</f>
        <v xml:space="preserve"> </v>
      </c>
      <c r="G205" s="59"/>
      <c r="H205" s="35"/>
      <c r="I205" s="35"/>
      <c r="J205" s="35"/>
      <c r="K205" s="35"/>
      <c r="L205" s="35"/>
      <c r="M205" s="35"/>
      <c r="N205" s="35"/>
      <c r="O205" s="35"/>
      <c r="P205" s="35"/>
      <c r="Q205" s="35"/>
      <c r="R205" s="35"/>
      <c r="S205" s="35"/>
      <c r="T205" s="35"/>
      <c r="U205" s="35"/>
      <c r="V205" s="35"/>
      <c r="W205" s="35"/>
      <c r="X205" s="35"/>
      <c r="Y205" s="35"/>
      <c r="Z205" s="35"/>
      <c r="AA205" s="35"/>
    </row>
    <row r="206" spans="1:27">
      <c r="A206" s="64"/>
      <c r="B206" s="65"/>
      <c r="C206" s="66"/>
      <c r="D206" s="98"/>
      <c r="E206" s="98"/>
      <c r="F206" s="99" t="str">
        <f>IF(OR(OR(E206=0,E206=" "),OR(D206=0,D206=" "))," ",D206*E206)</f>
        <v xml:space="preserve"> </v>
      </c>
      <c r="G206" s="59"/>
      <c r="H206" s="35"/>
      <c r="I206" s="35"/>
      <c r="J206" s="35"/>
      <c r="K206" s="35"/>
      <c r="L206" s="35"/>
      <c r="M206" s="35"/>
      <c r="N206" s="35"/>
      <c r="O206" s="35"/>
      <c r="P206" s="35"/>
      <c r="Q206" s="35"/>
      <c r="R206" s="35"/>
      <c r="S206" s="35"/>
      <c r="T206" s="35"/>
      <c r="U206" s="35"/>
      <c r="V206" s="35"/>
      <c r="W206" s="35"/>
      <c r="X206" s="35"/>
      <c r="Y206" s="35"/>
      <c r="Z206" s="35"/>
      <c r="AA206" s="35"/>
    </row>
    <row r="207" spans="1:27">
      <c r="A207" s="61" t="s">
        <v>1030</v>
      </c>
      <c r="B207" s="100" t="s">
        <v>1233</v>
      </c>
      <c r="C207" s="51"/>
      <c r="D207" s="52"/>
      <c r="E207" s="52"/>
      <c r="F207" s="59" t="str">
        <f>IF(OR(OR(E207=0,E207=" "),OR(D207=0,D207=" "))," ",D207*E207)</f>
        <v xml:space="preserve"> </v>
      </c>
      <c r="G207" s="59"/>
      <c r="H207" s="35"/>
      <c r="I207" s="35"/>
      <c r="J207" s="35"/>
      <c r="K207" s="35"/>
      <c r="L207" s="35"/>
      <c r="M207" s="35"/>
      <c r="N207" s="35"/>
      <c r="O207" s="35"/>
      <c r="P207" s="35"/>
      <c r="Q207" s="35"/>
      <c r="R207" s="35"/>
      <c r="S207" s="35"/>
      <c r="T207" s="35"/>
      <c r="U207" s="35"/>
      <c r="V207" s="35"/>
      <c r="W207" s="35"/>
      <c r="X207" s="35"/>
      <c r="Y207" s="35"/>
      <c r="Z207" s="35"/>
      <c r="AA207" s="35"/>
    </row>
    <row r="208" spans="1:27" ht="25.5">
      <c r="A208" s="55" t="s">
        <v>990</v>
      </c>
      <c r="B208" s="50" t="s">
        <v>2294</v>
      </c>
      <c r="C208" s="51"/>
      <c r="D208" s="52"/>
      <c r="E208" s="52"/>
      <c r="F208" s="59" t="str">
        <f>IF(OR(OR(E208=0,E208=" "),OR(D208=0,D208=" "))," ",D208*E208)</f>
        <v xml:space="preserve"> </v>
      </c>
      <c r="G208" s="59"/>
      <c r="H208" s="35"/>
      <c r="I208" s="35"/>
      <c r="J208" s="35"/>
      <c r="K208" s="35"/>
      <c r="L208" s="35"/>
      <c r="M208" s="35"/>
      <c r="N208" s="35"/>
      <c r="O208" s="35"/>
      <c r="P208" s="35"/>
      <c r="Q208" s="35"/>
      <c r="R208" s="35"/>
      <c r="S208" s="35"/>
      <c r="T208" s="35"/>
      <c r="U208" s="35"/>
      <c r="V208" s="35"/>
      <c r="W208" s="35"/>
      <c r="X208" s="35"/>
      <c r="Y208" s="35"/>
      <c r="Z208" s="35"/>
      <c r="AA208" s="35"/>
    </row>
    <row r="209" spans="1:27" ht="25.5">
      <c r="A209" s="55" t="s">
        <v>990</v>
      </c>
      <c r="B209" s="50" t="s">
        <v>2527</v>
      </c>
      <c r="C209" s="51"/>
      <c r="D209" s="52"/>
      <c r="E209" s="52"/>
      <c r="F209" s="59" t="str">
        <f>IF(OR(OR(E209=0,E209=" "),OR(D209=0,D209=" "))," ",D209*E209)</f>
        <v xml:space="preserve"> </v>
      </c>
      <c r="G209" s="59"/>
      <c r="H209" s="35"/>
      <c r="I209" s="35"/>
      <c r="J209" s="35"/>
      <c r="K209" s="35"/>
      <c r="L209" s="35"/>
      <c r="M209" s="35"/>
      <c r="N209" s="35"/>
      <c r="O209" s="35"/>
      <c r="P209" s="35"/>
      <c r="Q209" s="35"/>
      <c r="R209" s="35"/>
      <c r="S209" s="35"/>
      <c r="T209" s="35"/>
      <c r="U209" s="35"/>
      <c r="V209" s="35"/>
      <c r="W209" s="35"/>
      <c r="X209" s="35"/>
      <c r="Y209" s="35"/>
      <c r="Z209" s="35"/>
      <c r="AA209" s="35"/>
    </row>
    <row r="210" spans="1:27" ht="25.5">
      <c r="A210" s="55" t="s">
        <v>990</v>
      </c>
      <c r="B210" s="101" t="s">
        <v>1234</v>
      </c>
      <c r="C210" s="102"/>
      <c r="D210" s="89"/>
      <c r="E210" s="52"/>
      <c r="F210" s="59"/>
      <c r="G210" s="59"/>
      <c r="H210" s="35"/>
      <c r="I210" s="35"/>
      <c r="J210" s="35"/>
      <c r="K210" s="35"/>
      <c r="L210" s="35"/>
      <c r="M210" s="35"/>
      <c r="N210" s="35"/>
      <c r="O210" s="35"/>
      <c r="P210" s="35"/>
      <c r="Q210" s="35"/>
      <c r="R210" s="35"/>
      <c r="S210" s="35"/>
      <c r="T210" s="35"/>
      <c r="U210" s="35"/>
      <c r="V210" s="35"/>
      <c r="W210" s="35"/>
      <c r="X210" s="35"/>
      <c r="Y210" s="35"/>
      <c r="Z210" s="35"/>
      <c r="AA210" s="35"/>
    </row>
    <row r="211" spans="1:27">
      <c r="A211" s="55"/>
      <c r="B211" s="101"/>
      <c r="C211" s="102" t="s">
        <v>1026</v>
      </c>
      <c r="D211" s="60">
        <v>1</v>
      </c>
      <c r="E211" s="621"/>
      <c r="F211" s="59">
        <f>ROUND(D211*E211,2)</f>
        <v>0</v>
      </c>
      <c r="G211" s="59"/>
      <c r="H211" s="35"/>
      <c r="I211" s="35"/>
      <c r="J211" s="35"/>
      <c r="K211" s="35"/>
      <c r="L211" s="35"/>
      <c r="M211" s="35"/>
      <c r="N211" s="35"/>
      <c r="O211" s="35"/>
      <c r="P211" s="35"/>
      <c r="Q211" s="35"/>
      <c r="R211" s="35"/>
      <c r="S211" s="35"/>
      <c r="T211" s="35"/>
      <c r="U211" s="35"/>
      <c r="V211" s="35"/>
      <c r="W211" s="35"/>
      <c r="X211" s="35"/>
      <c r="Y211" s="35"/>
      <c r="Z211" s="35"/>
      <c r="AA211" s="35"/>
    </row>
    <row r="212" spans="1:27">
      <c r="A212" s="64"/>
      <c r="B212" s="65"/>
      <c r="C212" s="66"/>
      <c r="D212" s="103"/>
      <c r="E212" s="98"/>
      <c r="F212" s="99"/>
      <c r="G212" s="59"/>
      <c r="H212" s="35"/>
      <c r="I212" s="35"/>
      <c r="J212" s="35"/>
      <c r="K212" s="35"/>
      <c r="L212" s="35"/>
      <c r="M212" s="35"/>
      <c r="N212" s="35"/>
      <c r="O212" s="35"/>
      <c r="P212" s="35"/>
      <c r="Q212" s="35"/>
      <c r="R212" s="35"/>
      <c r="S212" s="35"/>
      <c r="T212" s="35"/>
      <c r="U212" s="35"/>
      <c r="V212" s="35"/>
      <c r="W212" s="35"/>
      <c r="X212" s="35"/>
      <c r="Y212" s="35"/>
      <c r="Z212" s="35"/>
      <c r="AA212" s="35"/>
    </row>
    <row r="213" spans="1:27">
      <c r="A213" s="70" t="s">
        <v>1034</v>
      </c>
      <c r="B213" s="71" t="s">
        <v>2548</v>
      </c>
      <c r="C213" s="66"/>
      <c r="D213" s="103"/>
      <c r="E213" s="98"/>
      <c r="F213" s="99"/>
      <c r="G213" s="104"/>
      <c r="H213" s="35"/>
      <c r="I213" s="35"/>
      <c r="J213" s="35"/>
      <c r="K213" s="35"/>
      <c r="L213" s="35"/>
      <c r="M213" s="35"/>
      <c r="N213" s="35"/>
      <c r="O213" s="35"/>
      <c r="P213" s="35"/>
      <c r="Q213" s="35"/>
      <c r="R213" s="35"/>
      <c r="S213" s="35"/>
      <c r="T213" s="35"/>
      <c r="U213" s="35"/>
      <c r="V213" s="35"/>
      <c r="W213" s="35"/>
      <c r="X213" s="35"/>
      <c r="Y213" s="35"/>
      <c r="Z213" s="35"/>
      <c r="AA213" s="35"/>
    </row>
    <row r="214" spans="1:27" ht="76.5">
      <c r="A214" s="64"/>
      <c r="B214" s="105" t="s">
        <v>2591</v>
      </c>
      <c r="C214" s="66"/>
      <c r="D214" s="103"/>
      <c r="E214" s="98"/>
      <c r="F214" s="99"/>
      <c r="G214" s="59"/>
      <c r="H214" s="35"/>
      <c r="I214" s="35"/>
      <c r="J214" s="35"/>
      <c r="K214" s="35"/>
      <c r="L214" s="35"/>
      <c r="M214" s="35"/>
      <c r="N214" s="35"/>
      <c r="O214" s="35"/>
      <c r="P214" s="35"/>
      <c r="Q214" s="35"/>
      <c r="R214" s="35"/>
      <c r="S214" s="35"/>
      <c r="T214" s="35"/>
      <c r="U214" s="35"/>
      <c r="V214" s="35"/>
      <c r="W214" s="35"/>
      <c r="X214" s="35"/>
      <c r="Y214" s="35"/>
      <c r="Z214" s="35"/>
      <c r="AA214" s="35"/>
    </row>
    <row r="215" spans="1:27" ht="51">
      <c r="A215" s="64"/>
      <c r="B215" s="105" t="s">
        <v>2592</v>
      </c>
      <c r="C215" s="66"/>
      <c r="D215" s="103"/>
      <c r="E215" s="98"/>
      <c r="F215" s="99"/>
      <c r="G215" s="59"/>
      <c r="H215" s="35"/>
      <c r="I215" s="35"/>
      <c r="J215" s="35"/>
      <c r="K215" s="35"/>
      <c r="L215" s="35"/>
      <c r="M215" s="35"/>
      <c r="N215" s="35"/>
      <c r="O215" s="35"/>
      <c r="P215" s="35"/>
      <c r="Q215" s="35"/>
      <c r="R215" s="35"/>
      <c r="S215" s="35"/>
      <c r="T215" s="35"/>
      <c r="U215" s="35"/>
      <c r="V215" s="35"/>
      <c r="W215" s="35"/>
      <c r="X215" s="35"/>
      <c r="Y215" s="35"/>
      <c r="Z215" s="35"/>
      <c r="AA215" s="35"/>
    </row>
    <row r="216" spans="1:27" ht="25.5">
      <c r="A216" s="64"/>
      <c r="B216" s="105" t="s">
        <v>2593</v>
      </c>
      <c r="C216" s="66"/>
      <c r="D216" s="103"/>
      <c r="E216" s="98"/>
      <c r="F216" s="99"/>
      <c r="G216" s="59"/>
      <c r="H216" s="35"/>
      <c r="I216" s="35"/>
      <c r="J216" s="35"/>
      <c r="K216" s="35"/>
      <c r="L216" s="35"/>
      <c r="M216" s="35"/>
      <c r="N216" s="35"/>
      <c r="O216" s="35"/>
      <c r="P216" s="35"/>
      <c r="Q216" s="35"/>
      <c r="R216" s="35"/>
      <c r="S216" s="35"/>
      <c r="T216" s="35"/>
      <c r="U216" s="35"/>
      <c r="V216" s="35"/>
      <c r="W216" s="35"/>
      <c r="X216" s="35"/>
      <c r="Y216" s="35"/>
      <c r="Z216" s="35"/>
      <c r="AA216" s="35"/>
    </row>
    <row r="217" spans="1:27" ht="127.5">
      <c r="A217" s="64"/>
      <c r="B217" s="105" t="s">
        <v>2594</v>
      </c>
      <c r="C217" s="66"/>
      <c r="D217" s="103"/>
      <c r="E217" s="98"/>
      <c r="F217" s="99"/>
      <c r="G217" s="59"/>
      <c r="H217" s="35"/>
      <c r="I217" s="35"/>
      <c r="J217" s="35"/>
      <c r="K217" s="35"/>
      <c r="L217" s="35"/>
      <c r="M217" s="35"/>
      <c r="N217" s="35"/>
      <c r="O217" s="35"/>
      <c r="P217" s="35"/>
      <c r="Q217" s="35"/>
      <c r="R217" s="35"/>
      <c r="S217" s="35"/>
      <c r="T217" s="35"/>
      <c r="U217" s="35"/>
      <c r="V217" s="35"/>
      <c r="W217" s="35"/>
      <c r="X217" s="35"/>
      <c r="Y217" s="35"/>
      <c r="Z217" s="35"/>
      <c r="AA217" s="35"/>
    </row>
    <row r="218" spans="1:27" ht="25.5">
      <c r="A218" s="64"/>
      <c r="B218" s="105" t="s">
        <v>2595</v>
      </c>
      <c r="C218" s="66"/>
      <c r="D218" s="103"/>
      <c r="E218" s="98"/>
      <c r="F218" s="99"/>
      <c r="G218" s="59"/>
      <c r="H218" s="35"/>
      <c r="I218" s="35"/>
      <c r="J218" s="35"/>
      <c r="K218" s="35"/>
      <c r="L218" s="35"/>
      <c r="M218" s="35"/>
      <c r="N218" s="35"/>
      <c r="O218" s="35"/>
      <c r="P218" s="35"/>
      <c r="Q218" s="35"/>
      <c r="R218" s="35"/>
      <c r="S218" s="35"/>
      <c r="T218" s="35"/>
      <c r="U218" s="35"/>
      <c r="V218" s="35"/>
      <c r="W218" s="35"/>
      <c r="X218" s="35"/>
      <c r="Y218" s="35"/>
      <c r="Z218" s="35"/>
      <c r="AA218" s="35"/>
    </row>
    <row r="219" spans="1:27">
      <c r="A219" s="64"/>
      <c r="B219" s="105" t="s">
        <v>2596</v>
      </c>
      <c r="C219" s="66"/>
      <c r="D219" s="103"/>
      <c r="E219" s="98"/>
      <c r="F219" s="99"/>
      <c r="G219" s="59"/>
      <c r="H219" s="35"/>
      <c r="I219" s="35"/>
      <c r="J219" s="35"/>
      <c r="K219" s="35"/>
      <c r="L219" s="35"/>
      <c r="M219" s="35"/>
      <c r="N219" s="35"/>
      <c r="O219" s="35"/>
      <c r="P219" s="35"/>
      <c r="Q219" s="35"/>
      <c r="R219" s="35"/>
      <c r="S219" s="35"/>
      <c r="T219" s="35"/>
      <c r="U219" s="35"/>
      <c r="V219" s="35"/>
      <c r="W219" s="35"/>
      <c r="X219" s="35"/>
      <c r="Y219" s="35"/>
      <c r="Z219" s="35"/>
      <c r="AA219" s="35"/>
    </row>
    <row r="220" spans="1:27">
      <c r="A220" s="64"/>
      <c r="B220" s="65"/>
      <c r="C220" s="66" t="s">
        <v>1006</v>
      </c>
      <c r="D220" s="106">
        <v>1740</v>
      </c>
      <c r="E220" s="623"/>
      <c r="F220" s="99">
        <f>ROUND(D220*E220,2)</f>
        <v>0</v>
      </c>
      <c r="G220" s="59"/>
      <c r="H220" s="35"/>
      <c r="I220" s="35"/>
      <c r="J220" s="35"/>
      <c r="K220" s="35"/>
      <c r="L220" s="35"/>
      <c r="M220" s="35"/>
      <c r="N220" s="35"/>
      <c r="O220" s="35"/>
      <c r="P220" s="35"/>
      <c r="Q220" s="35"/>
      <c r="R220" s="35"/>
      <c r="S220" s="35"/>
      <c r="T220" s="35"/>
      <c r="U220" s="35"/>
      <c r="V220" s="35"/>
      <c r="W220" s="35"/>
      <c r="X220" s="35"/>
      <c r="Y220" s="35"/>
      <c r="Z220" s="35"/>
      <c r="AA220" s="35"/>
    </row>
    <row r="221" spans="1:27">
      <c r="A221" s="64"/>
      <c r="B221" s="65"/>
      <c r="C221" s="66"/>
      <c r="D221" s="103"/>
      <c r="E221" s="98"/>
      <c r="F221" s="99"/>
      <c r="G221" s="59"/>
      <c r="H221" s="35"/>
      <c r="I221" s="35"/>
      <c r="J221" s="35"/>
      <c r="K221" s="35"/>
      <c r="L221" s="35"/>
      <c r="M221" s="35"/>
      <c r="N221" s="35"/>
      <c r="O221" s="35"/>
      <c r="P221" s="35"/>
      <c r="Q221" s="35"/>
      <c r="R221" s="35"/>
      <c r="S221" s="35"/>
      <c r="T221" s="35"/>
      <c r="U221" s="35"/>
      <c r="V221" s="35"/>
      <c r="W221" s="35"/>
      <c r="X221" s="35"/>
      <c r="Y221" s="35"/>
      <c r="Z221" s="35"/>
      <c r="AA221" s="35"/>
    </row>
    <row r="222" spans="1:27">
      <c r="A222" s="70" t="s">
        <v>1035</v>
      </c>
      <c r="B222" s="71" t="s">
        <v>2549</v>
      </c>
      <c r="C222" s="66"/>
      <c r="D222" s="103"/>
      <c r="E222" s="98"/>
      <c r="F222" s="99"/>
      <c r="G222" s="59"/>
      <c r="H222" s="35"/>
      <c r="I222" s="35"/>
      <c r="J222" s="35"/>
      <c r="K222" s="35"/>
      <c r="L222" s="35"/>
      <c r="M222" s="35"/>
      <c r="N222" s="35"/>
      <c r="O222" s="35"/>
      <c r="P222" s="35"/>
      <c r="Q222" s="35"/>
      <c r="R222" s="35"/>
      <c r="S222" s="35"/>
      <c r="T222" s="35"/>
      <c r="U222" s="35"/>
      <c r="V222" s="35"/>
      <c r="W222" s="35"/>
      <c r="X222" s="35"/>
      <c r="Y222" s="35"/>
      <c r="Z222" s="35"/>
      <c r="AA222" s="35"/>
    </row>
    <row r="223" spans="1:27" ht="76.5">
      <c r="A223" s="64"/>
      <c r="B223" s="107" t="s">
        <v>2597</v>
      </c>
      <c r="C223" s="66"/>
      <c r="D223" s="103"/>
      <c r="E223" s="98"/>
      <c r="F223" s="99"/>
      <c r="G223" s="59"/>
      <c r="H223" s="35"/>
      <c r="I223" s="35"/>
      <c r="J223" s="35"/>
      <c r="K223" s="35"/>
      <c r="L223" s="35"/>
      <c r="M223" s="35"/>
      <c r="N223" s="35"/>
      <c r="O223" s="35"/>
      <c r="P223" s="35"/>
      <c r="Q223" s="35"/>
      <c r="R223" s="35"/>
      <c r="S223" s="35"/>
      <c r="T223" s="35"/>
      <c r="U223" s="35"/>
      <c r="V223" s="35"/>
      <c r="W223" s="35"/>
      <c r="X223" s="35"/>
      <c r="Y223" s="35"/>
      <c r="Z223" s="35"/>
      <c r="AA223" s="35"/>
    </row>
    <row r="224" spans="1:27">
      <c r="A224" s="64"/>
      <c r="B224" s="107" t="s">
        <v>3363</v>
      </c>
      <c r="C224" s="66"/>
      <c r="D224" s="103"/>
      <c r="E224" s="98"/>
      <c r="F224" s="99"/>
      <c r="G224" s="59"/>
      <c r="H224" s="35"/>
      <c r="I224" s="35"/>
      <c r="J224" s="35"/>
      <c r="K224" s="35"/>
      <c r="L224" s="35"/>
      <c r="M224" s="35"/>
      <c r="N224" s="35"/>
      <c r="O224" s="35"/>
      <c r="P224" s="35"/>
      <c r="Q224" s="35"/>
      <c r="R224" s="35"/>
      <c r="S224" s="35"/>
      <c r="T224" s="35"/>
      <c r="U224" s="35"/>
      <c r="V224" s="35"/>
      <c r="W224" s="35"/>
      <c r="X224" s="35"/>
      <c r="Y224" s="35"/>
      <c r="Z224" s="35"/>
      <c r="AA224" s="35"/>
    </row>
    <row r="225" spans="1:27">
      <c r="A225" s="64"/>
      <c r="B225" s="65"/>
      <c r="C225" s="66" t="s">
        <v>1044</v>
      </c>
      <c r="D225" s="108">
        <v>8</v>
      </c>
      <c r="E225" s="623"/>
      <c r="F225" s="99">
        <f>ROUND(D225*E225,2)</f>
        <v>0</v>
      </c>
      <c r="G225" s="59"/>
      <c r="H225" s="35"/>
      <c r="I225" s="35"/>
      <c r="J225" s="35"/>
      <c r="K225" s="35"/>
      <c r="L225" s="35"/>
      <c r="M225" s="35"/>
      <c r="N225" s="35"/>
      <c r="O225" s="35"/>
      <c r="P225" s="35"/>
      <c r="Q225" s="35"/>
      <c r="R225" s="35"/>
      <c r="S225" s="35"/>
      <c r="T225" s="35"/>
      <c r="U225" s="35"/>
      <c r="V225" s="35"/>
      <c r="W225" s="35"/>
      <c r="X225" s="35"/>
      <c r="Y225" s="35"/>
      <c r="Z225" s="35"/>
      <c r="AA225" s="35"/>
    </row>
    <row r="226" spans="1:27">
      <c r="A226" s="109"/>
      <c r="B226" s="110"/>
      <c r="C226" s="111"/>
      <c r="D226" s="111"/>
      <c r="E226" s="111"/>
      <c r="F226" s="112"/>
      <c r="G226" s="113"/>
      <c r="H226" s="88"/>
      <c r="I226" s="88"/>
      <c r="J226" s="88"/>
      <c r="K226" s="35"/>
      <c r="L226" s="88"/>
      <c r="M226" s="88"/>
      <c r="N226" s="88"/>
      <c r="O226" s="88"/>
      <c r="P226" s="88"/>
      <c r="Q226" s="88"/>
      <c r="R226" s="88"/>
      <c r="S226" s="88"/>
      <c r="T226" s="88"/>
      <c r="U226" s="88"/>
      <c r="V226" s="88"/>
      <c r="W226" s="88"/>
      <c r="X226" s="88"/>
      <c r="Y226" s="88"/>
      <c r="Z226" s="88"/>
      <c r="AA226" s="88"/>
    </row>
    <row r="227" spans="1:27" s="29" customFormat="1" ht="16.149999999999999" customHeight="1">
      <c r="A227" s="81" t="str">
        <f>A175</f>
        <v>II.</v>
      </c>
      <c r="B227" s="82" t="str">
        <f>CONCATENATE(B175," ", "UKUPNO:")</f>
        <v>PRIPREMNI RADOVI UKUPNO:</v>
      </c>
      <c r="C227" s="16"/>
      <c r="D227" s="83"/>
      <c r="E227" s="83"/>
      <c r="F227" s="84">
        <f>SUM(F176:F226)</f>
        <v>0</v>
      </c>
      <c r="G227" s="114"/>
      <c r="H227" s="115"/>
      <c r="I227" s="115"/>
      <c r="J227" s="115"/>
      <c r="K227" s="28"/>
      <c r="L227" s="115"/>
      <c r="M227" s="115"/>
      <c r="N227" s="115"/>
      <c r="O227" s="115"/>
      <c r="P227" s="115"/>
      <c r="Q227" s="115"/>
      <c r="R227" s="115"/>
      <c r="S227" s="115"/>
      <c r="T227" s="115"/>
      <c r="U227" s="115"/>
      <c r="V227" s="115"/>
      <c r="W227" s="115"/>
      <c r="X227" s="115"/>
      <c r="Y227" s="115"/>
      <c r="Z227" s="115"/>
      <c r="AA227" s="115"/>
    </row>
    <row r="228" spans="1:27">
      <c r="A228" s="81"/>
      <c r="B228" s="82"/>
      <c r="C228" s="16"/>
      <c r="D228" s="83"/>
      <c r="E228" s="83"/>
      <c r="F228" s="116"/>
      <c r="G228" s="116"/>
      <c r="H228" s="115"/>
      <c r="I228" s="115"/>
      <c r="J228" s="115"/>
      <c r="K228" s="35"/>
      <c r="L228" s="115"/>
      <c r="M228" s="115"/>
      <c r="N228" s="115"/>
      <c r="O228" s="115"/>
      <c r="P228" s="115"/>
      <c r="Q228" s="115"/>
      <c r="R228" s="115"/>
      <c r="S228" s="115"/>
      <c r="T228" s="115"/>
      <c r="U228" s="115"/>
      <c r="V228" s="115"/>
      <c r="W228" s="115"/>
      <c r="X228" s="115"/>
      <c r="Y228" s="115"/>
      <c r="Z228" s="115"/>
      <c r="AA228" s="115"/>
    </row>
    <row r="229" spans="1:27">
      <c r="A229" s="81"/>
      <c r="B229" s="82"/>
      <c r="C229" s="16"/>
      <c r="D229" s="83"/>
      <c r="E229" s="83"/>
      <c r="F229" s="116"/>
      <c r="G229" s="116"/>
      <c r="H229" s="115"/>
      <c r="I229" s="115"/>
      <c r="J229" s="115"/>
      <c r="K229" s="35"/>
      <c r="L229" s="115"/>
      <c r="M229" s="115"/>
      <c r="N229" s="115"/>
      <c r="O229" s="115"/>
      <c r="P229" s="115"/>
      <c r="Q229" s="115"/>
      <c r="R229" s="115"/>
      <c r="S229" s="115"/>
      <c r="T229" s="115"/>
      <c r="U229" s="115"/>
      <c r="V229" s="115"/>
      <c r="W229" s="115"/>
      <c r="X229" s="115"/>
      <c r="Y229" s="115"/>
      <c r="Z229" s="115"/>
      <c r="AA229" s="115"/>
    </row>
    <row r="230" spans="1:27" s="29" customFormat="1" ht="16.149999999999999" customHeight="1">
      <c r="A230" s="43" t="s">
        <v>1008</v>
      </c>
      <c r="B230" s="44" t="s">
        <v>223</v>
      </c>
      <c r="C230" s="45"/>
      <c r="D230" s="46"/>
      <c r="E230" s="46"/>
      <c r="F230" s="47"/>
      <c r="G230" s="87"/>
      <c r="H230" s="115"/>
      <c r="I230" s="115"/>
      <c r="J230" s="115"/>
      <c r="K230" s="28"/>
      <c r="L230" s="115"/>
      <c r="M230" s="115"/>
      <c r="N230" s="115"/>
      <c r="O230" s="115"/>
      <c r="P230" s="115"/>
      <c r="Q230" s="115"/>
      <c r="R230" s="115"/>
      <c r="S230" s="115"/>
      <c r="T230" s="115"/>
      <c r="U230" s="115"/>
      <c r="V230" s="115"/>
      <c r="W230" s="115"/>
      <c r="X230" s="115"/>
      <c r="Y230" s="115"/>
      <c r="Z230" s="115"/>
      <c r="AA230" s="115"/>
    </row>
    <row r="231" spans="1:27">
      <c r="A231" s="49"/>
      <c r="B231" s="50"/>
      <c r="C231" s="51"/>
      <c r="D231" s="52"/>
      <c r="E231" s="52"/>
      <c r="F231" s="48"/>
      <c r="G231" s="48"/>
      <c r="H231" s="35"/>
      <c r="I231" s="35"/>
      <c r="J231" s="35"/>
      <c r="K231" s="35"/>
      <c r="L231" s="35"/>
      <c r="M231" s="35"/>
      <c r="N231" s="35"/>
      <c r="O231" s="35"/>
      <c r="P231" s="35"/>
      <c r="Q231" s="35"/>
      <c r="R231" s="35"/>
      <c r="S231" s="35"/>
      <c r="T231" s="35"/>
      <c r="U231" s="35"/>
      <c r="V231" s="35"/>
      <c r="W231" s="35"/>
      <c r="X231" s="35"/>
      <c r="Y231" s="35"/>
      <c r="Z231" s="35"/>
      <c r="AA231" s="35"/>
    </row>
    <row r="232" spans="1:27" s="123" customFormat="1" ht="25.5">
      <c r="A232" s="117" t="s">
        <v>987</v>
      </c>
      <c r="B232" s="118" t="s">
        <v>1329</v>
      </c>
      <c r="C232" s="119"/>
      <c r="D232" s="119"/>
      <c r="E232" s="120"/>
      <c r="F232" s="120"/>
      <c r="G232" s="120"/>
      <c r="H232" s="121"/>
      <c r="I232" s="122"/>
      <c r="J232" s="121"/>
      <c r="K232" s="35"/>
    </row>
    <row r="233" spans="1:27" s="123" customFormat="1">
      <c r="A233" s="124"/>
      <c r="B233" s="125" t="s">
        <v>1330</v>
      </c>
      <c r="C233" s="119"/>
      <c r="D233" s="119"/>
      <c r="E233" s="120"/>
      <c r="F233" s="120"/>
      <c r="G233" s="120"/>
      <c r="H233" s="121"/>
      <c r="I233" s="122"/>
      <c r="J233" s="121"/>
      <c r="K233" s="35"/>
    </row>
    <row r="234" spans="1:27" s="123" customFormat="1" ht="51">
      <c r="A234" s="124"/>
      <c r="B234" s="125" t="s">
        <v>1331</v>
      </c>
      <c r="C234" s="119"/>
      <c r="D234" s="119"/>
      <c r="E234" s="120"/>
      <c r="F234" s="120"/>
      <c r="G234" s="120"/>
      <c r="H234" s="121"/>
      <c r="I234" s="122"/>
      <c r="J234" s="121"/>
      <c r="K234" s="35"/>
    </row>
    <row r="235" spans="1:27" s="123" customFormat="1" ht="25.5">
      <c r="A235" s="124"/>
      <c r="B235" s="125" t="s">
        <v>1332</v>
      </c>
      <c r="C235" s="119"/>
      <c r="D235" s="119"/>
      <c r="E235" s="120"/>
      <c r="F235" s="120"/>
      <c r="G235" s="120"/>
      <c r="H235" s="121"/>
      <c r="I235" s="122"/>
      <c r="J235" s="121"/>
      <c r="K235" s="35"/>
    </row>
    <row r="236" spans="1:27" s="123" customFormat="1">
      <c r="A236" s="124"/>
      <c r="B236" s="125" t="s">
        <v>1333</v>
      </c>
      <c r="C236" s="119"/>
      <c r="D236" s="119"/>
      <c r="E236" s="120"/>
      <c r="F236" s="120"/>
      <c r="G236" s="120"/>
      <c r="H236" s="121"/>
      <c r="I236" s="122"/>
      <c r="J236" s="121"/>
      <c r="K236" s="35"/>
    </row>
    <row r="237" spans="1:27" s="123" customFormat="1">
      <c r="A237" s="124"/>
      <c r="B237" s="125"/>
      <c r="C237" s="126" t="s">
        <v>1006</v>
      </c>
      <c r="D237" s="127">
        <v>90</v>
      </c>
      <c r="E237" s="624"/>
      <c r="F237" s="68">
        <f t="shared" ref="F237:F268" si="18">SUM(D237*E237)</f>
        <v>0</v>
      </c>
      <c r="G237" s="73"/>
      <c r="H237" s="121"/>
      <c r="I237" s="122"/>
      <c r="J237" s="121"/>
      <c r="K237" s="35"/>
    </row>
    <row r="238" spans="1:27" s="123" customFormat="1">
      <c r="A238" s="128"/>
      <c r="B238" s="125"/>
      <c r="C238" s="119"/>
      <c r="D238" s="120">
        <v>0</v>
      </c>
      <c r="E238" s="120"/>
      <c r="F238" s="68">
        <f t="shared" si="18"/>
        <v>0</v>
      </c>
      <c r="G238" s="68"/>
      <c r="H238" s="121"/>
      <c r="I238" s="122"/>
      <c r="J238" s="121"/>
      <c r="K238" s="35"/>
    </row>
    <row r="239" spans="1:27" s="123" customFormat="1" ht="25.5">
      <c r="A239" s="117" t="s">
        <v>1027</v>
      </c>
      <c r="B239" s="118" t="s">
        <v>1334</v>
      </c>
      <c r="C239" s="119"/>
      <c r="D239" s="120">
        <v>0</v>
      </c>
      <c r="E239" s="120"/>
      <c r="F239" s="68">
        <f t="shared" si="18"/>
        <v>0</v>
      </c>
      <c r="G239" s="68"/>
      <c r="H239" s="121"/>
      <c r="I239" s="122"/>
      <c r="J239" s="121"/>
      <c r="K239" s="35"/>
    </row>
    <row r="240" spans="1:27" s="123" customFormat="1">
      <c r="A240" s="124"/>
      <c r="B240" s="125" t="s">
        <v>1330</v>
      </c>
      <c r="C240" s="119"/>
      <c r="D240" s="120">
        <v>0</v>
      </c>
      <c r="E240" s="120"/>
      <c r="F240" s="68">
        <f t="shared" si="18"/>
        <v>0</v>
      </c>
      <c r="G240" s="68"/>
      <c r="H240" s="121"/>
      <c r="I240" s="122"/>
      <c r="J240" s="121"/>
      <c r="K240" s="35"/>
    </row>
    <row r="241" spans="1:11" s="123" customFormat="1" ht="89.25">
      <c r="A241" s="124"/>
      <c r="B241" s="125" t="s">
        <v>2566</v>
      </c>
      <c r="C241" s="119"/>
      <c r="D241" s="120">
        <v>0</v>
      </c>
      <c r="E241" s="120"/>
      <c r="F241" s="68">
        <f t="shared" si="18"/>
        <v>0</v>
      </c>
      <c r="G241" s="68"/>
      <c r="H241" s="121"/>
      <c r="I241" s="122"/>
      <c r="J241" s="121"/>
      <c r="K241" s="35"/>
    </row>
    <row r="242" spans="1:11" s="123" customFormat="1">
      <c r="A242" s="124"/>
      <c r="B242" s="125" t="s">
        <v>1335</v>
      </c>
      <c r="C242" s="119"/>
      <c r="D242" s="120">
        <v>0</v>
      </c>
      <c r="E242" s="120"/>
      <c r="F242" s="68">
        <f t="shared" si="18"/>
        <v>0</v>
      </c>
      <c r="G242" s="68"/>
      <c r="H242" s="121"/>
      <c r="I242" s="122"/>
      <c r="J242" s="121"/>
      <c r="K242" s="35"/>
    </row>
    <row r="243" spans="1:11" s="123" customFormat="1">
      <c r="A243" s="124"/>
      <c r="B243" s="125"/>
      <c r="C243" s="126" t="s">
        <v>1028</v>
      </c>
      <c r="D243" s="127">
        <v>34</v>
      </c>
      <c r="E243" s="624"/>
      <c r="F243" s="68">
        <f t="shared" si="18"/>
        <v>0</v>
      </c>
      <c r="G243" s="68"/>
      <c r="H243" s="121"/>
      <c r="I243" s="122"/>
      <c r="J243" s="121"/>
      <c r="K243" s="35"/>
    </row>
    <row r="244" spans="1:11" s="123" customFormat="1">
      <c r="A244" s="124"/>
      <c r="B244" s="125"/>
      <c r="C244" s="129"/>
      <c r="D244" s="130">
        <v>0</v>
      </c>
      <c r="E244" s="130"/>
      <c r="F244" s="68">
        <f t="shared" si="18"/>
        <v>0</v>
      </c>
      <c r="G244" s="68"/>
      <c r="H244" s="121"/>
      <c r="I244" s="122"/>
      <c r="J244" s="121"/>
      <c r="K244" s="35"/>
    </row>
    <row r="245" spans="1:11" s="123" customFormat="1" ht="25.5">
      <c r="A245" s="117" t="s">
        <v>1030</v>
      </c>
      <c r="B245" s="118" t="s">
        <v>1336</v>
      </c>
      <c r="C245" s="119"/>
      <c r="D245" s="120">
        <v>0</v>
      </c>
      <c r="E245" s="120"/>
      <c r="F245" s="68">
        <f t="shared" si="18"/>
        <v>0</v>
      </c>
      <c r="G245" s="68"/>
      <c r="H245" s="121"/>
      <c r="I245" s="122"/>
      <c r="J245" s="121"/>
      <c r="K245" s="35"/>
    </row>
    <row r="246" spans="1:11" s="123" customFormat="1">
      <c r="A246" s="131"/>
      <c r="B246" s="125" t="s">
        <v>1330</v>
      </c>
      <c r="C246" s="119"/>
      <c r="D246" s="130">
        <v>0</v>
      </c>
      <c r="E246" s="130"/>
      <c r="F246" s="68">
        <f t="shared" si="18"/>
        <v>0</v>
      </c>
      <c r="G246" s="68"/>
      <c r="H246" s="121"/>
      <c r="I246" s="122"/>
      <c r="J246" s="121"/>
      <c r="K246" s="35"/>
    </row>
    <row r="247" spans="1:11" s="123" customFormat="1" ht="25.5">
      <c r="A247" s="131"/>
      <c r="B247" s="125" t="s">
        <v>2567</v>
      </c>
      <c r="C247" s="119"/>
      <c r="D247" s="130">
        <v>0</v>
      </c>
      <c r="E247" s="130"/>
      <c r="F247" s="68">
        <f t="shared" si="18"/>
        <v>0</v>
      </c>
      <c r="G247" s="68"/>
      <c r="H247" s="121"/>
      <c r="I247" s="122"/>
      <c r="J247" s="121"/>
      <c r="K247" s="35"/>
    </row>
    <row r="248" spans="1:11" s="123" customFormat="1" ht="38.25">
      <c r="A248" s="131"/>
      <c r="B248" s="125" t="s">
        <v>1337</v>
      </c>
      <c r="C248" s="119"/>
      <c r="D248" s="130">
        <v>0</v>
      </c>
      <c r="E248" s="130"/>
      <c r="F248" s="68">
        <f t="shared" si="18"/>
        <v>0</v>
      </c>
      <c r="G248" s="68"/>
      <c r="H248" s="121"/>
      <c r="I248" s="122"/>
      <c r="J248" s="121"/>
      <c r="K248" s="35"/>
    </row>
    <row r="249" spans="1:11" s="123" customFormat="1" ht="25.5">
      <c r="A249" s="131"/>
      <c r="B249" s="125" t="s">
        <v>2568</v>
      </c>
      <c r="C249" s="119"/>
      <c r="D249" s="130">
        <v>0</v>
      </c>
      <c r="E249" s="130"/>
      <c r="F249" s="68">
        <f t="shared" si="18"/>
        <v>0</v>
      </c>
      <c r="G249" s="68"/>
      <c r="H249" s="121"/>
      <c r="I249" s="122"/>
      <c r="J249" s="121"/>
      <c r="K249" s="35"/>
    </row>
    <row r="250" spans="1:11" s="123" customFormat="1" ht="51">
      <c r="A250" s="131"/>
      <c r="B250" s="125" t="s">
        <v>1338</v>
      </c>
      <c r="C250" s="119"/>
      <c r="D250" s="130">
        <v>0</v>
      </c>
      <c r="E250" s="130"/>
      <c r="F250" s="68">
        <f t="shared" si="18"/>
        <v>0</v>
      </c>
      <c r="G250" s="68"/>
      <c r="H250" s="121"/>
      <c r="I250" s="122"/>
      <c r="J250" s="121"/>
      <c r="K250" s="35"/>
    </row>
    <row r="251" spans="1:11" s="123" customFormat="1">
      <c r="A251" s="131"/>
      <c r="B251" s="125" t="s">
        <v>1335</v>
      </c>
      <c r="C251" s="119"/>
      <c r="D251" s="120">
        <v>0</v>
      </c>
      <c r="E251" s="120"/>
      <c r="F251" s="68">
        <f t="shared" si="18"/>
        <v>0</v>
      </c>
      <c r="G251" s="68"/>
      <c r="H251" s="121"/>
      <c r="I251" s="122"/>
      <c r="J251" s="121"/>
      <c r="K251" s="35"/>
    </row>
    <row r="252" spans="1:11" s="123" customFormat="1">
      <c r="A252" s="131"/>
      <c r="B252" s="125"/>
      <c r="C252" s="126" t="s">
        <v>1028</v>
      </c>
      <c r="D252" s="127">
        <v>1960</v>
      </c>
      <c r="E252" s="624"/>
      <c r="F252" s="68">
        <f t="shared" si="18"/>
        <v>0</v>
      </c>
      <c r="G252" s="68"/>
      <c r="H252" s="121"/>
      <c r="I252" s="122"/>
      <c r="J252" s="121"/>
      <c r="K252" s="35"/>
    </row>
    <row r="253" spans="1:11" s="123" customFormat="1">
      <c r="A253" s="131"/>
      <c r="B253" s="125"/>
      <c r="C253" s="129"/>
      <c r="D253" s="120">
        <v>0</v>
      </c>
      <c r="E253" s="120"/>
      <c r="F253" s="68">
        <f t="shared" si="18"/>
        <v>0</v>
      </c>
      <c r="G253" s="68"/>
      <c r="H253" s="121"/>
      <c r="I253" s="122"/>
      <c r="J253" s="121"/>
      <c r="K253" s="35"/>
    </row>
    <row r="254" spans="1:11" s="123" customFormat="1">
      <c r="A254" s="117" t="s">
        <v>1034</v>
      </c>
      <c r="B254" s="118" t="s">
        <v>1339</v>
      </c>
      <c r="C254" s="129"/>
      <c r="D254" s="120">
        <v>0</v>
      </c>
      <c r="E254" s="120"/>
      <c r="F254" s="68">
        <f t="shared" si="18"/>
        <v>0</v>
      </c>
      <c r="G254" s="68"/>
      <c r="H254" s="121"/>
      <c r="I254" s="122"/>
      <c r="J254" s="121"/>
      <c r="K254" s="35"/>
    </row>
    <row r="255" spans="1:11" s="123" customFormat="1" ht="38.25">
      <c r="A255" s="131"/>
      <c r="B255" s="125" t="s">
        <v>1340</v>
      </c>
      <c r="C255" s="129"/>
      <c r="D255" s="120">
        <v>0</v>
      </c>
      <c r="E255" s="120"/>
      <c r="F255" s="68">
        <f t="shared" si="18"/>
        <v>0</v>
      </c>
      <c r="G255" s="68"/>
      <c r="H255" s="121"/>
      <c r="I255" s="122"/>
      <c r="J255" s="121"/>
      <c r="K255" s="35"/>
    </row>
    <row r="256" spans="1:11" s="123" customFormat="1">
      <c r="A256" s="131"/>
      <c r="B256" s="125" t="s">
        <v>1330</v>
      </c>
      <c r="C256" s="129"/>
      <c r="D256" s="120">
        <v>0</v>
      </c>
      <c r="E256" s="120"/>
      <c r="F256" s="68">
        <f t="shared" si="18"/>
        <v>0</v>
      </c>
      <c r="G256" s="68"/>
      <c r="H256" s="121"/>
      <c r="I256" s="122"/>
      <c r="J256" s="121"/>
      <c r="K256" s="35"/>
    </row>
    <row r="257" spans="1:11" s="123" customFormat="1" ht="25.5">
      <c r="A257" s="131"/>
      <c r="B257" s="125" t="s">
        <v>1341</v>
      </c>
      <c r="C257" s="129"/>
      <c r="D257" s="120">
        <v>0</v>
      </c>
      <c r="E257" s="120"/>
      <c r="F257" s="68">
        <f t="shared" si="18"/>
        <v>0</v>
      </c>
      <c r="G257" s="68"/>
      <c r="H257" s="121"/>
      <c r="I257" s="122"/>
      <c r="J257" s="121"/>
      <c r="K257" s="35"/>
    </row>
    <row r="258" spans="1:11" s="123" customFormat="1">
      <c r="A258" s="131"/>
      <c r="B258" s="125" t="s">
        <v>1342</v>
      </c>
      <c r="C258" s="129"/>
      <c r="D258" s="120">
        <v>0</v>
      </c>
      <c r="E258" s="120"/>
      <c r="F258" s="68">
        <f t="shared" si="18"/>
        <v>0</v>
      </c>
      <c r="G258" s="68"/>
      <c r="H258" s="121"/>
      <c r="I258" s="122"/>
      <c r="J258" s="121"/>
      <c r="K258" s="35"/>
    </row>
    <row r="259" spans="1:11" s="123" customFormat="1" ht="38.25">
      <c r="A259" s="131"/>
      <c r="B259" s="125" t="s">
        <v>1343</v>
      </c>
      <c r="C259" s="119"/>
      <c r="D259" s="130">
        <v>0</v>
      </c>
      <c r="E259" s="130"/>
      <c r="F259" s="68">
        <f t="shared" si="18"/>
        <v>0</v>
      </c>
      <c r="G259" s="68"/>
      <c r="H259" s="121"/>
      <c r="I259" s="122"/>
      <c r="J259" s="121"/>
      <c r="K259" s="35"/>
    </row>
    <row r="260" spans="1:11" s="123" customFormat="1">
      <c r="A260" s="131"/>
      <c r="B260" s="125" t="s">
        <v>1335</v>
      </c>
      <c r="C260" s="129"/>
      <c r="D260" s="120">
        <v>0</v>
      </c>
      <c r="E260" s="120"/>
      <c r="F260" s="68">
        <f t="shared" si="18"/>
        <v>0</v>
      </c>
      <c r="G260" s="68"/>
      <c r="H260" s="121"/>
      <c r="I260" s="122"/>
      <c r="J260" s="121"/>
      <c r="K260" s="35"/>
    </row>
    <row r="261" spans="1:11" s="123" customFormat="1">
      <c r="A261" s="131"/>
      <c r="B261" s="125"/>
      <c r="C261" s="126" t="s">
        <v>1028</v>
      </c>
      <c r="D261" s="127">
        <v>480</v>
      </c>
      <c r="E261" s="624"/>
      <c r="F261" s="68">
        <f t="shared" si="18"/>
        <v>0</v>
      </c>
      <c r="G261" s="68"/>
      <c r="H261" s="121"/>
      <c r="I261" s="122"/>
      <c r="J261" s="121"/>
      <c r="K261" s="35"/>
    </row>
    <row r="262" spans="1:11" s="123" customFormat="1">
      <c r="A262" s="131"/>
      <c r="B262" s="125"/>
      <c r="C262" s="129"/>
      <c r="D262" s="120">
        <v>0</v>
      </c>
      <c r="E262" s="120"/>
      <c r="F262" s="68">
        <f t="shared" si="18"/>
        <v>0</v>
      </c>
      <c r="G262" s="68"/>
      <c r="H262" s="121"/>
      <c r="I262" s="122"/>
      <c r="J262" s="121"/>
      <c r="K262" s="35"/>
    </row>
    <row r="263" spans="1:11" s="123" customFormat="1">
      <c r="A263" s="117" t="s">
        <v>1035</v>
      </c>
      <c r="B263" s="118" t="s">
        <v>1344</v>
      </c>
      <c r="C263" s="129"/>
      <c r="D263" s="120">
        <v>0</v>
      </c>
      <c r="E263" s="120"/>
      <c r="F263" s="68">
        <f t="shared" si="18"/>
        <v>0</v>
      </c>
      <c r="G263" s="68"/>
      <c r="H263" s="121"/>
      <c r="I263" s="122"/>
      <c r="J263" s="121"/>
      <c r="K263" s="35"/>
    </row>
    <row r="264" spans="1:11" s="123" customFormat="1" ht="165.75">
      <c r="A264" s="131"/>
      <c r="B264" s="132" t="s">
        <v>1345</v>
      </c>
      <c r="C264" s="129"/>
      <c r="D264" s="120">
        <v>0</v>
      </c>
      <c r="E264" s="120"/>
      <c r="F264" s="68">
        <f t="shared" si="18"/>
        <v>0</v>
      </c>
      <c r="G264" s="68"/>
      <c r="H264" s="121"/>
      <c r="I264" s="122"/>
      <c r="J264" s="121"/>
      <c r="K264" s="35"/>
    </row>
    <row r="265" spans="1:11" s="123" customFormat="1">
      <c r="A265" s="131"/>
      <c r="B265" s="125" t="s">
        <v>1330</v>
      </c>
      <c r="C265" s="129"/>
      <c r="D265" s="120">
        <v>0</v>
      </c>
      <c r="E265" s="120"/>
      <c r="F265" s="68">
        <f t="shared" si="18"/>
        <v>0</v>
      </c>
      <c r="G265" s="68"/>
      <c r="H265" s="121"/>
      <c r="I265" s="122"/>
      <c r="J265" s="121"/>
      <c r="K265" s="35"/>
    </row>
    <row r="266" spans="1:11" s="123" customFormat="1" ht="25.5">
      <c r="A266" s="131"/>
      <c r="B266" s="125" t="s">
        <v>1346</v>
      </c>
      <c r="C266" s="129"/>
      <c r="D266" s="120">
        <v>0</v>
      </c>
      <c r="E266" s="120"/>
      <c r="F266" s="68">
        <f t="shared" si="18"/>
        <v>0</v>
      </c>
      <c r="G266" s="68"/>
      <c r="H266" s="121"/>
      <c r="I266" s="122"/>
      <c r="J266" s="121"/>
      <c r="K266" s="35"/>
    </row>
    <row r="267" spans="1:11" s="123" customFormat="1" ht="51">
      <c r="A267" s="131"/>
      <c r="B267" s="125" t="s">
        <v>1347</v>
      </c>
      <c r="C267" s="129"/>
      <c r="D267" s="120">
        <v>0</v>
      </c>
      <c r="E267" s="120"/>
      <c r="F267" s="68">
        <f t="shared" si="18"/>
        <v>0</v>
      </c>
      <c r="G267" s="68"/>
      <c r="H267" s="121"/>
      <c r="I267" s="122"/>
      <c r="J267" s="121"/>
      <c r="K267" s="35"/>
    </row>
    <row r="268" spans="1:11" s="123" customFormat="1">
      <c r="A268" s="131"/>
      <c r="B268" s="125"/>
      <c r="C268" s="126" t="s">
        <v>1026</v>
      </c>
      <c r="D268" s="133">
        <v>1</v>
      </c>
      <c r="E268" s="624"/>
      <c r="F268" s="68">
        <f t="shared" si="18"/>
        <v>0</v>
      </c>
      <c r="G268" s="68"/>
      <c r="H268" s="121"/>
      <c r="I268" s="122"/>
      <c r="J268" s="121"/>
      <c r="K268" s="35"/>
    </row>
    <row r="269" spans="1:11" s="123" customFormat="1">
      <c r="A269" s="131"/>
      <c r="B269" s="125"/>
      <c r="C269" s="129"/>
      <c r="D269" s="120">
        <v>0</v>
      </c>
      <c r="E269" s="120"/>
      <c r="F269" s="68">
        <f t="shared" ref="F269:F299" si="19">SUM(D269*E269)</f>
        <v>0</v>
      </c>
      <c r="G269" s="68"/>
      <c r="H269" s="121"/>
      <c r="I269" s="122"/>
      <c r="J269" s="121"/>
      <c r="K269" s="35"/>
    </row>
    <row r="270" spans="1:11" s="123" customFormat="1">
      <c r="A270" s="117" t="s">
        <v>1036</v>
      </c>
      <c r="B270" s="118" t="s">
        <v>1348</v>
      </c>
      <c r="C270" s="119"/>
      <c r="D270" s="120">
        <v>0</v>
      </c>
      <c r="E270" s="120"/>
      <c r="F270" s="68">
        <f t="shared" si="19"/>
        <v>0</v>
      </c>
      <c r="G270" s="68"/>
      <c r="H270" s="121"/>
      <c r="I270" s="122"/>
      <c r="J270" s="121"/>
      <c r="K270" s="35"/>
    </row>
    <row r="271" spans="1:11" s="123" customFormat="1">
      <c r="A271" s="131"/>
      <c r="B271" s="125" t="s">
        <v>1330</v>
      </c>
      <c r="C271" s="119"/>
      <c r="D271" s="120">
        <v>0</v>
      </c>
      <c r="E271" s="120"/>
      <c r="F271" s="68">
        <f t="shared" si="19"/>
        <v>0</v>
      </c>
      <c r="G271" s="68"/>
      <c r="H271" s="121"/>
      <c r="I271" s="122"/>
      <c r="J271" s="121"/>
      <c r="K271" s="35"/>
    </row>
    <row r="272" spans="1:11" s="123" customFormat="1">
      <c r="A272" s="131"/>
      <c r="B272" s="125" t="s">
        <v>1349</v>
      </c>
      <c r="C272" s="119"/>
      <c r="D272" s="120">
        <v>0</v>
      </c>
      <c r="E272" s="120"/>
      <c r="F272" s="68">
        <f t="shared" si="19"/>
        <v>0</v>
      </c>
      <c r="G272" s="68"/>
      <c r="H272" s="121"/>
      <c r="I272" s="122"/>
      <c r="J272" s="121"/>
      <c r="K272" s="35"/>
    </row>
    <row r="273" spans="1:11" s="123" customFormat="1">
      <c r="A273" s="131"/>
      <c r="B273" s="125" t="s">
        <v>1350</v>
      </c>
      <c r="C273" s="119"/>
      <c r="D273" s="120">
        <v>0</v>
      </c>
      <c r="E273" s="120"/>
      <c r="F273" s="68">
        <f t="shared" si="19"/>
        <v>0</v>
      </c>
      <c r="G273" s="68"/>
      <c r="H273" s="121"/>
      <c r="I273" s="122"/>
      <c r="J273" s="121"/>
      <c r="K273" s="35"/>
    </row>
    <row r="274" spans="1:11" s="123" customFormat="1" ht="25.5">
      <c r="A274" s="131"/>
      <c r="B274" s="125" t="s">
        <v>1351</v>
      </c>
      <c r="C274" s="119"/>
      <c r="D274" s="120">
        <v>0</v>
      </c>
      <c r="E274" s="120"/>
      <c r="F274" s="68">
        <f t="shared" si="19"/>
        <v>0</v>
      </c>
      <c r="G274" s="68"/>
      <c r="H274" s="121"/>
      <c r="I274" s="122"/>
      <c r="J274" s="121"/>
      <c r="K274" s="35"/>
    </row>
    <row r="275" spans="1:11" s="123" customFormat="1">
      <c r="A275" s="131"/>
      <c r="B275" s="125" t="s">
        <v>1061</v>
      </c>
      <c r="C275" s="119"/>
      <c r="D275" s="120">
        <v>0</v>
      </c>
      <c r="E275" s="120"/>
      <c r="F275" s="68">
        <f t="shared" si="19"/>
        <v>0</v>
      </c>
      <c r="G275" s="68"/>
      <c r="H275" s="121"/>
      <c r="I275" s="122"/>
      <c r="J275" s="121"/>
      <c r="K275" s="35"/>
    </row>
    <row r="276" spans="1:11" s="123" customFormat="1">
      <c r="A276" s="131"/>
      <c r="B276" s="125"/>
      <c r="C276" s="126" t="s">
        <v>1006</v>
      </c>
      <c r="D276" s="127">
        <v>645</v>
      </c>
      <c r="E276" s="624"/>
      <c r="F276" s="68">
        <f t="shared" si="19"/>
        <v>0</v>
      </c>
      <c r="G276" s="68"/>
      <c r="H276" s="121"/>
      <c r="I276" s="122"/>
      <c r="J276" s="121"/>
      <c r="K276" s="35"/>
    </row>
    <row r="277" spans="1:11" s="123" customFormat="1">
      <c r="A277" s="131"/>
      <c r="B277" s="125"/>
      <c r="C277" s="129"/>
      <c r="D277" s="120">
        <v>0</v>
      </c>
      <c r="E277" s="120"/>
      <c r="F277" s="68">
        <f t="shared" si="19"/>
        <v>0</v>
      </c>
      <c r="G277" s="68"/>
      <c r="H277" s="121"/>
      <c r="I277" s="122"/>
      <c r="J277" s="121"/>
      <c r="K277" s="35"/>
    </row>
    <row r="278" spans="1:11" s="123" customFormat="1" ht="25.5">
      <c r="A278" s="117" t="s">
        <v>1037</v>
      </c>
      <c r="B278" s="118" t="s">
        <v>1352</v>
      </c>
      <c r="C278" s="134"/>
      <c r="D278" s="120">
        <v>0</v>
      </c>
      <c r="E278" s="120"/>
      <c r="F278" s="68">
        <f t="shared" si="19"/>
        <v>0</v>
      </c>
      <c r="G278" s="68"/>
      <c r="H278" s="121"/>
      <c r="I278" s="122"/>
      <c r="J278" s="121"/>
      <c r="K278" s="35"/>
    </row>
    <row r="279" spans="1:11" s="123" customFormat="1" ht="25.5">
      <c r="A279" s="131"/>
      <c r="B279" s="125" t="s">
        <v>1353</v>
      </c>
      <c r="C279" s="134"/>
      <c r="D279" s="120">
        <v>0</v>
      </c>
      <c r="E279" s="120"/>
      <c r="F279" s="68">
        <f t="shared" si="19"/>
        <v>0</v>
      </c>
      <c r="G279" s="68"/>
      <c r="H279" s="121"/>
      <c r="I279" s="122"/>
      <c r="J279" s="121"/>
      <c r="K279" s="35"/>
    </row>
    <row r="280" spans="1:11" s="123" customFormat="1">
      <c r="A280" s="131"/>
      <c r="B280" s="125" t="s">
        <v>1330</v>
      </c>
      <c r="C280" s="134"/>
      <c r="D280" s="120">
        <v>0</v>
      </c>
      <c r="E280" s="120"/>
      <c r="F280" s="68">
        <f t="shared" si="19"/>
        <v>0</v>
      </c>
      <c r="G280" s="68"/>
      <c r="H280" s="121"/>
      <c r="I280" s="122"/>
      <c r="J280" s="121"/>
      <c r="K280" s="35"/>
    </row>
    <row r="281" spans="1:11" s="123" customFormat="1" ht="25.5">
      <c r="A281" s="131"/>
      <c r="B281" s="125" t="s">
        <v>1354</v>
      </c>
      <c r="C281" s="134"/>
      <c r="D281" s="120">
        <v>0</v>
      </c>
      <c r="E281" s="120"/>
      <c r="F281" s="68">
        <f t="shared" si="19"/>
        <v>0</v>
      </c>
      <c r="G281" s="68"/>
      <c r="H281" s="121"/>
      <c r="I281" s="122"/>
      <c r="J281" s="121"/>
      <c r="K281" s="35"/>
    </row>
    <row r="282" spans="1:11" s="123" customFormat="1" ht="25.5">
      <c r="A282" s="131"/>
      <c r="B282" s="125" t="s">
        <v>1355</v>
      </c>
      <c r="C282" s="134"/>
      <c r="D282" s="120">
        <v>0</v>
      </c>
      <c r="E282" s="120"/>
      <c r="F282" s="68">
        <f t="shared" si="19"/>
        <v>0</v>
      </c>
      <c r="G282" s="68"/>
      <c r="H282" s="121"/>
      <c r="I282" s="122"/>
      <c r="J282" s="121"/>
      <c r="K282" s="35"/>
    </row>
    <row r="283" spans="1:11" s="123" customFormat="1">
      <c r="A283" s="131"/>
      <c r="B283" s="125"/>
      <c r="C283" s="126" t="s">
        <v>1006</v>
      </c>
      <c r="D283" s="127">
        <v>645</v>
      </c>
      <c r="E283" s="624"/>
      <c r="F283" s="68">
        <f t="shared" si="19"/>
        <v>0</v>
      </c>
      <c r="G283" s="68"/>
      <c r="H283" s="121"/>
      <c r="I283" s="122"/>
      <c r="J283" s="121"/>
      <c r="K283" s="35"/>
    </row>
    <row r="284" spans="1:11" s="123" customFormat="1">
      <c r="A284" s="131"/>
      <c r="B284" s="125"/>
      <c r="C284" s="129"/>
      <c r="D284" s="120">
        <v>0</v>
      </c>
      <c r="E284" s="120"/>
      <c r="F284" s="68">
        <f t="shared" si="19"/>
        <v>0</v>
      </c>
      <c r="G284" s="68"/>
      <c r="H284" s="121"/>
      <c r="I284" s="122"/>
      <c r="J284" s="121"/>
      <c r="K284" s="35"/>
    </row>
    <row r="285" spans="1:11" s="123" customFormat="1" ht="25.5">
      <c r="A285" s="117" t="s">
        <v>1038</v>
      </c>
      <c r="B285" s="118" t="s">
        <v>2528</v>
      </c>
      <c r="C285" s="127"/>
      <c r="D285" s="120">
        <v>0</v>
      </c>
      <c r="E285" s="120"/>
      <c r="F285" s="68">
        <f t="shared" si="19"/>
        <v>0</v>
      </c>
      <c r="G285" s="68"/>
      <c r="H285" s="121"/>
      <c r="I285" s="122"/>
      <c r="J285" s="121"/>
      <c r="K285" s="35"/>
    </row>
    <row r="286" spans="1:11" s="123" customFormat="1" ht="38.25">
      <c r="A286" s="131"/>
      <c r="B286" s="125" t="s">
        <v>3336</v>
      </c>
      <c r="C286" s="127"/>
      <c r="D286" s="120">
        <v>0</v>
      </c>
      <c r="E286" s="120"/>
      <c r="F286" s="68">
        <f t="shared" si="19"/>
        <v>0</v>
      </c>
      <c r="G286" s="68"/>
      <c r="H286" s="121"/>
      <c r="I286" s="122"/>
      <c r="J286" s="121"/>
      <c r="K286" s="35"/>
    </row>
    <row r="287" spans="1:11" s="123" customFormat="1">
      <c r="A287" s="131"/>
      <c r="B287" s="125" t="s">
        <v>1330</v>
      </c>
      <c r="C287" s="127"/>
      <c r="D287" s="120">
        <v>0</v>
      </c>
      <c r="E287" s="120"/>
      <c r="F287" s="68">
        <f t="shared" si="19"/>
        <v>0</v>
      </c>
      <c r="G287" s="68"/>
      <c r="H287" s="121"/>
      <c r="I287" s="122"/>
      <c r="J287" s="121"/>
      <c r="K287" s="35"/>
    </row>
    <row r="288" spans="1:11" s="123" customFormat="1" ht="38.25">
      <c r="A288" s="131"/>
      <c r="B288" s="125" t="s">
        <v>2529</v>
      </c>
      <c r="C288" s="127"/>
      <c r="D288" s="120">
        <v>0</v>
      </c>
      <c r="E288" s="120"/>
      <c r="F288" s="68">
        <f t="shared" si="19"/>
        <v>0</v>
      </c>
      <c r="G288" s="68"/>
      <c r="H288" s="121"/>
      <c r="I288" s="122"/>
      <c r="J288" s="121"/>
      <c r="K288" s="35"/>
    </row>
    <row r="289" spans="1:11" s="123" customFormat="1" ht="21" customHeight="1">
      <c r="A289" s="131"/>
      <c r="B289" s="125" t="s">
        <v>1356</v>
      </c>
      <c r="C289" s="127"/>
      <c r="D289" s="120">
        <v>0</v>
      </c>
      <c r="E289" s="120"/>
      <c r="F289" s="68">
        <f t="shared" si="19"/>
        <v>0</v>
      </c>
      <c r="G289" s="68"/>
      <c r="H289" s="121"/>
      <c r="I289" s="122"/>
      <c r="J289" s="121"/>
      <c r="K289" s="35"/>
    </row>
    <row r="290" spans="1:11" s="123" customFormat="1">
      <c r="A290" s="131"/>
      <c r="B290" s="125" t="s">
        <v>1357</v>
      </c>
      <c r="C290" s="127"/>
      <c r="D290" s="120">
        <v>0</v>
      </c>
      <c r="E290" s="120"/>
      <c r="F290" s="68">
        <f t="shared" si="19"/>
        <v>0</v>
      </c>
      <c r="G290" s="68"/>
      <c r="H290" s="121"/>
      <c r="I290" s="122"/>
      <c r="J290" s="121"/>
      <c r="K290" s="35"/>
    </row>
    <row r="291" spans="1:11" s="123" customFormat="1">
      <c r="A291" s="131"/>
      <c r="B291" s="125"/>
      <c r="C291" s="126" t="s">
        <v>1028</v>
      </c>
      <c r="D291" s="127">
        <v>186</v>
      </c>
      <c r="E291" s="624"/>
      <c r="F291" s="68">
        <f t="shared" si="19"/>
        <v>0</v>
      </c>
      <c r="G291" s="68"/>
      <c r="H291" s="121"/>
      <c r="I291" s="122"/>
      <c r="J291" s="121"/>
      <c r="K291" s="35"/>
    </row>
    <row r="292" spans="1:11" s="123" customFormat="1">
      <c r="A292" s="131"/>
      <c r="B292" s="125"/>
      <c r="C292" s="129"/>
      <c r="D292" s="120">
        <v>0</v>
      </c>
      <c r="E292" s="120"/>
      <c r="F292" s="68">
        <f t="shared" si="19"/>
        <v>0</v>
      </c>
      <c r="G292" s="68"/>
      <c r="H292" s="121"/>
      <c r="I292" s="122"/>
      <c r="J292" s="121"/>
      <c r="K292" s="35"/>
    </row>
    <row r="293" spans="1:11" s="123" customFormat="1">
      <c r="A293" s="117" t="s">
        <v>1039</v>
      </c>
      <c r="B293" s="118" t="s">
        <v>1358</v>
      </c>
      <c r="C293" s="119"/>
      <c r="D293" s="120">
        <v>0</v>
      </c>
      <c r="E293" s="120"/>
      <c r="F293" s="68">
        <f t="shared" si="19"/>
        <v>0</v>
      </c>
      <c r="G293" s="68"/>
      <c r="H293" s="121"/>
      <c r="I293" s="122"/>
      <c r="J293" s="121"/>
      <c r="K293" s="35"/>
    </row>
    <row r="294" spans="1:11" s="123" customFormat="1" ht="63.75">
      <c r="A294" s="131"/>
      <c r="B294" s="125" t="s">
        <v>1359</v>
      </c>
      <c r="C294" s="119"/>
      <c r="D294" s="120">
        <v>0</v>
      </c>
      <c r="E294" s="120"/>
      <c r="F294" s="68">
        <f t="shared" si="19"/>
        <v>0</v>
      </c>
      <c r="G294" s="68"/>
      <c r="H294" s="121"/>
      <c r="I294" s="122"/>
      <c r="J294" s="121"/>
      <c r="K294" s="35"/>
    </row>
    <row r="295" spans="1:11" s="123" customFormat="1">
      <c r="A295" s="131"/>
      <c r="B295" s="125" t="s">
        <v>1330</v>
      </c>
      <c r="C295" s="119"/>
      <c r="D295" s="120">
        <v>0</v>
      </c>
      <c r="E295" s="120"/>
      <c r="F295" s="68">
        <f t="shared" si="19"/>
        <v>0</v>
      </c>
      <c r="G295" s="68"/>
      <c r="H295" s="121"/>
      <c r="I295" s="122"/>
      <c r="J295" s="121"/>
      <c r="K295" s="35"/>
    </row>
    <row r="296" spans="1:11" s="123" customFormat="1" ht="63.75">
      <c r="A296" s="131"/>
      <c r="B296" s="125" t="s">
        <v>1360</v>
      </c>
      <c r="C296" s="119"/>
      <c r="D296" s="120">
        <v>0</v>
      </c>
      <c r="E296" s="120"/>
      <c r="F296" s="68">
        <f t="shared" si="19"/>
        <v>0</v>
      </c>
      <c r="G296" s="68"/>
      <c r="H296" s="121"/>
      <c r="I296" s="122"/>
      <c r="J296" s="121"/>
      <c r="K296" s="35"/>
    </row>
    <row r="297" spans="1:11" s="123" customFormat="1" ht="25.5">
      <c r="A297" s="131"/>
      <c r="B297" s="125" t="s">
        <v>1361</v>
      </c>
      <c r="C297" s="119"/>
      <c r="D297" s="120">
        <v>0</v>
      </c>
      <c r="E297" s="120"/>
      <c r="F297" s="68">
        <f t="shared" si="19"/>
        <v>0</v>
      </c>
      <c r="G297" s="68"/>
      <c r="H297" s="121"/>
      <c r="I297" s="122"/>
      <c r="J297" s="121"/>
      <c r="K297" s="35"/>
    </row>
    <row r="298" spans="1:11" s="123" customFormat="1">
      <c r="A298" s="131"/>
      <c r="B298" s="125"/>
      <c r="C298" s="126" t="s">
        <v>1028</v>
      </c>
      <c r="D298" s="127">
        <v>480</v>
      </c>
      <c r="E298" s="624"/>
      <c r="F298" s="68">
        <f t="shared" si="19"/>
        <v>0</v>
      </c>
      <c r="G298" s="68"/>
      <c r="H298" s="121"/>
      <c r="I298" s="122"/>
      <c r="J298" s="121"/>
      <c r="K298" s="35"/>
    </row>
    <row r="299" spans="1:11" s="123" customFormat="1">
      <c r="A299" s="131"/>
      <c r="B299" s="125"/>
      <c r="C299" s="129"/>
      <c r="D299" s="120">
        <v>0</v>
      </c>
      <c r="E299" s="120"/>
      <c r="F299" s="68">
        <f t="shared" si="19"/>
        <v>0</v>
      </c>
      <c r="G299" s="68"/>
      <c r="H299" s="121"/>
      <c r="I299" s="122"/>
      <c r="J299" s="121"/>
      <c r="K299" s="35"/>
    </row>
    <row r="300" spans="1:11" s="138" customFormat="1">
      <c r="A300" s="117" t="s">
        <v>1040</v>
      </c>
      <c r="B300" s="135" t="s">
        <v>2353</v>
      </c>
      <c r="C300" s="136"/>
      <c r="D300" s="136"/>
      <c r="E300" s="68"/>
      <c r="F300" s="68">
        <f t="shared" ref="F300:F364" si="20">SUM(D300*E300)</f>
        <v>0</v>
      </c>
      <c r="G300" s="68"/>
      <c r="H300" s="121"/>
      <c r="I300" s="137"/>
      <c r="J300" s="121"/>
      <c r="K300" s="35"/>
    </row>
    <row r="301" spans="1:11" s="138" customFormat="1" ht="38.25">
      <c r="A301" s="139"/>
      <c r="B301" s="65" t="s">
        <v>1366</v>
      </c>
      <c r="C301" s="136"/>
      <c r="D301" s="136"/>
      <c r="E301" s="68"/>
      <c r="F301" s="68">
        <f t="shared" si="20"/>
        <v>0</v>
      </c>
      <c r="G301" s="68"/>
      <c r="H301" s="121"/>
      <c r="I301" s="137"/>
      <c r="J301" s="121"/>
      <c r="K301" s="35"/>
    </row>
    <row r="302" spans="1:11" s="138" customFormat="1">
      <c r="A302" s="139"/>
      <c r="B302" s="65" t="s">
        <v>1330</v>
      </c>
      <c r="C302" s="136"/>
      <c r="D302" s="136"/>
      <c r="E302" s="68"/>
      <c r="F302" s="68">
        <f t="shared" si="20"/>
        <v>0</v>
      </c>
      <c r="G302" s="68"/>
      <c r="H302" s="121"/>
      <c r="I302" s="137"/>
      <c r="J302" s="121"/>
      <c r="K302" s="35"/>
    </row>
    <row r="303" spans="1:11" s="138" customFormat="1" ht="51">
      <c r="A303" s="139"/>
      <c r="B303" s="65" t="s">
        <v>1367</v>
      </c>
      <c r="C303" s="136"/>
      <c r="D303" s="136"/>
      <c r="E303" s="68"/>
      <c r="F303" s="68">
        <f t="shared" si="20"/>
        <v>0</v>
      </c>
      <c r="G303" s="68"/>
      <c r="H303" s="121"/>
      <c r="I303" s="137"/>
      <c r="J303" s="121"/>
      <c r="K303" s="35"/>
    </row>
    <row r="304" spans="1:11" s="138" customFormat="1">
      <c r="A304" s="139"/>
      <c r="B304" s="65" t="s">
        <v>1368</v>
      </c>
      <c r="C304" s="136"/>
      <c r="D304" s="136"/>
      <c r="E304" s="68"/>
      <c r="F304" s="68">
        <f t="shared" si="20"/>
        <v>0</v>
      </c>
      <c r="G304" s="68"/>
      <c r="H304" s="121"/>
      <c r="I304" s="137"/>
      <c r="J304" s="121"/>
      <c r="K304" s="35"/>
    </row>
    <row r="305" spans="1:11" s="138" customFormat="1" ht="25.5">
      <c r="A305" s="139"/>
      <c r="B305" s="65" t="s">
        <v>1361</v>
      </c>
      <c r="C305" s="136"/>
      <c r="D305" s="136"/>
      <c r="E305" s="68"/>
      <c r="F305" s="68">
        <f t="shared" si="20"/>
        <v>0</v>
      </c>
      <c r="G305" s="68"/>
      <c r="H305" s="121"/>
      <c r="I305" s="137"/>
      <c r="J305" s="121"/>
      <c r="K305" s="35"/>
    </row>
    <row r="306" spans="1:11" s="123" customFormat="1">
      <c r="A306" s="140"/>
      <c r="B306" s="75"/>
      <c r="C306" s="141" t="s">
        <v>1028</v>
      </c>
      <c r="D306" s="127">
        <v>1392</v>
      </c>
      <c r="E306" s="624"/>
      <c r="F306" s="68">
        <f t="shared" si="20"/>
        <v>0</v>
      </c>
      <c r="G306" s="68"/>
      <c r="H306" s="121"/>
      <c r="I306" s="122"/>
      <c r="J306" s="121"/>
      <c r="K306" s="35"/>
    </row>
    <row r="307" spans="1:11" s="123" customFormat="1">
      <c r="A307" s="140"/>
      <c r="B307" s="75"/>
      <c r="C307" s="142"/>
      <c r="D307" s="142"/>
      <c r="E307" s="68"/>
      <c r="F307" s="68">
        <f t="shared" si="20"/>
        <v>0</v>
      </c>
      <c r="G307" s="68"/>
      <c r="H307" s="121"/>
      <c r="I307" s="122"/>
      <c r="J307" s="121"/>
      <c r="K307" s="35"/>
    </row>
    <row r="308" spans="1:11" s="123" customFormat="1">
      <c r="A308" s="117" t="s">
        <v>1041</v>
      </c>
      <c r="B308" s="118" t="s">
        <v>1362</v>
      </c>
      <c r="C308" s="129"/>
      <c r="D308" s="120">
        <v>0</v>
      </c>
      <c r="E308" s="120"/>
      <c r="F308" s="68">
        <f t="shared" ref="F308:F316" si="21">SUM(D308*E308)</f>
        <v>0</v>
      </c>
      <c r="G308" s="68"/>
      <c r="H308" s="121"/>
      <c r="I308" s="122"/>
      <c r="J308" s="121"/>
      <c r="K308" s="35"/>
    </row>
    <row r="309" spans="1:11" s="123" customFormat="1" ht="25.5">
      <c r="A309" s="131"/>
      <c r="B309" s="125" t="s">
        <v>2354</v>
      </c>
      <c r="C309" s="129"/>
      <c r="D309" s="120">
        <v>0</v>
      </c>
      <c r="E309" s="120"/>
      <c r="F309" s="68">
        <f t="shared" si="21"/>
        <v>0</v>
      </c>
      <c r="G309" s="68"/>
      <c r="H309" s="121"/>
      <c r="I309" s="122"/>
      <c r="J309" s="121"/>
      <c r="K309" s="35"/>
    </row>
    <row r="310" spans="1:11" s="123" customFormat="1">
      <c r="A310" s="131"/>
      <c r="B310" s="125" t="s">
        <v>1330</v>
      </c>
      <c r="C310" s="119"/>
      <c r="D310" s="120">
        <v>0</v>
      </c>
      <c r="E310" s="120"/>
      <c r="F310" s="68">
        <f t="shared" si="21"/>
        <v>0</v>
      </c>
      <c r="G310" s="68"/>
      <c r="H310" s="121"/>
      <c r="I310" s="122"/>
      <c r="J310" s="121"/>
      <c r="K310" s="35"/>
    </row>
    <row r="311" spans="1:11" s="123" customFormat="1">
      <c r="A311" s="131"/>
      <c r="B311" s="125" t="s">
        <v>1363</v>
      </c>
      <c r="C311" s="119"/>
      <c r="D311" s="120">
        <v>0</v>
      </c>
      <c r="E311" s="120"/>
      <c r="F311" s="68">
        <f t="shared" si="21"/>
        <v>0</v>
      </c>
      <c r="G311" s="68"/>
      <c r="H311" s="121"/>
      <c r="I311" s="122"/>
      <c r="J311" s="121"/>
      <c r="K311" s="35"/>
    </row>
    <row r="312" spans="1:11" s="123" customFormat="1" ht="38.25">
      <c r="A312" s="131"/>
      <c r="B312" s="125" t="s">
        <v>1364</v>
      </c>
      <c r="C312" s="119"/>
      <c r="D312" s="120">
        <v>0</v>
      </c>
      <c r="E312" s="120"/>
      <c r="F312" s="68">
        <f t="shared" si="21"/>
        <v>0</v>
      </c>
      <c r="G312" s="68"/>
      <c r="H312" s="121"/>
      <c r="I312" s="122"/>
      <c r="J312" s="121"/>
      <c r="K312" s="35"/>
    </row>
    <row r="313" spans="1:11" s="123" customFormat="1">
      <c r="A313" s="131"/>
      <c r="B313" s="125" t="s">
        <v>1365</v>
      </c>
      <c r="C313" s="119"/>
      <c r="D313" s="120">
        <v>0</v>
      </c>
      <c r="E313" s="120"/>
      <c r="F313" s="68">
        <f t="shared" si="21"/>
        <v>0</v>
      </c>
      <c r="G313" s="68"/>
      <c r="H313" s="121"/>
      <c r="I313" s="122"/>
      <c r="J313" s="121"/>
      <c r="K313" s="35"/>
    </row>
    <row r="314" spans="1:11" s="123" customFormat="1" ht="38.25">
      <c r="A314" s="131"/>
      <c r="B314" s="125" t="s">
        <v>1337</v>
      </c>
      <c r="C314" s="119"/>
      <c r="D314" s="120">
        <v>0</v>
      </c>
      <c r="E314" s="120"/>
      <c r="F314" s="68">
        <f t="shared" si="21"/>
        <v>0</v>
      </c>
      <c r="G314" s="68"/>
      <c r="H314" s="121"/>
      <c r="I314" s="122"/>
      <c r="J314" s="121"/>
      <c r="K314" s="35"/>
    </row>
    <row r="315" spans="1:11" s="123" customFormat="1">
      <c r="A315" s="131"/>
      <c r="B315" s="125" t="s">
        <v>1335</v>
      </c>
      <c r="C315" s="119"/>
      <c r="D315" s="120">
        <v>0</v>
      </c>
      <c r="E315" s="120"/>
      <c r="F315" s="68">
        <f t="shared" si="21"/>
        <v>0</v>
      </c>
      <c r="G315" s="68"/>
      <c r="H315" s="121"/>
      <c r="I315" s="122"/>
      <c r="J315" s="121"/>
      <c r="K315" s="35"/>
    </row>
    <row r="316" spans="1:11" s="123" customFormat="1">
      <c r="A316" s="131"/>
      <c r="B316" s="124"/>
      <c r="C316" s="143" t="s">
        <v>1028</v>
      </c>
      <c r="D316" s="127">
        <v>350</v>
      </c>
      <c r="E316" s="624"/>
      <c r="F316" s="68">
        <f t="shared" si="21"/>
        <v>0</v>
      </c>
      <c r="G316" s="68"/>
      <c r="H316" s="121"/>
      <c r="I316" s="122"/>
      <c r="J316" s="121"/>
      <c r="K316" s="35"/>
    </row>
    <row r="317" spans="1:11" s="123" customFormat="1">
      <c r="A317" s="144"/>
      <c r="B317" s="135"/>
      <c r="C317" s="142"/>
      <c r="D317" s="142"/>
      <c r="E317" s="68"/>
      <c r="F317" s="68"/>
      <c r="G317" s="68"/>
      <c r="H317" s="121"/>
      <c r="I317" s="122"/>
      <c r="J317" s="121"/>
      <c r="K317" s="35"/>
    </row>
    <row r="318" spans="1:11" s="123" customFormat="1" ht="25.5">
      <c r="A318" s="117" t="s">
        <v>1042</v>
      </c>
      <c r="B318" s="135" t="s">
        <v>3294</v>
      </c>
      <c r="C318" s="119"/>
      <c r="D318" s="145"/>
      <c r="E318" s="120"/>
      <c r="F318" s="68">
        <f t="shared" ref="F318:F333" si="22">SUM(D318*E318)</f>
        <v>0</v>
      </c>
      <c r="G318" s="68"/>
      <c r="H318" s="146"/>
      <c r="I318" s="122"/>
      <c r="J318" s="121"/>
      <c r="K318" s="35"/>
    </row>
    <row r="319" spans="1:11" s="123" customFormat="1" ht="63.75">
      <c r="A319" s="131"/>
      <c r="B319" s="75" t="s">
        <v>3295</v>
      </c>
      <c r="C319" s="119"/>
      <c r="D319" s="145"/>
      <c r="E319" s="120"/>
      <c r="F319" s="68">
        <f t="shared" si="22"/>
        <v>0</v>
      </c>
      <c r="G319" s="68"/>
      <c r="H319" s="146"/>
      <c r="I319" s="122"/>
      <c r="J319" s="121"/>
      <c r="K319" s="35"/>
    </row>
    <row r="320" spans="1:11" s="123" customFormat="1">
      <c r="A320" s="131"/>
      <c r="B320" s="125" t="s">
        <v>1330</v>
      </c>
      <c r="C320" s="119"/>
      <c r="D320" s="145"/>
      <c r="E320" s="130"/>
      <c r="F320" s="68">
        <f t="shared" si="22"/>
        <v>0</v>
      </c>
      <c r="G320" s="68"/>
      <c r="H320" s="146"/>
      <c r="I320" s="122"/>
      <c r="J320" s="121"/>
      <c r="K320" s="35"/>
    </row>
    <row r="321" spans="1:11" s="123" customFormat="1" ht="38.25">
      <c r="A321" s="131"/>
      <c r="B321" s="125" t="s">
        <v>2391</v>
      </c>
      <c r="C321" s="119"/>
      <c r="D321" s="145"/>
      <c r="E321" s="130"/>
      <c r="F321" s="68">
        <f t="shared" si="22"/>
        <v>0</v>
      </c>
      <c r="G321" s="68"/>
      <c r="H321" s="146"/>
      <c r="I321" s="122"/>
      <c r="J321" s="121"/>
      <c r="K321" s="35"/>
    </row>
    <row r="322" spans="1:11" s="123" customFormat="1">
      <c r="A322" s="131"/>
      <c r="B322" s="125" t="s">
        <v>2360</v>
      </c>
      <c r="C322" s="119"/>
      <c r="D322" s="145"/>
      <c r="E322" s="130"/>
      <c r="F322" s="68">
        <f t="shared" si="22"/>
        <v>0</v>
      </c>
      <c r="G322" s="68"/>
      <c r="H322" s="146"/>
      <c r="I322" s="122"/>
      <c r="J322" s="121"/>
      <c r="K322" s="35"/>
    </row>
    <row r="323" spans="1:11" s="123" customFormat="1">
      <c r="A323" s="131"/>
      <c r="B323" s="125" t="s">
        <v>2355</v>
      </c>
      <c r="C323" s="119"/>
      <c r="D323" s="145"/>
      <c r="E323" s="130"/>
      <c r="F323" s="68">
        <f t="shared" si="22"/>
        <v>0</v>
      </c>
      <c r="G323" s="68"/>
      <c r="H323" s="146"/>
      <c r="I323" s="122"/>
      <c r="J323" s="121"/>
      <c r="K323" s="35"/>
    </row>
    <row r="324" spans="1:11" s="123" customFormat="1" ht="25.5">
      <c r="A324" s="131"/>
      <c r="B324" s="125" t="s">
        <v>2392</v>
      </c>
      <c r="C324" s="119"/>
      <c r="D324" s="145"/>
      <c r="E324" s="130"/>
      <c r="F324" s="68">
        <f t="shared" si="22"/>
        <v>0</v>
      </c>
      <c r="G324" s="68"/>
      <c r="H324" s="146"/>
      <c r="I324" s="122"/>
      <c r="J324" s="121"/>
      <c r="K324" s="35"/>
    </row>
    <row r="325" spans="1:11" s="123" customFormat="1" ht="25.5">
      <c r="A325" s="131"/>
      <c r="B325" s="125" t="s">
        <v>2395</v>
      </c>
      <c r="C325" s="119"/>
      <c r="D325" s="145"/>
      <c r="E325" s="130"/>
      <c r="F325" s="68">
        <f t="shared" si="22"/>
        <v>0</v>
      </c>
      <c r="G325" s="68"/>
      <c r="H325" s="146"/>
      <c r="I325" s="122"/>
      <c r="J325" s="121"/>
      <c r="K325" s="35"/>
    </row>
    <row r="326" spans="1:11" s="123" customFormat="1">
      <c r="A326" s="131"/>
      <c r="B326" s="125" t="s">
        <v>2356</v>
      </c>
      <c r="C326" s="119"/>
      <c r="D326" s="145"/>
      <c r="E326" s="130"/>
      <c r="F326" s="68">
        <f t="shared" si="22"/>
        <v>0</v>
      </c>
      <c r="G326" s="68"/>
      <c r="H326" s="146"/>
      <c r="I326" s="122"/>
      <c r="J326" s="121"/>
      <c r="K326" s="35"/>
    </row>
    <row r="327" spans="1:11" s="123" customFormat="1">
      <c r="A327" s="131"/>
      <c r="B327" s="124" t="s">
        <v>2357</v>
      </c>
      <c r="C327" s="119"/>
      <c r="D327" s="57"/>
      <c r="E327" s="130"/>
      <c r="F327" s="68">
        <f t="shared" si="22"/>
        <v>0</v>
      </c>
      <c r="G327" s="68"/>
      <c r="H327" s="146"/>
      <c r="I327" s="122"/>
      <c r="J327" s="121"/>
      <c r="K327" s="35"/>
    </row>
    <row r="328" spans="1:11" s="123" customFormat="1" ht="114.75">
      <c r="A328" s="131"/>
      <c r="B328" s="125" t="s">
        <v>2358</v>
      </c>
      <c r="C328" s="119"/>
      <c r="D328" s="57"/>
      <c r="E328" s="120"/>
      <c r="F328" s="68">
        <f t="shared" si="22"/>
        <v>0</v>
      </c>
      <c r="G328" s="68"/>
      <c r="H328" s="146"/>
      <c r="I328" s="122"/>
      <c r="J328" s="121"/>
      <c r="K328" s="35"/>
    </row>
    <row r="329" spans="1:11" s="123" customFormat="1">
      <c r="A329" s="131"/>
      <c r="B329" s="125" t="s">
        <v>2359</v>
      </c>
      <c r="C329" s="119"/>
      <c r="D329" s="57"/>
      <c r="E329" s="120"/>
      <c r="F329" s="68">
        <f t="shared" si="22"/>
        <v>0</v>
      </c>
      <c r="G329" s="68"/>
      <c r="H329" s="146"/>
      <c r="I329" s="122"/>
      <c r="J329" s="121"/>
      <c r="K329" s="35"/>
    </row>
    <row r="330" spans="1:11" s="123" customFormat="1">
      <c r="A330" s="64" t="s">
        <v>75</v>
      </c>
      <c r="B330" s="123" t="s">
        <v>2631</v>
      </c>
      <c r="C330" s="143" t="s">
        <v>1028</v>
      </c>
      <c r="D330" s="147">
        <v>14</v>
      </c>
      <c r="E330" s="624"/>
      <c r="F330" s="68">
        <f t="shared" si="22"/>
        <v>0</v>
      </c>
      <c r="G330" s="68"/>
      <c r="H330" s="146"/>
      <c r="I330" s="122"/>
      <c r="J330" s="121"/>
      <c r="K330" s="35"/>
    </row>
    <row r="331" spans="1:11" s="123" customFormat="1">
      <c r="A331" s="64" t="s">
        <v>77</v>
      </c>
      <c r="B331" s="148" t="s">
        <v>2394</v>
      </c>
      <c r="C331" s="143" t="s">
        <v>1028</v>
      </c>
      <c r="D331" s="72">
        <v>3</v>
      </c>
      <c r="E331" s="620"/>
      <c r="F331" s="68">
        <f t="shared" si="22"/>
        <v>0</v>
      </c>
      <c r="G331" s="68"/>
      <c r="H331" s="121"/>
      <c r="I331" s="122"/>
      <c r="J331" s="121"/>
      <c r="K331" s="35"/>
    </row>
    <row r="332" spans="1:11" s="123" customFormat="1">
      <c r="A332" s="64" t="s">
        <v>79</v>
      </c>
      <c r="B332" s="125" t="s">
        <v>2361</v>
      </c>
      <c r="C332" s="143" t="s">
        <v>2633</v>
      </c>
      <c r="D332" s="72">
        <v>68</v>
      </c>
      <c r="E332" s="620"/>
      <c r="F332" s="68">
        <f t="shared" si="22"/>
        <v>0</v>
      </c>
      <c r="G332" s="68"/>
      <c r="H332" s="121"/>
      <c r="I332" s="122"/>
      <c r="J332" s="121"/>
      <c r="K332" s="35"/>
    </row>
    <row r="333" spans="1:11" s="123" customFormat="1">
      <c r="A333" s="64" t="s">
        <v>81</v>
      </c>
      <c r="B333" s="125" t="s">
        <v>3276</v>
      </c>
      <c r="C333" s="126" t="s">
        <v>1006</v>
      </c>
      <c r="D333" s="72">
        <v>42</v>
      </c>
      <c r="E333" s="620"/>
      <c r="F333" s="68">
        <f t="shared" si="22"/>
        <v>0</v>
      </c>
      <c r="G333" s="68"/>
      <c r="H333" s="121"/>
      <c r="I333" s="122"/>
      <c r="J333" s="121"/>
      <c r="K333" s="35"/>
    </row>
    <row r="334" spans="1:11" s="123" customFormat="1">
      <c r="A334" s="144"/>
      <c r="B334" s="135"/>
      <c r="C334" s="142"/>
      <c r="D334" s="142"/>
      <c r="E334" s="68"/>
      <c r="F334" s="68"/>
      <c r="G334" s="68"/>
      <c r="H334" s="121"/>
      <c r="I334" s="122"/>
      <c r="J334" s="121"/>
      <c r="K334" s="35"/>
    </row>
    <row r="335" spans="1:11" s="123" customFormat="1">
      <c r="A335" s="144"/>
      <c r="B335" s="135"/>
      <c r="C335" s="142"/>
      <c r="D335" s="142"/>
      <c r="E335" s="68"/>
      <c r="F335" s="68"/>
      <c r="G335" s="68"/>
      <c r="H335" s="121"/>
      <c r="I335" s="122"/>
      <c r="J335" s="121"/>
      <c r="K335" s="35"/>
    </row>
    <row r="336" spans="1:11" s="123" customFormat="1" ht="25.5">
      <c r="A336" s="117" t="s">
        <v>2293</v>
      </c>
      <c r="B336" s="135" t="s">
        <v>3296</v>
      </c>
      <c r="C336" s="119"/>
      <c r="D336" s="145"/>
      <c r="E336" s="120"/>
      <c r="F336" s="68">
        <f t="shared" ref="F336:F349" si="23">SUM(D336*E336)</f>
        <v>0</v>
      </c>
      <c r="G336" s="68"/>
      <c r="H336" s="146"/>
      <c r="I336" s="122"/>
      <c r="J336" s="121"/>
      <c r="K336" s="35"/>
    </row>
    <row r="337" spans="1:11" s="123" customFormat="1" ht="51">
      <c r="A337" s="131"/>
      <c r="B337" s="75" t="s">
        <v>3297</v>
      </c>
      <c r="C337" s="119"/>
      <c r="D337" s="145"/>
      <c r="E337" s="120"/>
      <c r="F337" s="68">
        <f t="shared" si="23"/>
        <v>0</v>
      </c>
      <c r="G337" s="68"/>
      <c r="H337" s="146"/>
      <c r="I337" s="122"/>
      <c r="J337" s="121"/>
      <c r="K337" s="35"/>
    </row>
    <row r="338" spans="1:11" s="123" customFormat="1">
      <c r="A338" s="131"/>
      <c r="B338" s="125" t="s">
        <v>1330</v>
      </c>
      <c r="C338" s="119"/>
      <c r="D338" s="145"/>
      <c r="E338" s="130"/>
      <c r="F338" s="68">
        <f t="shared" si="23"/>
        <v>0</v>
      </c>
      <c r="G338" s="68"/>
      <c r="H338" s="146"/>
      <c r="I338" s="122"/>
      <c r="J338" s="121"/>
      <c r="K338" s="35"/>
    </row>
    <row r="339" spans="1:11" s="123" customFormat="1" ht="38.25">
      <c r="A339" s="131"/>
      <c r="B339" s="125" t="s">
        <v>2391</v>
      </c>
      <c r="C339" s="119"/>
      <c r="D339" s="145"/>
      <c r="E339" s="130"/>
      <c r="F339" s="68">
        <f t="shared" si="23"/>
        <v>0</v>
      </c>
      <c r="G339" s="68"/>
      <c r="H339" s="146"/>
      <c r="I339" s="122"/>
      <c r="J339" s="121"/>
      <c r="K339" s="35"/>
    </row>
    <row r="340" spans="1:11" s="123" customFormat="1">
      <c r="A340" s="131"/>
      <c r="B340" s="125" t="s">
        <v>2355</v>
      </c>
      <c r="C340" s="119"/>
      <c r="D340" s="145"/>
      <c r="E340" s="130"/>
      <c r="F340" s="68">
        <f t="shared" si="23"/>
        <v>0</v>
      </c>
      <c r="G340" s="68"/>
      <c r="H340" s="146"/>
      <c r="I340" s="122"/>
      <c r="J340" s="121"/>
      <c r="K340" s="35"/>
    </row>
    <row r="341" spans="1:11" s="123" customFormat="1" ht="25.5">
      <c r="A341" s="131"/>
      <c r="B341" s="125" t="s">
        <v>2392</v>
      </c>
      <c r="C341" s="119"/>
      <c r="D341" s="145"/>
      <c r="E341" s="130"/>
      <c r="F341" s="68"/>
      <c r="G341" s="68"/>
      <c r="H341" s="146"/>
      <c r="I341" s="122"/>
      <c r="J341" s="121"/>
      <c r="K341" s="35"/>
    </row>
    <row r="342" spans="1:11" s="123" customFormat="1" ht="25.5">
      <c r="A342" s="131"/>
      <c r="B342" s="125" t="s">
        <v>2395</v>
      </c>
      <c r="C342" s="119"/>
      <c r="D342" s="145"/>
      <c r="E342" s="130"/>
      <c r="F342" s="68">
        <f t="shared" si="23"/>
        <v>0</v>
      </c>
      <c r="G342" s="68"/>
      <c r="H342" s="146"/>
      <c r="I342" s="122"/>
      <c r="J342" s="121"/>
      <c r="K342" s="35"/>
    </row>
    <row r="343" spans="1:11" s="123" customFormat="1">
      <c r="A343" s="131"/>
      <c r="B343" s="125" t="s">
        <v>2356</v>
      </c>
      <c r="C343" s="119"/>
      <c r="D343" s="145"/>
      <c r="E343" s="130"/>
      <c r="F343" s="68">
        <f t="shared" si="23"/>
        <v>0</v>
      </c>
      <c r="G343" s="68"/>
      <c r="H343" s="146"/>
      <c r="I343" s="122"/>
      <c r="J343" s="121"/>
      <c r="K343" s="35"/>
    </row>
    <row r="344" spans="1:11" s="123" customFormat="1">
      <c r="A344" s="131"/>
      <c r="B344" s="124" t="s">
        <v>2357</v>
      </c>
      <c r="C344" s="119"/>
      <c r="D344" s="145"/>
      <c r="E344" s="130"/>
      <c r="F344" s="68">
        <f t="shared" si="23"/>
        <v>0</v>
      </c>
      <c r="G344" s="68"/>
      <c r="H344" s="146"/>
      <c r="I344" s="122"/>
      <c r="J344" s="121"/>
      <c r="K344" s="35"/>
    </row>
    <row r="345" spans="1:11" s="123" customFormat="1" ht="114.75">
      <c r="A345" s="131"/>
      <c r="B345" s="125" t="s">
        <v>2358</v>
      </c>
      <c r="C345" s="119"/>
      <c r="D345" s="57"/>
      <c r="E345" s="130"/>
      <c r="F345" s="68">
        <f t="shared" si="23"/>
        <v>0</v>
      </c>
      <c r="G345" s="68"/>
      <c r="H345" s="146"/>
      <c r="I345" s="122"/>
      <c r="J345" s="121"/>
      <c r="K345" s="35"/>
    </row>
    <row r="346" spans="1:11" s="123" customFormat="1">
      <c r="A346" s="131"/>
      <c r="B346" s="125" t="s">
        <v>2359</v>
      </c>
      <c r="C346" s="119"/>
      <c r="D346" s="57"/>
      <c r="E346" s="120"/>
      <c r="F346" s="68">
        <f t="shared" si="23"/>
        <v>0</v>
      </c>
      <c r="G346" s="68"/>
      <c r="H346" s="146"/>
      <c r="I346" s="122"/>
      <c r="J346" s="121"/>
      <c r="K346" s="35"/>
    </row>
    <row r="347" spans="1:11" s="123" customFormat="1">
      <c r="A347" s="64" t="s">
        <v>75</v>
      </c>
      <c r="B347" s="123" t="s">
        <v>2393</v>
      </c>
      <c r="C347" s="143" t="s">
        <v>1028</v>
      </c>
      <c r="D347" s="63">
        <v>38</v>
      </c>
      <c r="E347" s="624"/>
      <c r="F347" s="68">
        <f t="shared" si="23"/>
        <v>0</v>
      </c>
      <c r="G347" s="68"/>
      <c r="H347" s="146"/>
      <c r="I347" s="122"/>
      <c r="J347" s="121"/>
      <c r="K347" s="35"/>
    </row>
    <row r="348" spans="1:11" s="123" customFormat="1">
      <c r="A348" s="64" t="s">
        <v>77</v>
      </c>
      <c r="B348" s="148" t="s">
        <v>2394</v>
      </c>
      <c r="C348" s="143" t="s">
        <v>1028</v>
      </c>
      <c r="D348" s="63">
        <v>8</v>
      </c>
      <c r="E348" s="624"/>
      <c r="F348" s="68">
        <f t="shared" si="23"/>
        <v>0</v>
      </c>
      <c r="G348" s="68"/>
      <c r="H348" s="146"/>
      <c r="I348" s="122"/>
      <c r="J348" s="121"/>
      <c r="K348" s="35"/>
    </row>
    <row r="349" spans="1:11" s="123" customFormat="1">
      <c r="A349" s="64" t="s">
        <v>79</v>
      </c>
      <c r="B349" s="125" t="s">
        <v>3277</v>
      </c>
      <c r="C349" s="126" t="s">
        <v>1006</v>
      </c>
      <c r="D349" s="63">
        <v>122</v>
      </c>
      <c r="E349" s="624"/>
      <c r="F349" s="68">
        <f t="shared" si="23"/>
        <v>0</v>
      </c>
      <c r="G349" s="68"/>
      <c r="H349" s="146"/>
      <c r="I349" s="122"/>
      <c r="J349" s="121"/>
      <c r="K349" s="35"/>
    </row>
    <row r="350" spans="1:11" s="123" customFormat="1">
      <c r="A350" s="64"/>
      <c r="B350" s="75"/>
      <c r="C350" s="136"/>
      <c r="D350" s="73"/>
      <c r="E350" s="68"/>
      <c r="F350" s="68"/>
      <c r="G350" s="68"/>
      <c r="H350" s="146"/>
      <c r="I350" s="122"/>
      <c r="J350" s="121"/>
      <c r="K350" s="35"/>
    </row>
    <row r="351" spans="1:11" s="123" customFormat="1">
      <c r="A351" s="70" t="s">
        <v>2371</v>
      </c>
      <c r="B351" s="135" t="s">
        <v>2569</v>
      </c>
      <c r="C351" s="136"/>
      <c r="D351" s="73"/>
      <c r="E351" s="68"/>
      <c r="F351" s="68"/>
      <c r="G351" s="68"/>
      <c r="H351" s="146"/>
      <c r="I351" s="122"/>
      <c r="J351" s="121"/>
      <c r="K351" s="35"/>
    </row>
    <row r="352" spans="1:11" s="123" customFormat="1" ht="79.5" customHeight="1">
      <c r="A352" s="64"/>
      <c r="B352" s="75" t="s">
        <v>2664</v>
      </c>
      <c r="C352" s="136"/>
      <c r="D352" s="73"/>
      <c r="E352" s="68"/>
      <c r="F352" s="68"/>
      <c r="G352" s="68"/>
      <c r="H352" s="146"/>
      <c r="I352" s="122"/>
      <c r="J352" s="121"/>
      <c r="K352" s="35"/>
    </row>
    <row r="353" spans="1:27" s="123" customFormat="1" ht="42" customHeight="1">
      <c r="A353" s="64"/>
      <c r="B353" s="75" t="s">
        <v>2663</v>
      </c>
      <c r="C353" s="136"/>
      <c r="D353" s="73"/>
      <c r="E353" s="68"/>
      <c r="F353" s="68"/>
      <c r="G353" s="68"/>
      <c r="H353" s="146"/>
      <c r="I353" s="122"/>
      <c r="J353" s="121"/>
      <c r="K353" s="35"/>
    </row>
    <row r="354" spans="1:27" s="123" customFormat="1" ht="38.25">
      <c r="A354" s="64"/>
      <c r="B354" s="75" t="s">
        <v>2570</v>
      </c>
      <c r="C354" s="136"/>
      <c r="D354" s="73"/>
      <c r="E354" s="68"/>
      <c r="F354" s="68"/>
      <c r="G354" s="68"/>
      <c r="H354" s="146"/>
      <c r="I354" s="122"/>
      <c r="J354" s="121"/>
      <c r="K354" s="35"/>
    </row>
    <row r="355" spans="1:27" s="123" customFormat="1" ht="38.25">
      <c r="A355" s="64"/>
      <c r="B355" s="75" t="s">
        <v>4305</v>
      </c>
      <c r="C355" s="136"/>
      <c r="D355" s="73"/>
      <c r="E355" s="68"/>
      <c r="F355" s="68"/>
      <c r="G355" s="68"/>
      <c r="H355" s="146"/>
      <c r="I355" s="122"/>
      <c r="J355" s="121"/>
      <c r="K355" s="35"/>
    </row>
    <row r="356" spans="1:27" s="123" customFormat="1">
      <c r="A356" s="64"/>
      <c r="B356" s="75"/>
      <c r="C356" s="149" t="s">
        <v>1046</v>
      </c>
      <c r="D356" s="73">
        <v>210</v>
      </c>
      <c r="E356" s="620"/>
      <c r="F356" s="68">
        <f t="shared" ref="F356" si="24">SUM(D356*E356)</f>
        <v>0</v>
      </c>
      <c r="G356" s="68"/>
      <c r="H356" s="146"/>
      <c r="I356" s="122"/>
      <c r="J356" s="121"/>
      <c r="K356" s="35"/>
    </row>
    <row r="357" spans="1:27" s="123" customFormat="1">
      <c r="A357" s="64"/>
      <c r="B357" s="75"/>
      <c r="C357" s="136"/>
      <c r="D357" s="73"/>
      <c r="E357" s="68"/>
      <c r="F357" s="68"/>
      <c r="G357" s="68"/>
      <c r="H357" s="146"/>
      <c r="I357" s="122"/>
      <c r="J357" s="121"/>
      <c r="K357" s="35"/>
    </row>
    <row r="358" spans="1:27" s="123" customFormat="1" ht="25.5">
      <c r="A358" s="70" t="s">
        <v>2372</v>
      </c>
      <c r="B358" s="135" t="s">
        <v>2571</v>
      </c>
      <c r="C358" s="136"/>
      <c r="D358" s="73"/>
      <c r="E358" s="68"/>
      <c r="F358" s="68"/>
      <c r="G358" s="68"/>
      <c r="H358" s="146"/>
      <c r="I358" s="122"/>
      <c r="J358" s="121"/>
      <c r="K358" s="35"/>
    </row>
    <row r="359" spans="1:27" s="123" customFormat="1" ht="76.5">
      <c r="A359" s="64"/>
      <c r="B359" s="65" t="s">
        <v>4306</v>
      </c>
      <c r="C359" s="136"/>
      <c r="D359" s="73"/>
      <c r="E359" s="68"/>
      <c r="F359" s="68"/>
      <c r="G359" s="68"/>
      <c r="H359" s="146"/>
      <c r="I359" s="122"/>
      <c r="J359" s="121"/>
      <c r="K359" s="35"/>
    </row>
    <row r="360" spans="1:27" s="123" customFormat="1">
      <c r="A360" s="64"/>
      <c r="B360" s="65" t="s">
        <v>4307</v>
      </c>
      <c r="C360" s="136"/>
      <c r="D360" s="73"/>
      <c r="E360" s="68"/>
      <c r="F360" s="68"/>
      <c r="G360" s="68"/>
      <c r="H360" s="146"/>
      <c r="I360" s="122"/>
      <c r="J360" s="121"/>
      <c r="K360" s="35"/>
    </row>
    <row r="361" spans="1:27" s="123" customFormat="1" ht="25.5">
      <c r="A361" s="64"/>
      <c r="B361" s="65" t="s">
        <v>2572</v>
      </c>
      <c r="C361" s="136"/>
      <c r="D361" s="73"/>
      <c r="E361" s="68"/>
      <c r="F361" s="68"/>
      <c r="G361" s="68"/>
      <c r="H361" s="146"/>
      <c r="I361" s="122"/>
      <c r="J361" s="121"/>
      <c r="K361" s="35"/>
    </row>
    <row r="362" spans="1:27" s="123" customFormat="1">
      <c r="A362" s="64"/>
      <c r="B362" s="65" t="s">
        <v>2573</v>
      </c>
      <c r="C362" s="136"/>
      <c r="D362" s="73"/>
      <c r="E362" s="68"/>
      <c r="F362" s="68"/>
      <c r="G362" s="68"/>
      <c r="H362" s="146"/>
      <c r="I362" s="122"/>
      <c r="J362" s="121"/>
      <c r="K362" s="35"/>
    </row>
    <row r="363" spans="1:27" s="123" customFormat="1">
      <c r="A363" s="64"/>
      <c r="B363" s="65"/>
      <c r="C363" s="149" t="s">
        <v>1028</v>
      </c>
      <c r="D363" s="73">
        <v>14</v>
      </c>
      <c r="E363" s="620"/>
      <c r="F363" s="68">
        <f t="shared" ref="F363" si="25">SUM(D363*E363)</f>
        <v>0</v>
      </c>
      <c r="G363" s="69"/>
      <c r="H363" s="146"/>
      <c r="I363" s="122"/>
      <c r="J363" s="121"/>
      <c r="K363" s="35"/>
    </row>
    <row r="364" spans="1:27">
      <c r="A364" s="109"/>
      <c r="B364" s="110"/>
      <c r="C364" s="111"/>
      <c r="D364" s="111"/>
      <c r="E364" s="111"/>
      <c r="F364" s="150">
        <f t="shared" si="20"/>
        <v>0</v>
      </c>
      <c r="G364" s="151"/>
      <c r="H364" s="88"/>
      <c r="I364" s="88"/>
      <c r="J364" s="88"/>
      <c r="K364" s="35"/>
      <c r="L364" s="88"/>
      <c r="M364" s="88"/>
      <c r="N364" s="88"/>
      <c r="O364" s="88"/>
      <c r="P364" s="88"/>
      <c r="Q364" s="88"/>
      <c r="R364" s="88"/>
      <c r="S364" s="88"/>
      <c r="T364" s="88"/>
      <c r="U364" s="88"/>
      <c r="V364" s="88"/>
      <c r="W364" s="88"/>
      <c r="X364" s="88"/>
      <c r="Y364" s="88"/>
      <c r="Z364" s="88"/>
      <c r="AA364" s="88"/>
    </row>
    <row r="365" spans="1:27" s="29" customFormat="1" ht="16.149999999999999" customHeight="1">
      <c r="A365" s="81" t="str">
        <f>A230</f>
        <v>III.</v>
      </c>
      <c r="B365" s="82" t="str">
        <f>CONCATENATE(B230," ", "UKUPNO:")</f>
        <v>ZEMLJANI RADOVI UKUPNO:</v>
      </c>
      <c r="C365" s="16"/>
      <c r="D365" s="83"/>
      <c r="E365" s="83"/>
      <c r="F365" s="84">
        <f>SUM(F231:F364)</f>
        <v>0</v>
      </c>
      <c r="G365" s="114"/>
      <c r="H365" s="115"/>
      <c r="I365" s="115"/>
      <c r="J365" s="115"/>
      <c r="K365" s="28"/>
      <c r="L365" s="115"/>
      <c r="M365" s="115"/>
      <c r="N365" s="115"/>
      <c r="O365" s="115"/>
      <c r="P365" s="115"/>
      <c r="Q365" s="115"/>
      <c r="R365" s="115"/>
      <c r="S365" s="115"/>
      <c r="T365" s="115"/>
      <c r="U365" s="115"/>
      <c r="V365" s="115"/>
      <c r="W365" s="115"/>
      <c r="X365" s="115"/>
      <c r="Y365" s="115"/>
      <c r="Z365" s="115"/>
      <c r="AA365" s="115"/>
    </row>
    <row r="366" spans="1:27">
      <c r="A366" s="81"/>
      <c r="B366" s="82"/>
      <c r="C366" s="16"/>
      <c r="D366" s="83"/>
      <c r="E366" s="83"/>
      <c r="F366" s="116"/>
      <c r="G366" s="116"/>
      <c r="H366" s="115"/>
      <c r="I366" s="115"/>
      <c r="J366" s="115"/>
      <c r="K366" s="35"/>
      <c r="L366" s="115"/>
      <c r="M366" s="115"/>
      <c r="N366" s="115"/>
      <c r="O366" s="115"/>
      <c r="P366" s="115"/>
      <c r="Q366" s="115"/>
      <c r="R366" s="115"/>
      <c r="S366" s="115"/>
      <c r="T366" s="115"/>
      <c r="U366" s="115"/>
      <c r="V366" s="115"/>
      <c r="W366" s="115"/>
      <c r="X366" s="115"/>
      <c r="Y366" s="115"/>
      <c r="Z366" s="115"/>
      <c r="AA366" s="115"/>
    </row>
    <row r="367" spans="1:27">
      <c r="A367" s="81"/>
      <c r="B367" s="82"/>
      <c r="C367" s="16"/>
      <c r="D367" s="83"/>
      <c r="E367" s="83"/>
      <c r="F367" s="116"/>
      <c r="G367" s="116"/>
      <c r="H367" s="115"/>
      <c r="I367" s="115"/>
      <c r="J367" s="115"/>
      <c r="K367" s="35"/>
      <c r="L367" s="115"/>
      <c r="M367" s="115"/>
      <c r="N367" s="115"/>
      <c r="O367" s="115"/>
      <c r="P367" s="115"/>
      <c r="Q367" s="115"/>
      <c r="R367" s="115"/>
      <c r="S367" s="115"/>
      <c r="T367" s="115"/>
      <c r="U367" s="115"/>
      <c r="V367" s="115"/>
      <c r="W367" s="115"/>
      <c r="X367" s="115"/>
      <c r="Y367" s="115"/>
      <c r="Z367" s="115"/>
      <c r="AA367" s="115"/>
    </row>
    <row r="368" spans="1:27" ht="16.149999999999999" customHeight="1">
      <c r="A368" s="43" t="s">
        <v>1009</v>
      </c>
      <c r="B368" s="44" t="s">
        <v>373</v>
      </c>
      <c r="C368" s="45"/>
      <c r="D368" s="46"/>
      <c r="E368" s="46"/>
      <c r="F368" s="47"/>
      <c r="G368" s="87"/>
      <c r="H368" s="88"/>
      <c r="I368" s="88"/>
      <c r="J368" s="88"/>
      <c r="K368" s="35"/>
      <c r="L368" s="88"/>
      <c r="M368" s="88"/>
      <c r="N368" s="88"/>
      <c r="O368" s="88"/>
      <c r="P368" s="88"/>
      <c r="Q368" s="88"/>
      <c r="R368" s="88"/>
      <c r="S368" s="88"/>
      <c r="T368" s="88"/>
      <c r="U368" s="88"/>
      <c r="V368" s="88"/>
      <c r="W368" s="88"/>
      <c r="X368" s="88"/>
      <c r="Y368" s="88"/>
      <c r="Z368" s="88"/>
      <c r="AA368" s="88"/>
    </row>
    <row r="369" spans="1:27">
      <c r="A369" s="55"/>
      <c r="B369" s="50"/>
      <c r="C369" s="51"/>
      <c r="D369" s="52"/>
      <c r="E369" s="52"/>
      <c r="F369" s="122"/>
      <c r="G369" s="122"/>
      <c r="H369" s="35"/>
      <c r="I369" s="35"/>
      <c r="J369" s="35"/>
      <c r="K369" s="35"/>
      <c r="L369" s="35"/>
      <c r="M369" s="35"/>
      <c r="N369" s="35"/>
      <c r="O369" s="35"/>
      <c r="P369" s="35"/>
      <c r="Q369" s="35"/>
      <c r="R369" s="35"/>
      <c r="S369" s="35"/>
      <c r="T369" s="35"/>
      <c r="U369" s="35"/>
      <c r="V369" s="35"/>
      <c r="W369" s="35"/>
      <c r="X369" s="35"/>
      <c r="Y369" s="35"/>
      <c r="Z369" s="35"/>
      <c r="AA369" s="35"/>
    </row>
    <row r="370" spans="1:27">
      <c r="A370" s="64"/>
      <c r="B370" s="105" t="s">
        <v>1033</v>
      </c>
      <c r="C370" s="66"/>
      <c r="D370" s="98"/>
      <c r="E370" s="98"/>
      <c r="F370" s="137"/>
      <c r="G370" s="122"/>
      <c r="H370" s="35"/>
      <c r="I370" s="35"/>
      <c r="J370" s="35"/>
      <c r="K370" s="35"/>
      <c r="L370" s="35"/>
      <c r="M370" s="35"/>
      <c r="N370" s="35"/>
      <c r="O370" s="35"/>
      <c r="P370" s="35"/>
      <c r="Q370" s="35"/>
      <c r="R370" s="35"/>
      <c r="S370" s="35"/>
      <c r="T370" s="35"/>
      <c r="U370" s="35"/>
      <c r="V370" s="35"/>
      <c r="W370" s="35"/>
      <c r="X370" s="35"/>
      <c r="Y370" s="35"/>
      <c r="Z370" s="35"/>
      <c r="AA370" s="35"/>
    </row>
    <row r="371" spans="1:27" ht="51">
      <c r="A371" s="64"/>
      <c r="B371" s="105" t="s">
        <v>2598</v>
      </c>
      <c r="C371" s="66"/>
      <c r="D371" s="98"/>
      <c r="E371" s="98"/>
      <c r="F371" s="137"/>
      <c r="G371" s="122"/>
      <c r="H371" s="35"/>
      <c r="I371" s="35"/>
      <c r="J371" s="35"/>
      <c r="K371" s="35"/>
      <c r="L371" s="35"/>
      <c r="M371" s="35"/>
      <c r="N371" s="35"/>
      <c r="O371" s="35"/>
      <c r="P371" s="35"/>
      <c r="Q371" s="35"/>
      <c r="R371" s="35"/>
      <c r="S371" s="35"/>
      <c r="T371" s="35"/>
      <c r="U371" s="35"/>
      <c r="V371" s="35"/>
      <c r="W371" s="35"/>
      <c r="X371" s="35"/>
      <c r="Y371" s="35"/>
      <c r="Z371" s="35"/>
      <c r="AA371" s="35"/>
    </row>
    <row r="372" spans="1:27">
      <c r="A372" s="64"/>
      <c r="B372" s="105" t="s">
        <v>2599</v>
      </c>
      <c r="C372" s="66"/>
      <c r="D372" s="98"/>
      <c r="E372" s="98"/>
      <c r="F372" s="137"/>
      <c r="G372" s="122"/>
      <c r="H372" s="35"/>
      <c r="I372" s="35"/>
      <c r="J372" s="35"/>
      <c r="K372" s="35"/>
      <c r="L372" s="35"/>
      <c r="M372" s="35"/>
      <c r="N372" s="35"/>
      <c r="O372" s="35"/>
      <c r="P372" s="35"/>
      <c r="Q372" s="35"/>
      <c r="R372" s="35"/>
      <c r="S372" s="35"/>
      <c r="T372" s="35"/>
      <c r="U372" s="35"/>
      <c r="V372" s="35"/>
      <c r="W372" s="35"/>
      <c r="X372" s="35"/>
      <c r="Y372" s="35"/>
      <c r="Z372" s="35"/>
      <c r="AA372" s="35"/>
    </row>
    <row r="373" spans="1:27" ht="51">
      <c r="A373" s="64"/>
      <c r="B373" s="105" t="s">
        <v>4308</v>
      </c>
      <c r="C373" s="66"/>
      <c r="D373" s="98"/>
      <c r="E373" s="98"/>
      <c r="F373" s="137"/>
      <c r="G373" s="122"/>
      <c r="H373" s="35"/>
      <c r="I373" s="35"/>
      <c r="J373" s="35"/>
      <c r="K373" s="35"/>
      <c r="L373" s="35"/>
      <c r="M373" s="35"/>
      <c r="N373" s="35"/>
      <c r="O373" s="35"/>
      <c r="P373" s="35"/>
      <c r="Q373" s="35"/>
      <c r="R373" s="35"/>
      <c r="S373" s="35"/>
      <c r="T373" s="35"/>
      <c r="U373" s="35"/>
      <c r="V373" s="35"/>
      <c r="W373" s="35"/>
      <c r="X373" s="35"/>
      <c r="Y373" s="35"/>
      <c r="Z373" s="35"/>
      <c r="AA373" s="35"/>
    </row>
    <row r="374" spans="1:27" ht="89.25">
      <c r="A374" s="64"/>
      <c r="B374" s="105" t="s">
        <v>4309</v>
      </c>
      <c r="C374" s="66"/>
      <c r="D374" s="98"/>
      <c r="E374" s="98"/>
      <c r="F374" s="137"/>
      <c r="G374" s="122"/>
      <c r="H374" s="35"/>
      <c r="I374" s="35"/>
      <c r="J374" s="35"/>
      <c r="K374" s="35"/>
      <c r="L374" s="35"/>
      <c r="M374" s="35"/>
      <c r="N374" s="35"/>
      <c r="O374" s="35"/>
      <c r="P374" s="35"/>
      <c r="Q374" s="35"/>
      <c r="R374" s="35"/>
      <c r="S374" s="35"/>
      <c r="T374" s="35"/>
      <c r="U374" s="35"/>
      <c r="V374" s="35"/>
      <c r="W374" s="35"/>
      <c r="X374" s="35"/>
      <c r="Y374" s="35"/>
      <c r="Z374" s="35"/>
      <c r="AA374" s="35"/>
    </row>
    <row r="375" spans="1:27">
      <c r="A375" s="64"/>
      <c r="B375" s="105"/>
      <c r="C375" s="66"/>
      <c r="D375" s="98"/>
      <c r="E375" s="98"/>
      <c r="F375" s="137"/>
      <c r="G375" s="122"/>
      <c r="H375" s="35"/>
      <c r="I375" s="35"/>
      <c r="J375" s="35"/>
      <c r="K375" s="35"/>
      <c r="L375" s="35"/>
      <c r="M375" s="35"/>
      <c r="N375" s="35"/>
      <c r="O375" s="35"/>
      <c r="P375" s="35"/>
      <c r="Q375" s="35"/>
      <c r="R375" s="35"/>
      <c r="S375" s="35"/>
      <c r="T375" s="35"/>
      <c r="U375" s="35"/>
      <c r="V375" s="35"/>
      <c r="W375" s="35"/>
      <c r="X375" s="35"/>
      <c r="Y375" s="35"/>
      <c r="Z375" s="35"/>
      <c r="AA375" s="35"/>
    </row>
    <row r="376" spans="1:27" ht="38.25">
      <c r="A376" s="64"/>
      <c r="B376" s="105" t="s">
        <v>4310</v>
      </c>
      <c r="C376" s="66"/>
      <c r="D376" s="98"/>
      <c r="E376" s="98"/>
      <c r="F376" s="137"/>
      <c r="G376" s="122"/>
      <c r="H376" s="35"/>
      <c r="I376" s="35"/>
      <c r="J376" s="35"/>
      <c r="K376" s="35"/>
      <c r="L376" s="35"/>
      <c r="M376" s="35"/>
      <c r="N376" s="35"/>
      <c r="O376" s="35"/>
      <c r="P376" s="35"/>
      <c r="Q376" s="35"/>
      <c r="R376" s="35"/>
      <c r="S376" s="35"/>
      <c r="T376" s="35"/>
      <c r="U376" s="35"/>
      <c r="V376" s="35"/>
      <c r="W376" s="35"/>
      <c r="X376" s="35"/>
      <c r="Y376" s="35"/>
      <c r="Z376" s="35"/>
      <c r="AA376" s="35"/>
    </row>
    <row r="377" spans="1:27" ht="25.5">
      <c r="A377" s="64"/>
      <c r="B377" s="105" t="s">
        <v>2600</v>
      </c>
      <c r="C377" s="66"/>
      <c r="D377" s="98"/>
      <c r="E377" s="98"/>
      <c r="F377" s="137"/>
      <c r="G377" s="122"/>
      <c r="H377" s="35"/>
      <c r="I377" s="35"/>
      <c r="J377" s="35"/>
      <c r="K377" s="35"/>
      <c r="L377" s="35"/>
      <c r="M377" s="35"/>
      <c r="N377" s="35"/>
      <c r="O377" s="35"/>
      <c r="P377" s="35"/>
      <c r="Q377" s="35"/>
      <c r="R377" s="35"/>
      <c r="S377" s="35"/>
      <c r="T377" s="35"/>
      <c r="U377" s="35"/>
      <c r="V377" s="35"/>
      <c r="W377" s="35"/>
      <c r="X377" s="35"/>
      <c r="Y377" s="35"/>
      <c r="Z377" s="35"/>
      <c r="AA377" s="35"/>
    </row>
    <row r="378" spans="1:27" ht="38.25">
      <c r="A378" s="152" t="s">
        <v>271</v>
      </c>
      <c r="B378" s="105" t="s">
        <v>2601</v>
      </c>
      <c r="C378" s="66"/>
      <c r="D378" s="98"/>
      <c r="E378" s="98"/>
      <c r="F378" s="137"/>
      <c r="G378" s="122"/>
      <c r="H378" s="35"/>
      <c r="I378" s="35"/>
      <c r="J378" s="35"/>
      <c r="K378" s="35"/>
      <c r="L378" s="35"/>
      <c r="M378" s="35"/>
      <c r="N378" s="35"/>
      <c r="O378" s="35"/>
      <c r="P378" s="35"/>
      <c r="Q378" s="35"/>
      <c r="R378" s="35"/>
      <c r="S378" s="35"/>
      <c r="T378" s="35"/>
      <c r="U378" s="35"/>
      <c r="V378" s="35"/>
      <c r="W378" s="35"/>
      <c r="X378" s="35"/>
      <c r="Y378" s="35"/>
      <c r="Z378" s="35"/>
      <c r="AA378" s="35"/>
    </row>
    <row r="379" spans="1:27" ht="38.25">
      <c r="A379" s="152" t="s">
        <v>271</v>
      </c>
      <c r="B379" s="105" t="s">
        <v>2602</v>
      </c>
      <c r="C379" s="66"/>
      <c r="D379" s="98"/>
      <c r="E379" s="98"/>
      <c r="F379" s="137"/>
      <c r="G379" s="122"/>
      <c r="H379" s="35"/>
      <c r="I379" s="35"/>
      <c r="J379" s="35"/>
      <c r="K379" s="35"/>
      <c r="L379" s="35"/>
      <c r="M379" s="35"/>
      <c r="N379" s="35"/>
      <c r="O379" s="35"/>
      <c r="P379" s="35"/>
      <c r="Q379" s="35"/>
      <c r="R379" s="35"/>
      <c r="S379" s="35"/>
      <c r="T379" s="35"/>
      <c r="U379" s="35"/>
      <c r="V379" s="35"/>
      <c r="W379" s="35"/>
      <c r="X379" s="35"/>
      <c r="Y379" s="35"/>
      <c r="Z379" s="35"/>
      <c r="AA379" s="35"/>
    </row>
    <row r="380" spans="1:27" ht="38.25">
      <c r="A380" s="152" t="s">
        <v>271</v>
      </c>
      <c r="B380" s="105" t="s">
        <v>2603</v>
      </c>
      <c r="C380" s="66"/>
      <c r="D380" s="98"/>
      <c r="E380" s="98"/>
      <c r="F380" s="137"/>
      <c r="G380" s="122"/>
      <c r="H380" s="35"/>
      <c r="I380" s="35"/>
      <c r="J380" s="35"/>
      <c r="K380" s="35"/>
      <c r="L380" s="35"/>
      <c r="M380" s="35"/>
      <c r="N380" s="35"/>
      <c r="O380" s="35"/>
      <c r="P380" s="35"/>
      <c r="Q380" s="35"/>
      <c r="R380" s="35"/>
      <c r="S380" s="35"/>
      <c r="T380" s="35"/>
      <c r="U380" s="35"/>
      <c r="V380" s="35"/>
      <c r="W380" s="35"/>
      <c r="X380" s="35"/>
      <c r="Y380" s="35"/>
      <c r="Z380" s="35"/>
      <c r="AA380" s="35"/>
    </row>
    <row r="381" spans="1:27" ht="38.25">
      <c r="A381" s="152" t="s">
        <v>271</v>
      </c>
      <c r="B381" s="105" t="s">
        <v>2604</v>
      </c>
      <c r="C381" s="66"/>
      <c r="D381" s="98"/>
      <c r="E381" s="98"/>
      <c r="F381" s="137"/>
      <c r="G381" s="122"/>
      <c r="H381" s="35"/>
      <c r="I381" s="35"/>
      <c r="J381" s="35"/>
      <c r="K381" s="35"/>
      <c r="L381" s="35"/>
      <c r="M381" s="35"/>
      <c r="N381" s="35"/>
      <c r="O381" s="35"/>
      <c r="P381" s="35"/>
      <c r="Q381" s="35"/>
      <c r="R381" s="35"/>
      <c r="S381" s="35"/>
      <c r="T381" s="35"/>
      <c r="U381" s="35"/>
      <c r="V381" s="35"/>
      <c r="W381" s="35"/>
      <c r="X381" s="35"/>
      <c r="Y381" s="35"/>
      <c r="Z381" s="35"/>
      <c r="AA381" s="35"/>
    </row>
    <row r="382" spans="1:27" ht="25.5">
      <c r="A382" s="152" t="s">
        <v>271</v>
      </c>
      <c r="B382" s="105" t="s">
        <v>2605</v>
      </c>
      <c r="C382" s="66"/>
      <c r="D382" s="98"/>
      <c r="E382" s="98"/>
      <c r="F382" s="137"/>
      <c r="G382" s="122"/>
      <c r="H382" s="35"/>
      <c r="I382" s="35"/>
      <c r="J382" s="35"/>
      <c r="K382" s="35"/>
      <c r="L382" s="35"/>
      <c r="M382" s="35"/>
      <c r="N382" s="35"/>
      <c r="O382" s="35"/>
      <c r="P382" s="35"/>
      <c r="Q382" s="35"/>
      <c r="R382" s="35"/>
      <c r="S382" s="35"/>
      <c r="T382" s="35"/>
      <c r="U382" s="35"/>
      <c r="V382" s="35"/>
      <c r="W382" s="35"/>
      <c r="X382" s="35"/>
      <c r="Y382" s="35"/>
      <c r="Z382" s="35"/>
      <c r="AA382" s="35"/>
    </row>
    <row r="383" spans="1:27" ht="25.5">
      <c r="A383" s="152" t="s">
        <v>271</v>
      </c>
      <c r="B383" s="105" t="s">
        <v>2606</v>
      </c>
      <c r="C383" s="66"/>
      <c r="D383" s="98"/>
      <c r="E383" s="98"/>
      <c r="F383" s="137"/>
      <c r="G383" s="122"/>
      <c r="H383" s="35"/>
      <c r="I383" s="35"/>
      <c r="J383" s="35"/>
      <c r="K383" s="35"/>
      <c r="L383" s="35"/>
      <c r="M383" s="35"/>
      <c r="N383" s="35"/>
      <c r="O383" s="35"/>
      <c r="P383" s="35"/>
      <c r="Q383" s="35"/>
      <c r="R383" s="35"/>
      <c r="S383" s="35"/>
      <c r="T383" s="35"/>
      <c r="U383" s="35"/>
      <c r="V383" s="35"/>
      <c r="W383" s="35"/>
      <c r="X383" s="35"/>
      <c r="Y383" s="35"/>
      <c r="Z383" s="35"/>
      <c r="AA383" s="35"/>
    </row>
    <row r="384" spans="1:27">
      <c r="A384" s="152" t="s">
        <v>271</v>
      </c>
      <c r="B384" s="105" t="s">
        <v>2607</v>
      </c>
      <c r="C384" s="66"/>
      <c r="D384" s="98"/>
      <c r="E384" s="98"/>
      <c r="F384" s="137"/>
      <c r="G384" s="122"/>
      <c r="H384" s="35"/>
      <c r="I384" s="35"/>
      <c r="J384" s="35"/>
      <c r="K384" s="35"/>
      <c r="L384" s="35"/>
      <c r="M384" s="35"/>
      <c r="N384" s="35"/>
      <c r="O384" s="35"/>
      <c r="P384" s="35"/>
      <c r="Q384" s="35"/>
      <c r="R384" s="35"/>
      <c r="S384" s="35"/>
      <c r="T384" s="35"/>
      <c r="U384" s="35"/>
      <c r="V384" s="35"/>
      <c r="W384" s="35"/>
      <c r="X384" s="35"/>
      <c r="Y384" s="35"/>
      <c r="Z384" s="35"/>
      <c r="AA384" s="35"/>
    </row>
    <row r="385" spans="1:27" ht="38.25">
      <c r="A385" s="152" t="s">
        <v>271</v>
      </c>
      <c r="B385" s="105" t="s">
        <v>2608</v>
      </c>
      <c r="C385" s="66"/>
      <c r="D385" s="98"/>
      <c r="E385" s="98"/>
      <c r="F385" s="137"/>
      <c r="G385" s="122"/>
      <c r="H385" s="35"/>
      <c r="I385" s="35"/>
      <c r="J385" s="35"/>
      <c r="K385" s="35"/>
      <c r="L385" s="35"/>
      <c r="M385" s="35"/>
      <c r="N385" s="35"/>
      <c r="O385" s="35"/>
      <c r="P385" s="35"/>
      <c r="Q385" s="35"/>
      <c r="R385" s="35"/>
      <c r="S385" s="35"/>
      <c r="T385" s="35"/>
      <c r="U385" s="35"/>
      <c r="V385" s="35"/>
      <c r="W385" s="35"/>
      <c r="X385" s="35"/>
      <c r="Y385" s="35"/>
      <c r="Z385" s="35"/>
      <c r="AA385" s="35"/>
    </row>
    <row r="386" spans="1:27" ht="38.25">
      <c r="A386" s="152" t="s">
        <v>271</v>
      </c>
      <c r="B386" s="105" t="s">
        <v>2609</v>
      </c>
      <c r="C386" s="66"/>
      <c r="D386" s="98"/>
      <c r="E386" s="98"/>
      <c r="F386" s="137"/>
      <c r="G386" s="122"/>
      <c r="H386" s="35"/>
      <c r="I386" s="35"/>
      <c r="J386" s="35"/>
      <c r="K386" s="35"/>
      <c r="L386" s="35"/>
      <c r="M386" s="35"/>
      <c r="N386" s="35"/>
      <c r="O386" s="35"/>
      <c r="P386" s="35"/>
      <c r="Q386" s="35"/>
      <c r="R386" s="35"/>
      <c r="S386" s="35"/>
      <c r="T386" s="35"/>
      <c r="U386" s="35"/>
      <c r="V386" s="35"/>
      <c r="W386" s="35"/>
      <c r="X386" s="35"/>
      <c r="Y386" s="35"/>
      <c r="Z386" s="35"/>
      <c r="AA386" s="35"/>
    </row>
    <row r="387" spans="1:27" ht="51">
      <c r="A387" s="152" t="s">
        <v>271</v>
      </c>
      <c r="B387" s="105" t="s">
        <v>3321</v>
      </c>
      <c r="C387" s="66"/>
      <c r="D387" s="98"/>
      <c r="E387" s="98"/>
      <c r="F387" s="137"/>
      <c r="G387" s="122"/>
      <c r="H387" s="35"/>
      <c r="I387" s="35"/>
      <c r="J387" s="35"/>
      <c r="K387" s="35"/>
      <c r="L387" s="35"/>
      <c r="M387" s="35"/>
      <c r="N387" s="35"/>
      <c r="O387" s="35"/>
      <c r="P387" s="35"/>
      <c r="Q387" s="35"/>
      <c r="R387" s="35"/>
      <c r="S387" s="35"/>
      <c r="T387" s="35"/>
      <c r="U387" s="35"/>
      <c r="V387" s="35"/>
      <c r="W387" s="35"/>
      <c r="X387" s="35"/>
      <c r="Y387" s="35"/>
      <c r="Z387" s="35"/>
      <c r="AA387" s="35"/>
    </row>
    <row r="388" spans="1:27" ht="51">
      <c r="A388" s="152" t="s">
        <v>271</v>
      </c>
      <c r="B388" s="105" t="s">
        <v>2610</v>
      </c>
      <c r="C388" s="66"/>
      <c r="D388" s="98"/>
      <c r="E388" s="98"/>
      <c r="F388" s="137"/>
      <c r="G388" s="122"/>
      <c r="H388" s="35"/>
      <c r="I388" s="35"/>
      <c r="J388" s="35"/>
      <c r="K388" s="35"/>
      <c r="L388" s="35"/>
      <c r="M388" s="35"/>
      <c r="N388" s="35"/>
      <c r="O388" s="35"/>
      <c r="P388" s="35"/>
      <c r="Q388" s="35"/>
      <c r="R388" s="35"/>
      <c r="S388" s="35"/>
      <c r="T388" s="35"/>
      <c r="U388" s="35"/>
      <c r="V388" s="35"/>
      <c r="W388" s="35"/>
      <c r="X388" s="35"/>
      <c r="Y388" s="35"/>
      <c r="Z388" s="35"/>
      <c r="AA388" s="35"/>
    </row>
    <row r="389" spans="1:27" ht="63.75">
      <c r="A389" s="152" t="s">
        <v>271</v>
      </c>
      <c r="B389" s="105" t="s">
        <v>2611</v>
      </c>
      <c r="C389" s="66"/>
      <c r="D389" s="98"/>
      <c r="E389" s="98"/>
      <c r="F389" s="137"/>
      <c r="G389" s="122"/>
      <c r="H389" s="35"/>
      <c r="I389" s="35"/>
      <c r="J389" s="35"/>
      <c r="K389" s="35"/>
      <c r="L389" s="35"/>
      <c r="M389" s="35"/>
      <c r="N389" s="35"/>
      <c r="O389" s="35"/>
      <c r="P389" s="35"/>
      <c r="Q389" s="35"/>
      <c r="R389" s="35"/>
      <c r="S389" s="35"/>
      <c r="T389" s="35"/>
      <c r="U389" s="35"/>
      <c r="V389" s="35"/>
      <c r="W389" s="35"/>
      <c r="X389" s="35"/>
      <c r="Y389" s="35"/>
      <c r="Z389" s="35"/>
      <c r="AA389" s="35"/>
    </row>
    <row r="390" spans="1:27">
      <c r="A390" s="152"/>
      <c r="B390" s="105"/>
      <c r="C390" s="66"/>
      <c r="D390" s="98"/>
      <c r="E390" s="98"/>
      <c r="F390" s="137"/>
      <c r="G390" s="122"/>
      <c r="H390" s="35"/>
      <c r="I390" s="35"/>
      <c r="J390" s="35"/>
      <c r="K390" s="35"/>
      <c r="L390" s="35"/>
      <c r="M390" s="35"/>
      <c r="N390" s="35"/>
      <c r="O390" s="35"/>
      <c r="P390" s="35"/>
      <c r="Q390" s="35"/>
      <c r="R390" s="35"/>
      <c r="S390" s="35"/>
      <c r="T390" s="35"/>
      <c r="U390" s="35"/>
      <c r="V390" s="35"/>
      <c r="W390" s="35"/>
      <c r="X390" s="35"/>
      <c r="Y390" s="35"/>
      <c r="Z390" s="35"/>
      <c r="AA390" s="35"/>
    </row>
    <row r="391" spans="1:27">
      <c r="A391" s="70" t="s">
        <v>987</v>
      </c>
      <c r="B391" s="135" t="s">
        <v>2612</v>
      </c>
      <c r="C391" s="66"/>
      <c r="D391" s="98"/>
      <c r="E391" s="98"/>
      <c r="F391" s="137"/>
      <c r="G391" s="122"/>
      <c r="H391" s="35"/>
      <c r="I391" s="35"/>
      <c r="J391" s="35"/>
      <c r="K391" s="35"/>
      <c r="L391" s="35"/>
      <c r="M391" s="35"/>
      <c r="N391" s="35"/>
      <c r="O391" s="35"/>
      <c r="P391" s="35"/>
      <c r="Q391" s="35"/>
      <c r="R391" s="35"/>
      <c r="S391" s="35"/>
      <c r="T391" s="35"/>
      <c r="U391" s="35"/>
      <c r="V391" s="35"/>
      <c r="W391" s="35"/>
      <c r="X391" s="35"/>
      <c r="Y391" s="35"/>
      <c r="Z391" s="35"/>
      <c r="AA391" s="35"/>
    </row>
    <row r="392" spans="1:27" ht="63.75">
      <c r="A392" s="152"/>
      <c r="B392" s="105" t="s">
        <v>2613</v>
      </c>
      <c r="C392" s="66"/>
      <c r="D392" s="98"/>
      <c r="E392" s="98"/>
      <c r="F392" s="137"/>
      <c r="G392" s="122"/>
      <c r="H392" s="35"/>
      <c r="I392" s="35"/>
      <c r="J392" s="35"/>
      <c r="K392" s="35"/>
      <c r="L392" s="35"/>
      <c r="M392" s="35"/>
      <c r="N392" s="35"/>
      <c r="O392" s="35"/>
      <c r="P392" s="35"/>
      <c r="Q392" s="35"/>
      <c r="R392" s="35"/>
      <c r="S392" s="35"/>
      <c r="T392" s="35"/>
      <c r="U392" s="35"/>
      <c r="V392" s="35"/>
      <c r="W392" s="35"/>
      <c r="X392" s="35"/>
      <c r="Y392" s="35"/>
      <c r="Z392" s="35"/>
      <c r="AA392" s="35"/>
    </row>
    <row r="393" spans="1:27" ht="63.75">
      <c r="A393" s="152"/>
      <c r="B393" s="105" t="s">
        <v>2614</v>
      </c>
      <c r="C393" s="66"/>
      <c r="D393" s="98"/>
      <c r="E393" s="98"/>
      <c r="F393" s="137"/>
      <c r="G393" s="122"/>
      <c r="H393" s="35"/>
      <c r="I393" s="35"/>
      <c r="J393" s="35"/>
      <c r="K393" s="35"/>
      <c r="L393" s="35"/>
      <c r="M393" s="35"/>
      <c r="N393" s="35"/>
      <c r="O393" s="35"/>
      <c r="P393" s="35"/>
      <c r="Q393" s="35"/>
      <c r="R393" s="35"/>
      <c r="S393" s="35"/>
      <c r="T393" s="35"/>
      <c r="U393" s="35"/>
      <c r="V393" s="35"/>
      <c r="W393" s="35"/>
      <c r="X393" s="35"/>
      <c r="Y393" s="35"/>
      <c r="Z393" s="35"/>
      <c r="AA393" s="35"/>
    </row>
    <row r="394" spans="1:27">
      <c r="A394" s="152"/>
      <c r="B394" s="105" t="s">
        <v>2615</v>
      </c>
      <c r="C394" s="66"/>
      <c r="D394" s="98"/>
      <c r="E394" s="98"/>
      <c r="F394" s="137"/>
      <c r="G394" s="122"/>
      <c r="H394" s="35"/>
      <c r="I394" s="35"/>
      <c r="J394" s="35"/>
      <c r="K394" s="35"/>
      <c r="L394" s="35"/>
      <c r="M394" s="35"/>
      <c r="N394" s="35"/>
      <c r="O394" s="35"/>
      <c r="P394" s="35"/>
      <c r="Q394" s="35"/>
      <c r="R394" s="35"/>
      <c r="S394" s="35"/>
      <c r="T394" s="35"/>
      <c r="U394" s="35"/>
      <c r="V394" s="35"/>
      <c r="W394" s="35"/>
      <c r="X394" s="35"/>
      <c r="Y394" s="35"/>
      <c r="Z394" s="35"/>
      <c r="AA394" s="35"/>
    </row>
    <row r="395" spans="1:27">
      <c r="A395" s="152"/>
      <c r="B395" s="105"/>
      <c r="C395" s="66" t="s">
        <v>1026</v>
      </c>
      <c r="D395" s="108">
        <v>1</v>
      </c>
      <c r="E395" s="623"/>
      <c r="F395" s="68">
        <f t="shared" ref="F395" si="26">SUM(D395*E395)</f>
        <v>0</v>
      </c>
      <c r="G395" s="122"/>
      <c r="H395" s="35"/>
      <c r="I395" s="35"/>
      <c r="J395" s="35"/>
      <c r="K395" s="35"/>
      <c r="L395" s="35"/>
      <c r="M395" s="35"/>
      <c r="N395" s="35"/>
      <c r="O395" s="35"/>
      <c r="P395" s="35"/>
      <c r="Q395" s="35"/>
      <c r="R395" s="35"/>
      <c r="S395" s="35"/>
      <c r="T395" s="35"/>
      <c r="U395" s="35"/>
      <c r="V395" s="35"/>
      <c r="W395" s="35"/>
      <c r="X395" s="35"/>
      <c r="Y395" s="35"/>
      <c r="Z395" s="35"/>
      <c r="AA395" s="35"/>
    </row>
    <row r="396" spans="1:27">
      <c r="A396" s="64"/>
      <c r="B396" s="65"/>
      <c r="C396" s="66"/>
      <c r="D396" s="98"/>
      <c r="E396" s="98"/>
      <c r="F396" s="137"/>
      <c r="G396" s="122"/>
      <c r="H396" s="35"/>
      <c r="I396" s="35"/>
      <c r="J396" s="35"/>
      <c r="K396" s="35"/>
      <c r="L396" s="35"/>
      <c r="M396" s="35"/>
      <c r="N396" s="35"/>
      <c r="O396" s="35"/>
      <c r="P396" s="35"/>
      <c r="Q396" s="35"/>
      <c r="R396" s="35"/>
      <c r="S396" s="35"/>
      <c r="T396" s="35"/>
      <c r="U396" s="35"/>
      <c r="V396" s="35"/>
      <c r="W396" s="35"/>
      <c r="X396" s="35"/>
      <c r="Y396" s="35"/>
      <c r="Z396" s="35"/>
      <c r="AA396" s="35"/>
    </row>
    <row r="397" spans="1:27" s="154" customFormat="1" ht="25.5">
      <c r="A397" s="70" t="s">
        <v>1027</v>
      </c>
      <c r="B397" s="135" t="s">
        <v>2665</v>
      </c>
      <c r="C397" s="142"/>
      <c r="D397" s="68"/>
      <c r="E397" s="68"/>
      <c r="F397" s="68">
        <f t="shared" ref="F397:F432" si="27">SUM(D397*E397)</f>
        <v>0</v>
      </c>
      <c r="G397" s="68"/>
      <c r="H397" s="153"/>
      <c r="K397" s="35"/>
    </row>
    <row r="398" spans="1:27" s="154" customFormat="1" ht="89.25">
      <c r="A398" s="148"/>
      <c r="B398" s="75" t="s">
        <v>3330</v>
      </c>
      <c r="C398" s="142"/>
      <c r="D398" s="68"/>
      <c r="E398" s="68"/>
      <c r="F398" s="68">
        <f t="shared" si="27"/>
        <v>0</v>
      </c>
      <c r="G398" s="68"/>
      <c r="K398" s="35"/>
    </row>
    <row r="399" spans="1:27" s="154" customFormat="1">
      <c r="A399" s="148"/>
      <c r="B399" s="75" t="s">
        <v>1330</v>
      </c>
      <c r="C399" s="142"/>
      <c r="D399" s="68"/>
      <c r="E399" s="68"/>
      <c r="F399" s="68">
        <f t="shared" si="27"/>
        <v>0</v>
      </c>
      <c r="G399" s="68"/>
      <c r="K399" s="35"/>
    </row>
    <row r="400" spans="1:27" s="154" customFormat="1" ht="25.5">
      <c r="A400" s="55" t="s">
        <v>995</v>
      </c>
      <c r="B400" s="75" t="s">
        <v>3278</v>
      </c>
      <c r="C400" s="142"/>
      <c r="D400" s="68"/>
      <c r="E400" s="68"/>
      <c r="F400" s="68">
        <f t="shared" si="27"/>
        <v>0</v>
      </c>
      <c r="G400" s="68"/>
      <c r="K400" s="35"/>
    </row>
    <row r="401" spans="1:12" s="154" customFormat="1">
      <c r="A401" s="55" t="s">
        <v>995</v>
      </c>
      <c r="B401" s="75" t="s">
        <v>1372</v>
      </c>
      <c r="C401" s="142"/>
      <c r="D401" s="68"/>
      <c r="E401" s="68"/>
      <c r="F401" s="68">
        <f t="shared" si="27"/>
        <v>0</v>
      </c>
      <c r="G401" s="68"/>
      <c r="K401" s="35"/>
    </row>
    <row r="402" spans="1:12" s="154" customFormat="1">
      <c r="A402" s="55" t="s">
        <v>995</v>
      </c>
      <c r="B402" s="75" t="s">
        <v>1373</v>
      </c>
      <c r="C402" s="142"/>
      <c r="D402" s="68"/>
      <c r="E402" s="68"/>
      <c r="F402" s="68">
        <f t="shared" si="27"/>
        <v>0</v>
      </c>
      <c r="G402" s="68"/>
      <c r="K402" s="35"/>
    </row>
    <row r="403" spans="1:12" s="154" customFormat="1" ht="38.25">
      <c r="A403" s="55" t="s">
        <v>995</v>
      </c>
      <c r="B403" s="75" t="s">
        <v>1374</v>
      </c>
      <c r="C403" s="142"/>
      <c r="D403" s="68"/>
      <c r="E403" s="68"/>
      <c r="F403" s="68">
        <f t="shared" si="27"/>
        <v>0</v>
      </c>
      <c r="G403" s="68"/>
      <c r="K403" s="35"/>
    </row>
    <row r="404" spans="1:12" s="154" customFormat="1">
      <c r="A404" s="148"/>
      <c r="B404" s="75" t="s">
        <v>3279</v>
      </c>
      <c r="C404" s="142"/>
      <c r="D404" s="73"/>
      <c r="E404" s="68"/>
      <c r="F404" s="68"/>
      <c r="G404" s="68"/>
      <c r="K404" s="35"/>
    </row>
    <row r="405" spans="1:12" s="154" customFormat="1">
      <c r="A405" s="148"/>
      <c r="B405" s="75" t="s">
        <v>2616</v>
      </c>
      <c r="C405" s="142"/>
      <c r="D405" s="73"/>
      <c r="E405" s="68"/>
      <c r="F405" s="68"/>
      <c r="G405" s="68"/>
      <c r="K405" s="35"/>
    </row>
    <row r="406" spans="1:12" s="154" customFormat="1">
      <c r="A406" s="64" t="s">
        <v>75</v>
      </c>
      <c r="B406" s="65" t="s">
        <v>3331</v>
      </c>
      <c r="C406" s="141" t="s">
        <v>1006</v>
      </c>
      <c r="D406" s="155">
        <v>650</v>
      </c>
      <c r="E406" s="620"/>
      <c r="F406" s="68">
        <f t="shared" ref="F406:F407" si="28">SUM(D406*E406)</f>
        <v>0</v>
      </c>
      <c r="G406" s="68"/>
      <c r="K406" s="35"/>
    </row>
    <row r="407" spans="1:12" s="154" customFormat="1">
      <c r="A407" s="64" t="s">
        <v>77</v>
      </c>
      <c r="B407" s="156" t="s">
        <v>1384</v>
      </c>
      <c r="C407" s="141" t="s">
        <v>1006</v>
      </c>
      <c r="D407" s="155">
        <v>16</v>
      </c>
      <c r="E407" s="620"/>
      <c r="F407" s="68">
        <f t="shared" si="28"/>
        <v>0</v>
      </c>
      <c r="G407" s="68"/>
      <c r="H407" s="157"/>
      <c r="K407" s="35"/>
    </row>
    <row r="408" spans="1:12" s="154" customFormat="1">
      <c r="A408" s="148"/>
      <c r="B408" s="75"/>
      <c r="C408" s="142"/>
      <c r="D408" s="68"/>
      <c r="E408" s="68"/>
      <c r="F408" s="68">
        <f t="shared" si="27"/>
        <v>0</v>
      </c>
      <c r="G408" s="68"/>
      <c r="H408" s="158"/>
      <c r="K408" s="35"/>
    </row>
    <row r="409" spans="1:12" s="138" customFormat="1" ht="25.5">
      <c r="A409" s="70" t="s">
        <v>1030</v>
      </c>
      <c r="B409" s="71" t="s">
        <v>4311</v>
      </c>
      <c r="C409" s="142"/>
      <c r="D409" s="68"/>
      <c r="E409" s="68"/>
      <c r="F409" s="68">
        <f t="shared" si="27"/>
        <v>0</v>
      </c>
      <c r="G409" s="68"/>
      <c r="H409" s="159"/>
      <c r="K409" s="35"/>
    </row>
    <row r="410" spans="1:12" s="138" customFormat="1" ht="51">
      <c r="A410" s="139"/>
      <c r="B410" s="65" t="s">
        <v>3332</v>
      </c>
      <c r="C410" s="142"/>
      <c r="D410" s="68"/>
      <c r="E410" s="68"/>
      <c r="F410" s="68">
        <f t="shared" si="27"/>
        <v>0</v>
      </c>
      <c r="G410" s="68"/>
      <c r="K410" s="35"/>
      <c r="L410" s="158"/>
    </row>
    <row r="411" spans="1:12" s="138" customFormat="1">
      <c r="A411" s="139"/>
      <c r="B411" s="65" t="s">
        <v>1330</v>
      </c>
      <c r="C411" s="142"/>
      <c r="D411" s="68"/>
      <c r="E411" s="68"/>
      <c r="F411" s="68">
        <f t="shared" si="27"/>
        <v>0</v>
      </c>
      <c r="G411" s="68"/>
      <c r="K411" s="35"/>
    </row>
    <row r="412" spans="1:12" s="138" customFormat="1" ht="25.5">
      <c r="A412" s="55" t="s">
        <v>995</v>
      </c>
      <c r="B412" s="65" t="s">
        <v>2620</v>
      </c>
      <c r="C412" s="160"/>
      <c r="D412" s="68"/>
      <c r="E412" s="68"/>
      <c r="F412" s="68">
        <f t="shared" si="27"/>
        <v>0</v>
      </c>
      <c r="G412" s="68"/>
      <c r="K412" s="35"/>
    </row>
    <row r="413" spans="1:12" s="138" customFormat="1" ht="25.5">
      <c r="A413" s="55" t="s">
        <v>995</v>
      </c>
      <c r="B413" s="65" t="s">
        <v>3364</v>
      </c>
      <c r="C413" s="160"/>
      <c r="D413" s="68"/>
      <c r="E413" s="68"/>
      <c r="F413" s="68">
        <f t="shared" si="27"/>
        <v>0</v>
      </c>
      <c r="G413" s="68"/>
      <c r="K413" s="35"/>
    </row>
    <row r="414" spans="1:12" s="154" customFormat="1">
      <c r="A414" s="55" t="s">
        <v>995</v>
      </c>
      <c r="B414" s="75" t="s">
        <v>1385</v>
      </c>
      <c r="C414" s="161"/>
      <c r="D414" s="162"/>
      <c r="E414" s="162"/>
      <c r="F414" s="68">
        <f t="shared" si="27"/>
        <v>0</v>
      </c>
      <c r="G414" s="68"/>
      <c r="K414" s="35"/>
    </row>
    <row r="415" spans="1:12" s="138" customFormat="1" ht="38.25">
      <c r="A415" s="55" t="s">
        <v>995</v>
      </c>
      <c r="B415" s="74" t="s">
        <v>1386</v>
      </c>
      <c r="C415" s="160"/>
      <c r="D415" s="68"/>
      <c r="E415" s="68"/>
      <c r="F415" s="68">
        <f t="shared" si="27"/>
        <v>0</v>
      </c>
      <c r="G415" s="68"/>
      <c r="K415" s="35"/>
    </row>
    <row r="416" spans="1:12" s="138" customFormat="1">
      <c r="A416" s="139"/>
      <c r="B416" s="65" t="s">
        <v>1369</v>
      </c>
      <c r="C416" s="160"/>
      <c r="D416" s="68"/>
      <c r="E416" s="68"/>
      <c r="F416" s="68">
        <f t="shared" si="27"/>
        <v>0</v>
      </c>
      <c r="G416" s="68"/>
      <c r="K416" s="35"/>
    </row>
    <row r="417" spans="1:11" s="138" customFormat="1" ht="25.5">
      <c r="A417" s="139"/>
      <c r="B417" s="65" t="s">
        <v>1383</v>
      </c>
      <c r="C417" s="160"/>
      <c r="D417" s="68"/>
      <c r="E417" s="68"/>
      <c r="F417" s="68">
        <f t="shared" si="27"/>
        <v>0</v>
      </c>
      <c r="G417" s="68"/>
      <c r="K417" s="35"/>
    </row>
    <row r="418" spans="1:11" s="138" customFormat="1">
      <c r="A418" s="64" t="s">
        <v>75</v>
      </c>
      <c r="B418" s="65" t="s">
        <v>2619</v>
      </c>
      <c r="C418" s="66" t="s">
        <v>1028</v>
      </c>
      <c r="D418" s="155">
        <v>22</v>
      </c>
      <c r="E418" s="620"/>
      <c r="F418" s="68">
        <f t="shared" si="27"/>
        <v>0</v>
      </c>
      <c r="G418" s="68"/>
      <c r="K418" s="35"/>
    </row>
    <row r="419" spans="1:11" s="138" customFormat="1">
      <c r="A419" s="64" t="s">
        <v>77</v>
      </c>
      <c r="B419" s="156" t="s">
        <v>1384</v>
      </c>
      <c r="C419" s="141" t="s">
        <v>1006</v>
      </c>
      <c r="D419" s="155">
        <v>36</v>
      </c>
      <c r="E419" s="620"/>
      <c r="F419" s="68">
        <f t="shared" si="27"/>
        <v>0</v>
      </c>
      <c r="G419" s="68"/>
      <c r="K419" s="35"/>
    </row>
    <row r="420" spans="1:11" s="154" customFormat="1">
      <c r="A420" s="148"/>
      <c r="B420" s="75"/>
      <c r="C420" s="142"/>
      <c r="D420" s="68"/>
      <c r="E420" s="68"/>
      <c r="F420" s="68">
        <f t="shared" si="27"/>
        <v>0</v>
      </c>
      <c r="G420" s="68"/>
      <c r="H420" s="163"/>
      <c r="K420" s="35"/>
    </row>
    <row r="421" spans="1:11" s="154" customFormat="1" ht="25.5">
      <c r="A421" s="70" t="s">
        <v>1034</v>
      </c>
      <c r="B421" s="135" t="s">
        <v>2682</v>
      </c>
      <c r="C421" s="142"/>
      <c r="D421" s="68"/>
      <c r="E421" s="68"/>
      <c r="F421" s="68">
        <f t="shared" si="27"/>
        <v>0</v>
      </c>
      <c r="G421" s="68"/>
      <c r="H421" s="153"/>
      <c r="K421" s="35"/>
    </row>
    <row r="422" spans="1:11" s="154" customFormat="1" ht="89.25">
      <c r="A422" s="148"/>
      <c r="B422" s="75" t="s">
        <v>3280</v>
      </c>
      <c r="C422" s="142"/>
      <c r="D422" s="68"/>
      <c r="E422" s="68"/>
      <c r="F422" s="68">
        <f t="shared" si="27"/>
        <v>0</v>
      </c>
      <c r="G422" s="68"/>
      <c r="K422" s="35"/>
    </row>
    <row r="423" spans="1:11" s="154" customFormat="1">
      <c r="A423" s="148"/>
      <c r="B423" s="75" t="s">
        <v>1330</v>
      </c>
      <c r="C423" s="142"/>
      <c r="D423" s="68"/>
      <c r="E423" s="68"/>
      <c r="F423" s="68">
        <f t="shared" si="27"/>
        <v>0</v>
      </c>
      <c r="G423" s="68"/>
      <c r="K423" s="35"/>
    </row>
    <row r="424" spans="1:11" s="154" customFormat="1" ht="25.5">
      <c r="A424" s="55" t="s">
        <v>995</v>
      </c>
      <c r="B424" s="75" t="s">
        <v>2621</v>
      </c>
      <c r="C424" s="142"/>
      <c r="D424" s="68"/>
      <c r="E424" s="68"/>
      <c r="F424" s="68">
        <f t="shared" si="27"/>
        <v>0</v>
      </c>
      <c r="G424" s="68"/>
      <c r="K424" s="35"/>
    </row>
    <row r="425" spans="1:11" s="154" customFormat="1">
      <c r="A425" s="55" t="s">
        <v>995</v>
      </c>
      <c r="B425" s="75" t="s">
        <v>3281</v>
      </c>
      <c r="C425" s="142"/>
      <c r="D425" s="68"/>
      <c r="E425" s="68"/>
      <c r="F425" s="68">
        <f t="shared" si="27"/>
        <v>0</v>
      </c>
      <c r="G425" s="68"/>
      <c r="K425" s="35"/>
    </row>
    <row r="426" spans="1:11" s="154" customFormat="1" ht="25.5">
      <c r="A426" s="55" t="s">
        <v>995</v>
      </c>
      <c r="B426" s="75" t="s">
        <v>1378</v>
      </c>
      <c r="C426" s="142"/>
      <c r="D426" s="68"/>
      <c r="E426" s="68"/>
      <c r="F426" s="68">
        <f t="shared" si="27"/>
        <v>0</v>
      </c>
      <c r="G426" s="68"/>
      <c r="K426" s="35"/>
    </row>
    <row r="427" spans="1:11" s="154" customFormat="1">
      <c r="A427" s="55" t="s">
        <v>995</v>
      </c>
      <c r="B427" s="75" t="s">
        <v>1385</v>
      </c>
      <c r="C427" s="161"/>
      <c r="D427" s="162"/>
      <c r="E427" s="162"/>
      <c r="F427" s="68">
        <f t="shared" si="27"/>
        <v>0</v>
      </c>
      <c r="G427" s="68"/>
      <c r="K427" s="35"/>
    </row>
    <row r="428" spans="1:11" s="154" customFormat="1" ht="38.25">
      <c r="A428" s="55" t="s">
        <v>995</v>
      </c>
      <c r="B428" s="74" t="s">
        <v>1386</v>
      </c>
      <c r="C428" s="142"/>
      <c r="D428" s="68"/>
      <c r="E428" s="68"/>
      <c r="F428" s="68">
        <f t="shared" si="27"/>
        <v>0</v>
      </c>
      <c r="G428" s="68"/>
      <c r="K428" s="35"/>
    </row>
    <row r="429" spans="1:11" s="154" customFormat="1">
      <c r="A429" s="148"/>
      <c r="B429" s="75" t="s">
        <v>1369</v>
      </c>
      <c r="C429" s="142"/>
      <c r="D429" s="68"/>
      <c r="E429" s="68"/>
      <c r="F429" s="68">
        <f t="shared" si="27"/>
        <v>0</v>
      </c>
      <c r="G429" s="68"/>
      <c r="K429" s="35"/>
    </row>
    <row r="430" spans="1:11" s="154" customFormat="1" ht="25.5">
      <c r="A430" s="148"/>
      <c r="B430" s="65" t="s">
        <v>1383</v>
      </c>
      <c r="C430" s="142"/>
      <c r="D430" s="68"/>
      <c r="E430" s="68"/>
      <c r="F430" s="68">
        <f t="shared" si="27"/>
        <v>0</v>
      </c>
      <c r="G430" s="68"/>
      <c r="K430" s="35"/>
    </row>
    <row r="431" spans="1:11" s="154" customFormat="1">
      <c r="A431" s="64" t="s">
        <v>75</v>
      </c>
      <c r="B431" s="75" t="s">
        <v>2618</v>
      </c>
      <c r="C431" s="66" t="s">
        <v>1028</v>
      </c>
      <c r="D431" s="155">
        <v>28</v>
      </c>
      <c r="E431" s="620"/>
      <c r="F431" s="68">
        <f t="shared" si="27"/>
        <v>0</v>
      </c>
      <c r="G431" s="68"/>
      <c r="K431" s="35"/>
    </row>
    <row r="432" spans="1:11" s="154" customFormat="1">
      <c r="A432" s="64" t="s">
        <v>77</v>
      </c>
      <c r="B432" s="75" t="s">
        <v>1379</v>
      </c>
      <c r="C432" s="66" t="s">
        <v>1006</v>
      </c>
      <c r="D432" s="155">
        <v>118</v>
      </c>
      <c r="E432" s="620"/>
      <c r="F432" s="68">
        <f t="shared" si="27"/>
        <v>0</v>
      </c>
      <c r="G432" s="68"/>
      <c r="K432" s="35"/>
    </row>
    <row r="433" spans="1:11" s="154" customFormat="1">
      <c r="A433" s="148"/>
      <c r="B433" s="75"/>
      <c r="C433" s="142"/>
      <c r="D433" s="68"/>
      <c r="E433" s="68"/>
      <c r="F433" s="68"/>
      <c r="G433" s="68"/>
      <c r="K433" s="35"/>
    </row>
    <row r="434" spans="1:11" s="154" customFormat="1" ht="25.5">
      <c r="A434" s="70" t="s">
        <v>1035</v>
      </c>
      <c r="B434" s="135" t="s">
        <v>2617</v>
      </c>
      <c r="C434" s="160"/>
      <c r="D434" s="68"/>
      <c r="E434" s="68"/>
      <c r="F434" s="68">
        <f t="shared" ref="F434:F477" si="29">SUM(D434*E434)</f>
        <v>0</v>
      </c>
      <c r="G434" s="68"/>
      <c r="K434" s="35"/>
    </row>
    <row r="435" spans="1:11" s="154" customFormat="1" ht="114.75">
      <c r="A435" s="148"/>
      <c r="B435" s="75" t="s">
        <v>3282</v>
      </c>
      <c r="C435" s="160"/>
      <c r="D435" s="68"/>
      <c r="E435" s="68"/>
      <c r="F435" s="68">
        <f t="shared" si="29"/>
        <v>0</v>
      </c>
      <c r="G435" s="68"/>
      <c r="K435" s="35"/>
    </row>
    <row r="436" spans="1:11" s="154" customFormat="1">
      <c r="A436" s="148"/>
      <c r="B436" s="75" t="s">
        <v>1330</v>
      </c>
      <c r="C436" s="160"/>
      <c r="D436" s="68"/>
      <c r="E436" s="68"/>
      <c r="F436" s="68">
        <f t="shared" si="29"/>
        <v>0</v>
      </c>
      <c r="G436" s="68"/>
      <c r="K436" s="35"/>
    </row>
    <row r="437" spans="1:11" s="154" customFormat="1" ht="38.25">
      <c r="A437" s="55" t="s">
        <v>995</v>
      </c>
      <c r="B437" s="75" t="s">
        <v>1391</v>
      </c>
      <c r="C437" s="160"/>
      <c r="D437" s="68"/>
      <c r="E437" s="68"/>
      <c r="F437" s="68">
        <f t="shared" si="29"/>
        <v>0</v>
      </c>
      <c r="G437" s="68"/>
      <c r="K437" s="35"/>
    </row>
    <row r="438" spans="1:11" s="154" customFormat="1" ht="25.5">
      <c r="A438" s="55" t="s">
        <v>995</v>
      </c>
      <c r="B438" s="75" t="s">
        <v>2666</v>
      </c>
      <c r="C438" s="160"/>
      <c r="D438" s="68"/>
      <c r="E438" s="68"/>
      <c r="F438" s="68">
        <f t="shared" si="29"/>
        <v>0</v>
      </c>
      <c r="G438" s="68"/>
      <c r="K438" s="35"/>
    </row>
    <row r="439" spans="1:11" s="154" customFormat="1" ht="25.5">
      <c r="A439" s="55" t="s">
        <v>995</v>
      </c>
      <c r="B439" s="75" t="s">
        <v>1375</v>
      </c>
      <c r="C439" s="160"/>
      <c r="D439" s="68"/>
      <c r="E439" s="68"/>
      <c r="F439" s="68">
        <f t="shared" si="29"/>
        <v>0</v>
      </c>
      <c r="G439" s="68"/>
      <c r="K439" s="35"/>
    </row>
    <row r="440" spans="1:11" s="154" customFormat="1" ht="25.5">
      <c r="A440" s="55" t="s">
        <v>995</v>
      </c>
      <c r="B440" s="75" t="s">
        <v>1376</v>
      </c>
      <c r="C440" s="160"/>
      <c r="D440" s="68"/>
      <c r="E440" s="68"/>
      <c r="F440" s="68">
        <f t="shared" si="29"/>
        <v>0</v>
      </c>
      <c r="G440" s="68"/>
      <c r="K440" s="35"/>
    </row>
    <row r="441" spans="1:11" s="154" customFormat="1" ht="25.5">
      <c r="A441" s="55" t="s">
        <v>995</v>
      </c>
      <c r="B441" s="75" t="s">
        <v>3283</v>
      </c>
      <c r="C441" s="160"/>
      <c r="D441" s="68"/>
      <c r="E441" s="68"/>
      <c r="F441" s="68">
        <f t="shared" si="29"/>
        <v>0</v>
      </c>
      <c r="G441" s="68"/>
      <c r="K441" s="35"/>
    </row>
    <row r="442" spans="1:11" s="154" customFormat="1" ht="25.5">
      <c r="A442" s="55" t="s">
        <v>995</v>
      </c>
      <c r="B442" s="75" t="s">
        <v>1377</v>
      </c>
      <c r="C442" s="160"/>
      <c r="D442" s="68"/>
      <c r="E442" s="68"/>
      <c r="F442" s="68">
        <f t="shared" si="29"/>
        <v>0</v>
      </c>
      <c r="G442" s="68"/>
      <c r="K442" s="35"/>
    </row>
    <row r="443" spans="1:11" s="154" customFormat="1">
      <c r="A443" s="55" t="s">
        <v>995</v>
      </c>
      <c r="B443" s="75" t="s">
        <v>1385</v>
      </c>
      <c r="C443" s="161"/>
      <c r="D443" s="162"/>
      <c r="E443" s="162"/>
      <c r="F443" s="68">
        <f t="shared" si="29"/>
        <v>0</v>
      </c>
      <c r="G443" s="68"/>
      <c r="K443" s="35"/>
    </row>
    <row r="444" spans="1:11" s="154" customFormat="1" ht="38.25">
      <c r="A444" s="55" t="s">
        <v>995</v>
      </c>
      <c r="B444" s="164" t="s">
        <v>1327</v>
      </c>
      <c r="C444" s="160"/>
      <c r="D444" s="68"/>
      <c r="E444" s="68"/>
      <c r="F444" s="68">
        <f t="shared" si="29"/>
        <v>0</v>
      </c>
      <c r="G444" s="68"/>
      <c r="K444" s="35"/>
    </row>
    <row r="445" spans="1:11" s="154" customFormat="1">
      <c r="A445" s="148"/>
      <c r="B445" s="75" t="s">
        <v>1369</v>
      </c>
      <c r="C445" s="160"/>
      <c r="D445" s="68"/>
      <c r="E445" s="68"/>
      <c r="F445" s="68">
        <f t="shared" si="29"/>
        <v>0</v>
      </c>
      <c r="G445" s="68"/>
      <c r="K445" s="35"/>
    </row>
    <row r="446" spans="1:11" s="154" customFormat="1">
      <c r="A446" s="148"/>
      <c r="B446" s="75" t="s">
        <v>1370</v>
      </c>
      <c r="C446" s="160"/>
      <c r="D446" s="68"/>
      <c r="E446" s="68"/>
      <c r="F446" s="68">
        <f t="shared" si="29"/>
        <v>0</v>
      </c>
      <c r="G446" s="68"/>
      <c r="K446" s="35"/>
    </row>
    <row r="447" spans="1:11" s="154" customFormat="1">
      <c r="A447" s="64" t="s">
        <v>75</v>
      </c>
      <c r="B447" s="75" t="s">
        <v>2669</v>
      </c>
      <c r="C447" s="66" t="s">
        <v>1028</v>
      </c>
      <c r="D447" s="155">
        <v>386</v>
      </c>
      <c r="E447" s="620"/>
      <c r="F447" s="68">
        <f t="shared" si="29"/>
        <v>0</v>
      </c>
      <c r="G447" s="68"/>
      <c r="K447" s="35"/>
    </row>
    <row r="448" spans="1:11" s="154" customFormat="1">
      <c r="A448" s="64" t="s">
        <v>77</v>
      </c>
      <c r="B448" s="75" t="s">
        <v>1371</v>
      </c>
      <c r="C448" s="66" t="s">
        <v>1006</v>
      </c>
      <c r="D448" s="155">
        <v>112</v>
      </c>
      <c r="E448" s="620"/>
      <c r="F448" s="68">
        <f t="shared" si="29"/>
        <v>0</v>
      </c>
      <c r="G448" s="68"/>
      <c r="K448" s="35"/>
    </row>
    <row r="449" spans="1:27">
      <c r="A449" s="49"/>
      <c r="B449" s="50"/>
      <c r="C449" s="51"/>
      <c r="D449" s="52"/>
      <c r="E449" s="52"/>
      <c r="F449" s="68">
        <f t="shared" si="29"/>
        <v>0</v>
      </c>
      <c r="G449" s="68"/>
      <c r="H449" s="35"/>
      <c r="I449" s="35"/>
      <c r="J449" s="35"/>
      <c r="K449" s="35"/>
      <c r="L449" s="35"/>
      <c r="M449" s="35"/>
      <c r="N449" s="35"/>
      <c r="O449" s="35"/>
      <c r="P449" s="35"/>
      <c r="Q449" s="35"/>
      <c r="R449" s="35"/>
      <c r="S449" s="35"/>
      <c r="T449" s="35"/>
      <c r="U449" s="35"/>
      <c r="V449" s="35"/>
      <c r="W449" s="35"/>
      <c r="X449" s="35"/>
      <c r="Y449" s="35"/>
      <c r="Z449" s="35"/>
      <c r="AA449" s="35"/>
    </row>
    <row r="450" spans="1:27" s="154" customFormat="1" ht="25.5">
      <c r="A450" s="70" t="s">
        <v>1036</v>
      </c>
      <c r="B450" s="135" t="s">
        <v>2622</v>
      </c>
      <c r="C450" s="142"/>
      <c r="D450" s="68"/>
      <c r="E450" s="68"/>
      <c r="F450" s="68">
        <f t="shared" si="29"/>
        <v>0</v>
      </c>
      <c r="G450" s="68"/>
      <c r="K450" s="35"/>
    </row>
    <row r="451" spans="1:27" s="154" customFormat="1" ht="216.75">
      <c r="A451" s="148"/>
      <c r="B451" s="75" t="s">
        <v>3094</v>
      </c>
      <c r="C451" s="142"/>
      <c r="D451" s="68"/>
      <c r="E451" s="68"/>
      <c r="F451" s="68">
        <f t="shared" si="29"/>
        <v>0</v>
      </c>
      <c r="G451" s="68"/>
      <c r="K451" s="35"/>
    </row>
    <row r="452" spans="1:27" s="154" customFormat="1">
      <c r="A452" s="148"/>
      <c r="B452" s="75" t="s">
        <v>1330</v>
      </c>
      <c r="C452" s="142"/>
      <c r="D452" s="68"/>
      <c r="E452" s="68"/>
      <c r="F452" s="68">
        <f t="shared" si="29"/>
        <v>0</v>
      </c>
      <c r="G452" s="68"/>
      <c r="H452" s="163"/>
      <c r="K452" s="35"/>
    </row>
    <row r="453" spans="1:27" s="154" customFormat="1" ht="25.5">
      <c r="A453" s="55" t="s">
        <v>995</v>
      </c>
      <c r="B453" s="75" t="s">
        <v>1399</v>
      </c>
      <c r="C453" s="142"/>
      <c r="D453" s="68"/>
      <c r="E453" s="68"/>
      <c r="F453" s="68">
        <f t="shared" si="29"/>
        <v>0</v>
      </c>
      <c r="G453" s="68"/>
      <c r="K453" s="35"/>
    </row>
    <row r="454" spans="1:27" s="154" customFormat="1" ht="25.5">
      <c r="A454" s="55" t="s">
        <v>995</v>
      </c>
      <c r="B454" s="75" t="s">
        <v>3284</v>
      </c>
      <c r="C454" s="142"/>
      <c r="D454" s="68"/>
      <c r="E454" s="68"/>
      <c r="F454" s="68">
        <f t="shared" si="29"/>
        <v>0</v>
      </c>
      <c r="G454" s="68"/>
      <c r="K454" s="35"/>
    </row>
    <row r="455" spans="1:27" s="154" customFormat="1" ht="38.25">
      <c r="A455" s="55" t="s">
        <v>995</v>
      </c>
      <c r="B455" s="75" t="s">
        <v>1387</v>
      </c>
      <c r="C455" s="142"/>
      <c r="D455" s="68"/>
      <c r="E455" s="68"/>
      <c r="F455" s="68">
        <f t="shared" si="29"/>
        <v>0</v>
      </c>
      <c r="G455" s="68"/>
      <c r="K455" s="35"/>
    </row>
    <row r="456" spans="1:27" s="154" customFormat="1" ht="25.5">
      <c r="A456" s="55" t="s">
        <v>995</v>
      </c>
      <c r="B456" s="75" t="s">
        <v>1389</v>
      </c>
      <c r="C456" s="142"/>
      <c r="D456" s="68"/>
      <c r="E456" s="68"/>
      <c r="F456" s="68">
        <f t="shared" si="29"/>
        <v>0</v>
      </c>
      <c r="G456" s="68"/>
      <c r="K456" s="35"/>
    </row>
    <row r="457" spans="1:27" s="154" customFormat="1" ht="25.5">
      <c r="A457" s="55" t="s">
        <v>995</v>
      </c>
      <c r="B457" s="75" t="s">
        <v>1390</v>
      </c>
      <c r="C457" s="142"/>
      <c r="D457" s="68"/>
      <c r="E457" s="68"/>
      <c r="F457" s="68">
        <f t="shared" si="29"/>
        <v>0</v>
      </c>
      <c r="G457" s="68"/>
      <c r="K457" s="35"/>
    </row>
    <row r="458" spans="1:27" s="154" customFormat="1" ht="25.5">
      <c r="A458" s="55" t="s">
        <v>995</v>
      </c>
      <c r="B458" s="75" t="s">
        <v>3285</v>
      </c>
      <c r="C458" s="142"/>
      <c r="D458" s="68"/>
      <c r="E458" s="68"/>
      <c r="F458" s="68">
        <f t="shared" si="29"/>
        <v>0</v>
      </c>
      <c r="G458" s="68"/>
      <c r="K458" s="35"/>
    </row>
    <row r="459" spans="1:27" s="154" customFormat="1">
      <c r="A459" s="55" t="s">
        <v>995</v>
      </c>
      <c r="B459" s="75" t="s">
        <v>1385</v>
      </c>
      <c r="C459" s="161"/>
      <c r="D459" s="162"/>
      <c r="E459" s="162"/>
      <c r="F459" s="68">
        <f t="shared" si="29"/>
        <v>0</v>
      </c>
      <c r="G459" s="68"/>
      <c r="K459" s="35"/>
    </row>
    <row r="460" spans="1:27" s="154" customFormat="1" ht="38.25">
      <c r="A460" s="55" t="s">
        <v>995</v>
      </c>
      <c r="B460" s="164" t="s">
        <v>1327</v>
      </c>
      <c r="C460" s="142"/>
      <c r="D460" s="68"/>
      <c r="E460" s="68"/>
      <c r="F460" s="68">
        <f t="shared" si="29"/>
        <v>0</v>
      </c>
      <c r="G460" s="68"/>
      <c r="K460" s="35"/>
    </row>
    <row r="461" spans="1:27" s="154" customFormat="1">
      <c r="A461" s="148"/>
      <c r="B461" s="75" t="s">
        <v>1369</v>
      </c>
      <c r="C461" s="142"/>
      <c r="D461" s="68"/>
      <c r="E461" s="68"/>
      <c r="F461" s="68">
        <f t="shared" si="29"/>
        <v>0</v>
      </c>
      <c r="G461" s="68"/>
      <c r="K461" s="35"/>
    </row>
    <row r="462" spans="1:27" s="154" customFormat="1" ht="25.5">
      <c r="A462" s="148"/>
      <c r="B462" s="65" t="s">
        <v>1383</v>
      </c>
      <c r="C462" s="142"/>
      <c r="D462" s="68"/>
      <c r="E462" s="68"/>
      <c r="F462" s="68">
        <f t="shared" si="29"/>
        <v>0</v>
      </c>
      <c r="G462" s="68"/>
      <c r="K462" s="35"/>
    </row>
    <row r="463" spans="1:27" s="154" customFormat="1">
      <c r="A463" s="165" t="s">
        <v>271</v>
      </c>
      <c r="B463" s="135" t="s">
        <v>3334</v>
      </c>
      <c r="C463" s="142"/>
      <c r="D463" s="68"/>
      <c r="E463" s="68"/>
      <c r="F463" s="68">
        <f t="shared" si="29"/>
        <v>0</v>
      </c>
      <c r="G463" s="68"/>
      <c r="K463" s="35"/>
    </row>
    <row r="464" spans="1:27" s="154" customFormat="1">
      <c r="A464" s="64" t="s">
        <v>75</v>
      </c>
      <c r="B464" s="75" t="s">
        <v>2629</v>
      </c>
      <c r="C464" s="66" t="s">
        <v>1028</v>
      </c>
      <c r="D464" s="155">
        <v>118</v>
      </c>
      <c r="E464" s="620"/>
      <c r="F464" s="68">
        <f t="shared" si="29"/>
        <v>0</v>
      </c>
      <c r="G464" s="68"/>
      <c r="K464" s="35"/>
    </row>
    <row r="465" spans="1:27" s="154" customFormat="1">
      <c r="A465" s="64" t="s">
        <v>77</v>
      </c>
      <c r="B465" s="75" t="s">
        <v>3335</v>
      </c>
      <c r="C465" s="66" t="s">
        <v>1006</v>
      </c>
      <c r="D465" s="155">
        <v>1204</v>
      </c>
      <c r="E465" s="620"/>
      <c r="F465" s="68">
        <f t="shared" si="29"/>
        <v>0</v>
      </c>
      <c r="G465" s="68"/>
      <c r="K465" s="35"/>
    </row>
    <row r="466" spans="1:27" s="154" customFormat="1">
      <c r="A466" s="165" t="s">
        <v>271</v>
      </c>
      <c r="B466" s="135" t="s">
        <v>1380</v>
      </c>
      <c r="C466" s="142"/>
      <c r="D466" s="166"/>
      <c r="E466" s="68"/>
      <c r="F466" s="68">
        <f t="shared" si="29"/>
        <v>0</v>
      </c>
      <c r="G466" s="68"/>
      <c r="K466" s="35"/>
    </row>
    <row r="467" spans="1:27" s="154" customFormat="1">
      <c r="A467" s="64" t="s">
        <v>79</v>
      </c>
      <c r="B467" s="75" t="s">
        <v>2629</v>
      </c>
      <c r="C467" s="66" t="s">
        <v>1028</v>
      </c>
      <c r="D467" s="155">
        <v>86</v>
      </c>
      <c r="E467" s="620"/>
      <c r="F467" s="68">
        <f t="shared" si="29"/>
        <v>0</v>
      </c>
      <c r="G467" s="68"/>
      <c r="K467" s="35"/>
    </row>
    <row r="468" spans="1:27" s="154" customFormat="1">
      <c r="A468" s="64" t="s">
        <v>81</v>
      </c>
      <c r="B468" s="75" t="s">
        <v>3335</v>
      </c>
      <c r="C468" s="66" t="s">
        <v>1006</v>
      </c>
      <c r="D468" s="155">
        <v>852</v>
      </c>
      <c r="E468" s="620"/>
      <c r="F468" s="68">
        <f t="shared" si="29"/>
        <v>0</v>
      </c>
      <c r="G468" s="68"/>
      <c r="K468" s="35"/>
    </row>
    <row r="469" spans="1:27" s="154" customFormat="1">
      <c r="A469" s="165" t="s">
        <v>271</v>
      </c>
      <c r="B469" s="135" t="s">
        <v>1381</v>
      </c>
      <c r="C469" s="167"/>
      <c r="D469" s="166"/>
      <c r="E469" s="68"/>
      <c r="F469" s="68">
        <f t="shared" si="29"/>
        <v>0</v>
      </c>
      <c r="G469" s="68"/>
      <c r="K469" s="35"/>
    </row>
    <row r="470" spans="1:27" s="154" customFormat="1">
      <c r="A470" s="64" t="s">
        <v>2623</v>
      </c>
      <c r="B470" s="75" t="s">
        <v>2629</v>
      </c>
      <c r="C470" s="66" t="s">
        <v>1028</v>
      </c>
      <c r="D470" s="155">
        <v>86</v>
      </c>
      <c r="E470" s="620"/>
      <c r="F470" s="68">
        <f t="shared" si="29"/>
        <v>0</v>
      </c>
      <c r="G470" s="68"/>
      <c r="K470" s="35"/>
    </row>
    <row r="471" spans="1:27" s="154" customFormat="1">
      <c r="A471" s="64" t="s">
        <v>2624</v>
      </c>
      <c r="B471" s="75" t="s">
        <v>3335</v>
      </c>
      <c r="C471" s="66" t="s">
        <v>1006</v>
      </c>
      <c r="D471" s="155">
        <v>852</v>
      </c>
      <c r="E471" s="620"/>
      <c r="F471" s="68">
        <f t="shared" si="29"/>
        <v>0</v>
      </c>
      <c r="G471" s="68"/>
      <c r="K471" s="35"/>
    </row>
    <row r="472" spans="1:27" s="154" customFormat="1">
      <c r="A472" s="165" t="s">
        <v>271</v>
      </c>
      <c r="B472" s="135" t="s">
        <v>1382</v>
      </c>
      <c r="C472" s="167"/>
      <c r="D472" s="166"/>
      <c r="E472" s="68"/>
      <c r="F472" s="68">
        <f t="shared" si="29"/>
        <v>0</v>
      </c>
      <c r="G472" s="68"/>
      <c r="K472" s="35"/>
    </row>
    <row r="473" spans="1:27" s="154" customFormat="1">
      <c r="A473" s="64" t="s">
        <v>2625</v>
      </c>
      <c r="B473" s="75" t="s">
        <v>2629</v>
      </c>
      <c r="C473" s="66" t="s">
        <v>1028</v>
      </c>
      <c r="D473" s="155">
        <v>86</v>
      </c>
      <c r="E473" s="620"/>
      <c r="F473" s="68">
        <f t="shared" si="29"/>
        <v>0</v>
      </c>
      <c r="G473" s="68"/>
      <c r="K473" s="35"/>
    </row>
    <row r="474" spans="1:27" s="154" customFormat="1">
      <c r="A474" s="64" t="s">
        <v>2626</v>
      </c>
      <c r="B474" s="168" t="s">
        <v>3335</v>
      </c>
      <c r="C474" s="169" t="s">
        <v>1006</v>
      </c>
      <c r="D474" s="170">
        <v>852</v>
      </c>
      <c r="E474" s="625"/>
      <c r="F474" s="68">
        <f t="shared" si="29"/>
        <v>0</v>
      </c>
      <c r="G474" s="68"/>
      <c r="K474" s="35"/>
    </row>
    <row r="475" spans="1:27">
      <c r="A475" s="165" t="s">
        <v>271</v>
      </c>
      <c r="B475" s="135" t="s">
        <v>1388</v>
      </c>
      <c r="C475" s="167"/>
      <c r="D475" s="166"/>
      <c r="E475" s="68"/>
      <c r="F475" s="68">
        <f t="shared" si="29"/>
        <v>0</v>
      </c>
      <c r="G475" s="68"/>
      <c r="H475" s="35"/>
      <c r="I475" s="35"/>
      <c r="J475" s="35"/>
      <c r="K475" s="35"/>
      <c r="L475" s="35"/>
      <c r="M475" s="35"/>
      <c r="N475" s="35"/>
      <c r="O475" s="35"/>
      <c r="P475" s="35"/>
      <c r="Q475" s="35"/>
      <c r="R475" s="35"/>
      <c r="S475" s="35"/>
      <c r="T475" s="35"/>
      <c r="U475" s="35"/>
      <c r="V475" s="35"/>
      <c r="W475" s="35"/>
      <c r="X475" s="35"/>
      <c r="Y475" s="35"/>
      <c r="Z475" s="35"/>
      <c r="AA475" s="35"/>
    </row>
    <row r="476" spans="1:27">
      <c r="A476" s="64" t="s">
        <v>2627</v>
      </c>
      <c r="B476" s="75" t="s">
        <v>2629</v>
      </c>
      <c r="C476" s="66" t="s">
        <v>1028</v>
      </c>
      <c r="D476" s="155">
        <v>134</v>
      </c>
      <c r="E476" s="620"/>
      <c r="F476" s="68">
        <f t="shared" si="29"/>
        <v>0</v>
      </c>
      <c r="G476" s="68"/>
      <c r="H476" s="35"/>
      <c r="I476" s="35"/>
      <c r="J476" s="35"/>
      <c r="K476" s="35"/>
      <c r="L476" s="35"/>
      <c r="M476" s="35"/>
      <c r="N476" s="35"/>
      <c r="O476" s="35"/>
      <c r="P476" s="35"/>
      <c r="Q476" s="35"/>
      <c r="R476" s="35"/>
      <c r="S476" s="35"/>
      <c r="T476" s="35"/>
      <c r="U476" s="35"/>
      <c r="V476" s="35"/>
      <c r="W476" s="35"/>
      <c r="X476" s="35"/>
      <c r="Y476" s="35"/>
      <c r="Z476" s="35"/>
      <c r="AA476" s="35"/>
    </row>
    <row r="477" spans="1:27">
      <c r="A477" s="64" t="s">
        <v>2628</v>
      </c>
      <c r="B477" s="168" t="s">
        <v>3335</v>
      </c>
      <c r="C477" s="169" t="s">
        <v>1006</v>
      </c>
      <c r="D477" s="170">
        <v>1356</v>
      </c>
      <c r="E477" s="625"/>
      <c r="F477" s="68">
        <f t="shared" si="29"/>
        <v>0</v>
      </c>
      <c r="G477" s="68"/>
      <c r="H477" s="35"/>
      <c r="I477" s="35"/>
      <c r="J477" s="35"/>
      <c r="K477" s="35"/>
      <c r="L477" s="35"/>
      <c r="M477" s="35"/>
      <c r="N477" s="35"/>
      <c r="O477" s="35"/>
      <c r="P477" s="35"/>
      <c r="Q477" s="35"/>
      <c r="R477" s="35"/>
      <c r="S477" s="35"/>
      <c r="T477" s="35"/>
      <c r="U477" s="35"/>
      <c r="V477" s="35"/>
      <c r="W477" s="35"/>
      <c r="X477" s="35"/>
      <c r="Y477" s="35"/>
      <c r="Z477" s="35"/>
      <c r="AA477" s="35"/>
    </row>
    <row r="478" spans="1:27">
      <c r="A478" s="55"/>
      <c r="B478" s="50"/>
      <c r="C478" s="51"/>
      <c r="D478" s="52"/>
      <c r="E478" s="52"/>
      <c r="F478" s="59"/>
      <c r="G478" s="59"/>
      <c r="H478" s="35"/>
      <c r="I478" s="35"/>
      <c r="J478" s="35"/>
      <c r="K478" s="35"/>
      <c r="L478" s="35"/>
      <c r="M478" s="35"/>
      <c r="N478" s="35"/>
      <c r="O478" s="35"/>
      <c r="P478" s="35"/>
      <c r="Q478" s="35"/>
      <c r="R478" s="35"/>
      <c r="S478" s="35"/>
      <c r="T478" s="35"/>
      <c r="U478" s="35"/>
      <c r="V478" s="35"/>
      <c r="W478" s="35"/>
      <c r="X478" s="35"/>
      <c r="Y478" s="35"/>
      <c r="Z478" s="35"/>
      <c r="AA478" s="35"/>
    </row>
    <row r="479" spans="1:27" s="171" customFormat="1" ht="25.5">
      <c r="A479" s="70" t="s">
        <v>1037</v>
      </c>
      <c r="B479" s="71" t="s">
        <v>2667</v>
      </c>
      <c r="C479" s="142"/>
      <c r="D479" s="68"/>
      <c r="E479" s="68"/>
      <c r="F479" s="68">
        <f t="shared" ref="F479:F500" si="30">SUM(D479*E479)</f>
        <v>0</v>
      </c>
      <c r="G479" s="68"/>
      <c r="I479" s="172"/>
      <c r="K479" s="35"/>
    </row>
    <row r="480" spans="1:27" s="171" customFormat="1" ht="38.25">
      <c r="A480" s="148"/>
      <c r="B480" s="65" t="s">
        <v>4416</v>
      </c>
      <c r="C480" s="142"/>
      <c r="D480" s="68"/>
      <c r="E480" s="68"/>
      <c r="F480" s="68">
        <f t="shared" si="30"/>
        <v>0</v>
      </c>
      <c r="G480" s="68"/>
      <c r="I480" s="173"/>
      <c r="K480" s="35"/>
    </row>
    <row r="481" spans="1:11" s="171" customFormat="1">
      <c r="A481" s="148"/>
      <c r="B481" s="65" t="s">
        <v>1330</v>
      </c>
      <c r="C481" s="142"/>
      <c r="D481" s="68"/>
      <c r="E481" s="68"/>
      <c r="F481" s="68">
        <f t="shared" si="30"/>
        <v>0</v>
      </c>
      <c r="G481" s="68"/>
      <c r="I481" s="173"/>
      <c r="K481" s="35"/>
    </row>
    <row r="482" spans="1:11" s="171" customFormat="1" ht="25.5">
      <c r="A482" s="55" t="s">
        <v>995</v>
      </c>
      <c r="B482" s="65" t="s">
        <v>2267</v>
      </c>
      <c r="C482" s="142"/>
      <c r="D482" s="68"/>
      <c r="E482" s="68"/>
      <c r="F482" s="68">
        <f t="shared" si="30"/>
        <v>0</v>
      </c>
      <c r="G482" s="68"/>
      <c r="K482" s="35"/>
    </row>
    <row r="483" spans="1:11" s="171" customFormat="1" ht="25.5">
      <c r="A483" s="55" t="s">
        <v>995</v>
      </c>
      <c r="B483" s="65" t="s">
        <v>1400</v>
      </c>
      <c r="C483" s="142"/>
      <c r="D483" s="68"/>
      <c r="E483" s="68"/>
      <c r="F483" s="68">
        <f t="shared" si="30"/>
        <v>0</v>
      </c>
      <c r="G483" s="68"/>
      <c r="K483" s="35"/>
    </row>
    <row r="484" spans="1:11" s="171" customFormat="1">
      <c r="A484" s="55" t="s">
        <v>995</v>
      </c>
      <c r="B484" s="65" t="s">
        <v>1373</v>
      </c>
      <c r="C484" s="142"/>
      <c r="D484" s="68"/>
      <c r="E484" s="68"/>
      <c r="F484" s="68">
        <f t="shared" si="30"/>
        <v>0</v>
      </c>
      <c r="G484" s="68"/>
      <c r="K484" s="35"/>
    </row>
    <row r="485" spans="1:11" s="171" customFormat="1">
      <c r="A485" s="174" t="s">
        <v>995</v>
      </c>
      <c r="B485" s="65" t="s">
        <v>1401</v>
      </c>
      <c r="C485" s="142"/>
      <c r="D485" s="68"/>
      <c r="E485" s="68"/>
      <c r="F485" s="68">
        <f t="shared" si="30"/>
        <v>0</v>
      </c>
      <c r="G485" s="68"/>
      <c r="K485" s="35"/>
    </row>
    <row r="486" spans="1:11" s="171" customFormat="1">
      <c r="A486" s="174" t="s">
        <v>995</v>
      </c>
      <c r="B486" s="65" t="s">
        <v>1402</v>
      </c>
      <c r="C486" s="142"/>
      <c r="D486" s="68"/>
      <c r="E486" s="68"/>
      <c r="F486" s="68">
        <f t="shared" si="30"/>
        <v>0</v>
      </c>
      <c r="G486" s="68"/>
      <c r="K486" s="35"/>
    </row>
    <row r="487" spans="1:11" s="171" customFormat="1" ht="38.25">
      <c r="A487" s="174" t="s">
        <v>995</v>
      </c>
      <c r="B487" s="65" t="s">
        <v>1403</v>
      </c>
      <c r="C487" s="142"/>
      <c r="D487" s="68"/>
      <c r="E487" s="68"/>
      <c r="F487" s="68">
        <f t="shared" si="30"/>
        <v>0</v>
      </c>
      <c r="G487" s="68"/>
      <c r="K487" s="35"/>
    </row>
    <row r="488" spans="1:11" s="171" customFormat="1">
      <c r="A488" s="174" t="s">
        <v>995</v>
      </c>
      <c r="B488" s="65" t="s">
        <v>1404</v>
      </c>
      <c r="C488" s="142"/>
      <c r="D488" s="68"/>
      <c r="E488" s="68"/>
      <c r="F488" s="68">
        <f t="shared" si="30"/>
        <v>0</v>
      </c>
      <c r="G488" s="68"/>
      <c r="K488" s="35"/>
    </row>
    <row r="489" spans="1:11" s="171" customFormat="1" ht="38.25">
      <c r="A489" s="174" t="s">
        <v>995</v>
      </c>
      <c r="B489" s="65" t="s">
        <v>1405</v>
      </c>
      <c r="C489" s="142"/>
      <c r="D489" s="68"/>
      <c r="E489" s="68"/>
      <c r="F489" s="68">
        <f t="shared" si="30"/>
        <v>0</v>
      </c>
      <c r="G489" s="68"/>
      <c r="K489" s="35"/>
    </row>
    <row r="490" spans="1:11" s="171" customFormat="1" ht="25.5">
      <c r="A490" s="174" t="s">
        <v>995</v>
      </c>
      <c r="B490" s="65" t="s">
        <v>3283</v>
      </c>
      <c r="C490" s="142"/>
      <c r="D490" s="68"/>
      <c r="E490" s="68"/>
      <c r="F490" s="68">
        <f t="shared" si="30"/>
        <v>0</v>
      </c>
      <c r="G490" s="68"/>
      <c r="K490" s="35"/>
    </row>
    <row r="491" spans="1:11" s="171" customFormat="1" ht="25.5">
      <c r="A491" s="174" t="s">
        <v>995</v>
      </c>
      <c r="B491" s="65" t="s">
        <v>1390</v>
      </c>
      <c r="C491" s="142"/>
      <c r="D491" s="68"/>
      <c r="E491" s="68"/>
      <c r="F491" s="68">
        <f t="shared" si="30"/>
        <v>0</v>
      </c>
      <c r="G491" s="68"/>
      <c r="K491" s="35"/>
    </row>
    <row r="492" spans="1:11" s="154" customFormat="1">
      <c r="A492" s="174" t="s">
        <v>995</v>
      </c>
      <c r="B492" s="75" t="s">
        <v>1385</v>
      </c>
      <c r="C492" s="161"/>
      <c r="D492" s="162"/>
      <c r="E492" s="162"/>
      <c r="F492" s="68">
        <f t="shared" si="30"/>
        <v>0</v>
      </c>
      <c r="G492" s="68"/>
      <c r="K492" s="35"/>
    </row>
    <row r="493" spans="1:11" s="154" customFormat="1" ht="38.25">
      <c r="A493" s="174" t="s">
        <v>995</v>
      </c>
      <c r="B493" s="164" t="s">
        <v>1327</v>
      </c>
      <c r="C493" s="142"/>
      <c r="D493" s="68"/>
      <c r="E493" s="68"/>
      <c r="F493" s="68">
        <f t="shared" si="30"/>
        <v>0</v>
      </c>
      <c r="G493" s="68"/>
      <c r="K493" s="35"/>
    </row>
    <row r="494" spans="1:11" s="171" customFormat="1" ht="51">
      <c r="A494" s="174" t="s">
        <v>995</v>
      </c>
      <c r="B494" s="65" t="s">
        <v>1406</v>
      </c>
      <c r="C494" s="142"/>
      <c r="D494" s="68"/>
      <c r="E494" s="68"/>
      <c r="F494" s="68">
        <f t="shared" si="30"/>
        <v>0</v>
      </c>
      <c r="G494" s="68"/>
      <c r="K494" s="35"/>
    </row>
    <row r="495" spans="1:11" s="171" customFormat="1" ht="127.5">
      <c r="A495" s="131"/>
      <c r="B495" s="65" t="s">
        <v>4417</v>
      </c>
      <c r="C495" s="142"/>
      <c r="D495" s="68"/>
      <c r="E495" s="68"/>
      <c r="F495" s="68">
        <f t="shared" si="30"/>
        <v>0</v>
      </c>
      <c r="G495" s="68"/>
      <c r="K495" s="35"/>
    </row>
    <row r="496" spans="1:11" s="171" customFormat="1" ht="51">
      <c r="A496" s="131"/>
      <c r="B496" s="65" t="s">
        <v>3333</v>
      </c>
      <c r="C496" s="142"/>
      <c r="D496" s="68"/>
      <c r="E496" s="68"/>
      <c r="F496" s="68"/>
      <c r="G496" s="68"/>
      <c r="K496" s="35"/>
    </row>
    <row r="497" spans="1:27" s="171" customFormat="1">
      <c r="A497" s="131"/>
      <c r="B497" s="156" t="s">
        <v>1398</v>
      </c>
      <c r="C497" s="142"/>
      <c r="D497" s="68"/>
      <c r="E497" s="68"/>
      <c r="F497" s="68">
        <f t="shared" si="30"/>
        <v>0</v>
      </c>
      <c r="G497" s="68"/>
      <c r="K497" s="35"/>
    </row>
    <row r="498" spans="1:27" s="171" customFormat="1">
      <c r="A498" s="131"/>
      <c r="B498" s="65" t="s">
        <v>1369</v>
      </c>
      <c r="C498" s="142"/>
      <c r="D498" s="68"/>
      <c r="E498" s="68"/>
      <c r="F498" s="68">
        <f t="shared" si="30"/>
        <v>0</v>
      </c>
      <c r="G498" s="68"/>
      <c r="K498" s="35"/>
    </row>
    <row r="499" spans="1:27" s="171" customFormat="1">
      <c r="A499" s="64" t="s">
        <v>75</v>
      </c>
      <c r="B499" s="65" t="s">
        <v>2670</v>
      </c>
      <c r="C499" s="141" t="s">
        <v>1028</v>
      </c>
      <c r="D499" s="155">
        <v>425</v>
      </c>
      <c r="E499" s="620"/>
      <c r="F499" s="68">
        <f t="shared" si="30"/>
        <v>0</v>
      </c>
      <c r="G499" s="68"/>
      <c r="K499" s="35"/>
    </row>
    <row r="500" spans="1:27" s="171" customFormat="1">
      <c r="A500" s="64" t="s">
        <v>77</v>
      </c>
      <c r="B500" s="65" t="s">
        <v>2671</v>
      </c>
      <c r="C500" s="141" t="s">
        <v>1028</v>
      </c>
      <c r="D500" s="155">
        <v>49</v>
      </c>
      <c r="E500" s="620"/>
      <c r="F500" s="68">
        <f t="shared" si="30"/>
        <v>0</v>
      </c>
      <c r="G500" s="68"/>
      <c r="K500" s="35"/>
    </row>
    <row r="501" spans="1:27" s="171" customFormat="1">
      <c r="A501" s="64" t="s">
        <v>79</v>
      </c>
      <c r="B501" s="65" t="s">
        <v>1384</v>
      </c>
      <c r="C501" s="66" t="s">
        <v>1006</v>
      </c>
      <c r="D501" s="155">
        <v>1956</v>
      </c>
      <c r="E501" s="620"/>
      <c r="F501" s="68">
        <f t="shared" ref="F501:F528" si="31">SUM(D501*E501)</f>
        <v>0</v>
      </c>
      <c r="G501" s="68"/>
      <c r="K501" s="35"/>
    </row>
    <row r="502" spans="1:27" s="171" customFormat="1">
      <c r="A502" s="64" t="s">
        <v>81</v>
      </c>
      <c r="B502" s="65" t="s">
        <v>2630</v>
      </c>
      <c r="C502" s="66" t="s">
        <v>1006</v>
      </c>
      <c r="D502" s="155">
        <v>252</v>
      </c>
      <c r="E502" s="620"/>
      <c r="F502" s="68">
        <f t="shared" ref="F502" si="32">SUM(D502*E502)</f>
        <v>0</v>
      </c>
      <c r="G502" s="68"/>
      <c r="K502" s="35"/>
    </row>
    <row r="503" spans="1:27">
      <c r="A503" s="64" t="s">
        <v>2623</v>
      </c>
      <c r="B503" s="65" t="s">
        <v>1407</v>
      </c>
      <c r="C503" s="66" t="s">
        <v>1006</v>
      </c>
      <c r="D503" s="155">
        <v>82</v>
      </c>
      <c r="E503" s="620"/>
      <c r="F503" s="68">
        <f t="shared" si="31"/>
        <v>0</v>
      </c>
      <c r="G503" s="68"/>
      <c r="H503" s="35"/>
      <c r="I503" s="35"/>
      <c r="J503" s="35"/>
      <c r="K503" s="35"/>
      <c r="L503" s="35"/>
      <c r="M503" s="35"/>
      <c r="N503" s="35"/>
      <c r="O503" s="35"/>
      <c r="P503" s="35"/>
      <c r="Q503" s="35"/>
      <c r="R503" s="35"/>
      <c r="S503" s="35"/>
      <c r="T503" s="35"/>
      <c r="U503" s="35"/>
      <c r="V503" s="35"/>
      <c r="W503" s="35"/>
      <c r="X503" s="35"/>
      <c r="Y503" s="35"/>
      <c r="Z503" s="35"/>
      <c r="AA503" s="35"/>
    </row>
    <row r="504" spans="1:27">
      <c r="A504" s="174"/>
      <c r="B504" s="54"/>
      <c r="C504" s="51"/>
      <c r="D504" s="52"/>
      <c r="E504" s="52"/>
      <c r="F504" s="68">
        <f t="shared" si="31"/>
        <v>0</v>
      </c>
      <c r="G504" s="68"/>
      <c r="H504" s="35"/>
      <c r="I504" s="35"/>
      <c r="J504" s="35"/>
      <c r="K504" s="35"/>
      <c r="L504" s="35"/>
      <c r="M504" s="35"/>
      <c r="N504" s="35"/>
      <c r="O504" s="35"/>
      <c r="P504" s="35"/>
      <c r="Q504" s="35"/>
      <c r="R504" s="35"/>
      <c r="S504" s="35"/>
      <c r="T504" s="35"/>
      <c r="U504" s="35"/>
      <c r="V504" s="35"/>
      <c r="W504" s="35"/>
      <c r="X504" s="35"/>
      <c r="Y504" s="35"/>
      <c r="Z504" s="35"/>
      <c r="AA504" s="35"/>
    </row>
    <row r="505" spans="1:27" s="171" customFormat="1" ht="25.5">
      <c r="A505" s="117" t="s">
        <v>1038</v>
      </c>
      <c r="B505" s="71" t="s">
        <v>2668</v>
      </c>
      <c r="C505" s="142"/>
      <c r="D505" s="68"/>
      <c r="E505" s="68"/>
      <c r="F505" s="68">
        <f t="shared" si="31"/>
        <v>0</v>
      </c>
      <c r="G505" s="68"/>
      <c r="K505" s="35"/>
    </row>
    <row r="506" spans="1:27" s="171" customFormat="1" ht="38.25">
      <c r="A506" s="131"/>
      <c r="B506" s="65" t="s">
        <v>3286</v>
      </c>
      <c r="C506" s="142"/>
      <c r="D506" s="68"/>
      <c r="E506" s="68"/>
      <c r="F506" s="68">
        <f t="shared" si="31"/>
        <v>0</v>
      </c>
      <c r="G506" s="68"/>
      <c r="K506" s="35"/>
    </row>
    <row r="507" spans="1:27" s="171" customFormat="1">
      <c r="A507" s="131"/>
      <c r="B507" s="65" t="s">
        <v>1330</v>
      </c>
      <c r="C507" s="142"/>
      <c r="D507" s="68"/>
      <c r="E507" s="68"/>
      <c r="F507" s="68">
        <f t="shared" si="31"/>
        <v>0</v>
      </c>
      <c r="G507" s="68"/>
      <c r="K507" s="35"/>
    </row>
    <row r="508" spans="1:27" s="171" customFormat="1" ht="25.5">
      <c r="A508" s="174" t="s">
        <v>995</v>
      </c>
      <c r="B508" s="65" t="s">
        <v>2263</v>
      </c>
      <c r="C508" s="142"/>
      <c r="D508" s="68"/>
      <c r="E508" s="68"/>
      <c r="F508" s="68">
        <f t="shared" si="31"/>
        <v>0</v>
      </c>
      <c r="G508" s="68"/>
      <c r="K508" s="35"/>
    </row>
    <row r="509" spans="1:27" s="171" customFormat="1" ht="25.5">
      <c r="A509" s="174" t="s">
        <v>995</v>
      </c>
      <c r="B509" s="65" t="s">
        <v>1408</v>
      </c>
      <c r="C509" s="142"/>
      <c r="D509" s="68"/>
      <c r="E509" s="68"/>
      <c r="F509" s="68">
        <f t="shared" si="31"/>
        <v>0</v>
      </c>
      <c r="G509" s="68"/>
      <c r="K509" s="35"/>
    </row>
    <row r="510" spans="1:27" s="171" customFormat="1">
      <c r="A510" s="174" t="s">
        <v>995</v>
      </c>
      <c r="B510" s="65" t="s">
        <v>1373</v>
      </c>
      <c r="C510" s="142"/>
      <c r="D510" s="68"/>
      <c r="E510" s="68"/>
      <c r="F510" s="68">
        <f t="shared" si="31"/>
        <v>0</v>
      </c>
      <c r="G510" s="68"/>
      <c r="K510" s="35"/>
    </row>
    <row r="511" spans="1:27" s="171" customFormat="1">
      <c r="A511" s="174" t="s">
        <v>995</v>
      </c>
      <c r="B511" s="65" t="s">
        <v>1401</v>
      </c>
      <c r="C511" s="142"/>
      <c r="D511" s="68"/>
      <c r="E511" s="68"/>
      <c r="F511" s="68">
        <f t="shared" si="31"/>
        <v>0</v>
      </c>
      <c r="G511" s="68"/>
      <c r="K511" s="35"/>
    </row>
    <row r="512" spans="1:27" s="171" customFormat="1">
      <c r="A512" s="174" t="s">
        <v>995</v>
      </c>
      <c r="B512" s="65" t="s">
        <v>1402</v>
      </c>
      <c r="C512" s="142"/>
      <c r="D512" s="68"/>
      <c r="E512" s="68"/>
      <c r="F512" s="68">
        <f t="shared" si="31"/>
        <v>0</v>
      </c>
      <c r="G512" s="68"/>
      <c r="K512" s="35"/>
    </row>
    <row r="513" spans="1:27" s="171" customFormat="1" ht="38.25">
      <c r="A513" s="174" t="s">
        <v>995</v>
      </c>
      <c r="B513" s="65" t="s">
        <v>1403</v>
      </c>
      <c r="C513" s="142"/>
      <c r="D513" s="68"/>
      <c r="E513" s="68"/>
      <c r="F513" s="68">
        <f t="shared" si="31"/>
        <v>0</v>
      </c>
      <c r="G513" s="68"/>
      <c r="K513" s="35"/>
    </row>
    <row r="514" spans="1:27" s="171" customFormat="1">
      <c r="A514" s="174" t="s">
        <v>995</v>
      </c>
      <c r="B514" s="65" t="s">
        <v>1404</v>
      </c>
      <c r="C514" s="142"/>
      <c r="D514" s="68"/>
      <c r="E514" s="68"/>
      <c r="F514" s="68">
        <f t="shared" si="31"/>
        <v>0</v>
      </c>
      <c r="G514" s="68"/>
      <c r="K514" s="35"/>
    </row>
    <row r="515" spans="1:27" s="171" customFormat="1" ht="38.25">
      <c r="A515" s="174" t="s">
        <v>995</v>
      </c>
      <c r="B515" s="65" t="s">
        <v>1405</v>
      </c>
      <c r="C515" s="142"/>
      <c r="D515" s="68"/>
      <c r="E515" s="68"/>
      <c r="F515" s="68">
        <f t="shared" si="31"/>
        <v>0</v>
      </c>
      <c r="G515" s="68"/>
      <c r="K515" s="35"/>
    </row>
    <row r="516" spans="1:27" s="171" customFormat="1" ht="25.5">
      <c r="A516" s="174" t="s">
        <v>995</v>
      </c>
      <c r="B516" s="65" t="s">
        <v>3283</v>
      </c>
      <c r="C516" s="142"/>
      <c r="D516" s="68"/>
      <c r="E516" s="68"/>
      <c r="F516" s="68">
        <f t="shared" si="31"/>
        <v>0</v>
      </c>
      <c r="G516" s="68"/>
      <c r="K516" s="35"/>
    </row>
    <row r="517" spans="1:27" s="171" customFormat="1" ht="25.5">
      <c r="A517" s="174" t="s">
        <v>995</v>
      </c>
      <c r="B517" s="65" t="s">
        <v>1390</v>
      </c>
      <c r="C517" s="142"/>
      <c r="D517" s="68"/>
      <c r="E517" s="68"/>
      <c r="F517" s="68">
        <f t="shared" si="31"/>
        <v>0</v>
      </c>
      <c r="G517" s="68"/>
      <c r="K517" s="35"/>
    </row>
    <row r="518" spans="1:27" s="154" customFormat="1">
      <c r="A518" s="174" t="s">
        <v>995</v>
      </c>
      <c r="B518" s="75" t="s">
        <v>1385</v>
      </c>
      <c r="C518" s="161"/>
      <c r="D518" s="162"/>
      <c r="E518" s="162"/>
      <c r="F518" s="68">
        <f t="shared" si="31"/>
        <v>0</v>
      </c>
      <c r="G518" s="68"/>
      <c r="K518" s="35"/>
    </row>
    <row r="519" spans="1:27" s="154" customFormat="1" ht="38.25">
      <c r="A519" s="174" t="s">
        <v>995</v>
      </c>
      <c r="B519" s="164" t="s">
        <v>1327</v>
      </c>
      <c r="C519" s="142"/>
      <c r="D519" s="68"/>
      <c r="E519" s="68"/>
      <c r="F519" s="68">
        <f t="shared" si="31"/>
        <v>0</v>
      </c>
      <c r="G519" s="68"/>
      <c r="K519" s="35"/>
    </row>
    <row r="520" spans="1:27" s="171" customFormat="1" ht="51">
      <c r="A520" s="174" t="s">
        <v>995</v>
      </c>
      <c r="B520" s="65" t="s">
        <v>1406</v>
      </c>
      <c r="C520" s="142"/>
      <c r="D520" s="68"/>
      <c r="E520" s="68"/>
      <c r="F520" s="68">
        <f t="shared" si="31"/>
        <v>0</v>
      </c>
      <c r="G520" s="68"/>
      <c r="K520" s="35"/>
    </row>
    <row r="521" spans="1:27" s="171" customFormat="1" ht="25.5">
      <c r="A521" s="131"/>
      <c r="B521" s="65" t="s">
        <v>1397</v>
      </c>
      <c r="C521" s="142"/>
      <c r="D521" s="68"/>
      <c r="E521" s="68"/>
      <c r="F521" s="68">
        <f t="shared" si="31"/>
        <v>0</v>
      </c>
      <c r="G521" s="68"/>
      <c r="K521" s="35"/>
    </row>
    <row r="522" spans="1:27" s="171" customFormat="1">
      <c r="A522" s="131"/>
      <c r="B522" s="156" t="s">
        <v>1398</v>
      </c>
      <c r="C522" s="142"/>
      <c r="D522" s="68"/>
      <c r="E522" s="68"/>
      <c r="F522" s="68">
        <f t="shared" si="31"/>
        <v>0</v>
      </c>
      <c r="G522" s="68"/>
      <c r="K522" s="35"/>
    </row>
    <row r="523" spans="1:27" s="171" customFormat="1">
      <c r="A523" s="131"/>
      <c r="B523" s="65" t="s">
        <v>1369</v>
      </c>
      <c r="C523" s="142"/>
      <c r="D523" s="68"/>
      <c r="E523" s="68"/>
      <c r="F523" s="68">
        <f t="shared" si="31"/>
        <v>0</v>
      </c>
      <c r="G523" s="68"/>
      <c r="K523" s="35"/>
    </row>
    <row r="524" spans="1:27" s="171" customFormat="1">
      <c r="A524" s="64" t="s">
        <v>75</v>
      </c>
      <c r="B524" s="65" t="s">
        <v>2672</v>
      </c>
      <c r="C524" s="141" t="s">
        <v>1028</v>
      </c>
      <c r="D524" s="155">
        <v>98</v>
      </c>
      <c r="E524" s="620"/>
      <c r="F524" s="68">
        <f t="shared" si="31"/>
        <v>0</v>
      </c>
      <c r="G524" s="68"/>
      <c r="K524" s="35"/>
    </row>
    <row r="525" spans="1:27" s="171" customFormat="1" ht="25.5">
      <c r="A525" s="64" t="s">
        <v>77</v>
      </c>
      <c r="B525" s="65" t="s">
        <v>2674</v>
      </c>
      <c r="C525" s="141" t="s">
        <v>1028</v>
      </c>
      <c r="D525" s="155">
        <v>18</v>
      </c>
      <c r="E525" s="620"/>
      <c r="F525" s="68">
        <f t="shared" ref="F525" si="33">SUM(D525*E525)</f>
        <v>0</v>
      </c>
      <c r="G525" s="68"/>
      <c r="K525" s="35"/>
    </row>
    <row r="526" spans="1:27" s="171" customFormat="1">
      <c r="A526" s="64" t="s">
        <v>79</v>
      </c>
      <c r="B526" s="65" t="s">
        <v>1384</v>
      </c>
      <c r="C526" s="66" t="s">
        <v>1006</v>
      </c>
      <c r="D526" s="155">
        <v>530</v>
      </c>
      <c r="E526" s="620"/>
      <c r="F526" s="68">
        <f t="shared" si="31"/>
        <v>0</v>
      </c>
      <c r="G526" s="68"/>
      <c r="K526" s="35"/>
    </row>
    <row r="527" spans="1:27" s="171" customFormat="1">
      <c r="A527" s="64" t="s">
        <v>81</v>
      </c>
      <c r="B527" s="65" t="s">
        <v>2673</v>
      </c>
      <c r="C527" s="66" t="s">
        <v>1006</v>
      </c>
      <c r="D527" s="155">
        <v>78</v>
      </c>
      <c r="E527" s="620"/>
      <c r="F527" s="68">
        <f t="shared" si="31"/>
        <v>0</v>
      </c>
      <c r="G527" s="68"/>
      <c r="K527" s="35"/>
    </row>
    <row r="528" spans="1:27">
      <c r="A528" s="64" t="s">
        <v>2623</v>
      </c>
      <c r="B528" s="65" t="s">
        <v>1407</v>
      </c>
      <c r="C528" s="66" t="s">
        <v>1006</v>
      </c>
      <c r="D528" s="155">
        <v>22</v>
      </c>
      <c r="E528" s="620"/>
      <c r="F528" s="68">
        <f t="shared" si="31"/>
        <v>0</v>
      </c>
      <c r="G528" s="68"/>
      <c r="H528" s="35"/>
      <c r="I528" s="35"/>
      <c r="J528" s="35"/>
      <c r="K528" s="35"/>
      <c r="L528" s="35"/>
      <c r="M528" s="35"/>
      <c r="N528" s="35"/>
      <c r="O528" s="35"/>
      <c r="P528" s="35"/>
      <c r="Q528" s="35"/>
      <c r="R528" s="35"/>
      <c r="S528" s="35"/>
      <c r="T528" s="35"/>
      <c r="U528" s="35"/>
      <c r="V528" s="35"/>
      <c r="W528" s="35"/>
      <c r="X528" s="35"/>
      <c r="Y528" s="35"/>
      <c r="Z528" s="35"/>
      <c r="AA528" s="35"/>
    </row>
    <row r="529" spans="1:27">
      <c r="A529" s="174"/>
      <c r="B529" s="175"/>
      <c r="C529" s="51"/>
      <c r="D529" s="52"/>
      <c r="E529" s="52"/>
      <c r="F529" s="59"/>
      <c r="G529" s="59"/>
      <c r="H529" s="35"/>
      <c r="I529" s="35"/>
      <c r="J529" s="35"/>
      <c r="K529" s="35"/>
      <c r="L529" s="35"/>
      <c r="M529" s="35"/>
      <c r="N529" s="35"/>
      <c r="O529" s="35"/>
      <c r="P529" s="35"/>
      <c r="Q529" s="35"/>
      <c r="R529" s="35"/>
      <c r="S529" s="35"/>
      <c r="T529" s="35"/>
      <c r="U529" s="35"/>
      <c r="V529" s="35"/>
      <c r="W529" s="35"/>
      <c r="X529" s="35"/>
      <c r="Y529" s="35"/>
      <c r="Z529" s="35"/>
      <c r="AA529" s="35"/>
    </row>
    <row r="530" spans="1:27" s="171" customFormat="1" ht="51">
      <c r="A530" s="117" t="s">
        <v>1039</v>
      </c>
      <c r="B530" s="71" t="s">
        <v>3287</v>
      </c>
      <c r="C530" s="167"/>
      <c r="D530" s="68"/>
      <c r="E530" s="68"/>
      <c r="F530" s="68">
        <f t="shared" ref="F530:F561" si="34">SUM(D530*E530)</f>
        <v>0</v>
      </c>
      <c r="G530" s="176"/>
      <c r="K530" s="35"/>
    </row>
    <row r="531" spans="1:27" s="171" customFormat="1" ht="76.5">
      <c r="A531" s="131"/>
      <c r="B531" s="65" t="s">
        <v>3288</v>
      </c>
      <c r="C531" s="167"/>
      <c r="D531" s="68"/>
      <c r="E531" s="68"/>
      <c r="F531" s="68">
        <f t="shared" si="34"/>
        <v>0</v>
      </c>
      <c r="G531" s="68"/>
      <c r="K531" s="35"/>
    </row>
    <row r="532" spans="1:27" s="171" customFormat="1">
      <c r="A532" s="131"/>
      <c r="B532" s="65" t="s">
        <v>1330</v>
      </c>
      <c r="C532" s="167"/>
      <c r="D532" s="68"/>
      <c r="E532" s="68"/>
      <c r="F532" s="68">
        <f t="shared" si="34"/>
        <v>0</v>
      </c>
      <c r="G532" s="68"/>
      <c r="K532" s="35"/>
    </row>
    <row r="533" spans="1:27" s="171" customFormat="1" ht="25.5">
      <c r="A533" s="174" t="s">
        <v>995</v>
      </c>
      <c r="B533" s="65" t="s">
        <v>3289</v>
      </c>
      <c r="C533" s="167"/>
      <c r="D533" s="68"/>
      <c r="E533" s="68"/>
      <c r="F533" s="68">
        <f t="shared" si="34"/>
        <v>0</v>
      </c>
      <c r="G533" s="68"/>
      <c r="K533" s="35"/>
    </row>
    <row r="534" spans="1:27" s="171" customFormat="1" ht="25.5">
      <c r="A534" s="174" t="s">
        <v>995</v>
      </c>
      <c r="B534" s="65" t="s">
        <v>1413</v>
      </c>
      <c r="C534" s="167"/>
      <c r="D534" s="68"/>
      <c r="E534" s="68"/>
      <c r="F534" s="68">
        <f t="shared" si="34"/>
        <v>0</v>
      </c>
      <c r="G534" s="68"/>
      <c r="K534" s="35"/>
    </row>
    <row r="535" spans="1:27" s="171" customFormat="1" ht="25.5">
      <c r="A535" s="174" t="s">
        <v>995</v>
      </c>
      <c r="B535" s="65" t="s">
        <v>1390</v>
      </c>
      <c r="C535" s="167"/>
      <c r="D535" s="68"/>
      <c r="E535" s="68"/>
      <c r="F535" s="68">
        <f t="shared" si="34"/>
        <v>0</v>
      </c>
      <c r="G535" s="68"/>
      <c r="K535" s="35"/>
    </row>
    <row r="536" spans="1:27" s="171" customFormat="1">
      <c r="A536" s="174" t="s">
        <v>995</v>
      </c>
      <c r="B536" s="65" t="s">
        <v>1414</v>
      </c>
      <c r="C536" s="167"/>
      <c r="D536" s="68"/>
      <c r="E536" s="68"/>
      <c r="F536" s="68">
        <f t="shared" si="34"/>
        <v>0</v>
      </c>
      <c r="G536" s="68"/>
      <c r="K536" s="35"/>
    </row>
    <row r="537" spans="1:27" s="171" customFormat="1" ht="38.25">
      <c r="A537" s="174" t="s">
        <v>995</v>
      </c>
      <c r="B537" s="65" t="s">
        <v>1387</v>
      </c>
      <c r="C537" s="142"/>
      <c r="D537" s="68"/>
      <c r="E537" s="68"/>
      <c r="F537" s="68">
        <f t="shared" si="34"/>
        <v>0</v>
      </c>
      <c r="G537" s="68"/>
      <c r="K537" s="35"/>
    </row>
    <row r="538" spans="1:27" s="171" customFormat="1" ht="25.5">
      <c r="A538" s="174" t="s">
        <v>995</v>
      </c>
      <c r="B538" s="65" t="s">
        <v>1389</v>
      </c>
      <c r="C538" s="142"/>
      <c r="D538" s="68"/>
      <c r="E538" s="68"/>
      <c r="F538" s="68">
        <f t="shared" si="34"/>
        <v>0</v>
      </c>
      <c r="G538" s="68"/>
      <c r="K538" s="35"/>
    </row>
    <row r="539" spans="1:27" s="171" customFormat="1" ht="25.5">
      <c r="A539" s="174" t="s">
        <v>995</v>
      </c>
      <c r="B539" s="65" t="s">
        <v>3290</v>
      </c>
      <c r="C539" s="142"/>
      <c r="D539" s="68"/>
      <c r="E539" s="68"/>
      <c r="F539" s="68">
        <f t="shared" si="34"/>
        <v>0</v>
      </c>
      <c r="G539" s="68"/>
      <c r="K539" s="35"/>
    </row>
    <row r="540" spans="1:27" s="171" customFormat="1" ht="25.5">
      <c r="A540" s="174" t="s">
        <v>995</v>
      </c>
      <c r="B540" s="65" t="s">
        <v>1390</v>
      </c>
      <c r="C540" s="142"/>
      <c r="D540" s="68"/>
      <c r="E540" s="68"/>
      <c r="F540" s="68">
        <f t="shared" si="34"/>
        <v>0</v>
      </c>
      <c r="G540" s="68"/>
      <c r="K540" s="35"/>
    </row>
    <row r="541" spans="1:27" s="154" customFormat="1">
      <c r="A541" s="174" t="s">
        <v>995</v>
      </c>
      <c r="B541" s="75" t="s">
        <v>1385</v>
      </c>
      <c r="C541" s="161"/>
      <c r="D541" s="162"/>
      <c r="E541" s="162"/>
      <c r="F541" s="68">
        <f t="shared" si="34"/>
        <v>0</v>
      </c>
      <c r="G541" s="68"/>
      <c r="J541" s="163"/>
      <c r="K541" s="35"/>
    </row>
    <row r="542" spans="1:27" s="171" customFormat="1" ht="38.25">
      <c r="A542" s="174" t="s">
        <v>995</v>
      </c>
      <c r="B542" s="164" t="s">
        <v>1327</v>
      </c>
      <c r="C542" s="167"/>
      <c r="D542" s="68"/>
      <c r="E542" s="68"/>
      <c r="F542" s="68">
        <f t="shared" si="34"/>
        <v>0</v>
      </c>
      <c r="G542" s="68"/>
      <c r="I542" s="177"/>
      <c r="J542" s="178"/>
      <c r="K542" s="179"/>
      <c r="L542" s="177"/>
      <c r="M542" s="177"/>
      <c r="N542" s="177"/>
      <c r="O542" s="177"/>
      <c r="P542" s="177"/>
      <c r="Q542" s="177"/>
      <c r="R542" s="177"/>
      <c r="S542" s="177"/>
    </row>
    <row r="543" spans="1:27" s="171" customFormat="1">
      <c r="A543" s="131"/>
      <c r="B543" s="65" t="s">
        <v>1369</v>
      </c>
      <c r="C543" s="167"/>
      <c r="D543" s="68"/>
      <c r="E543" s="68"/>
      <c r="F543" s="68">
        <f t="shared" si="34"/>
        <v>0</v>
      </c>
      <c r="G543" s="68"/>
      <c r="I543" s="177"/>
      <c r="J543" s="180"/>
      <c r="K543" s="181"/>
      <c r="L543" s="180"/>
      <c r="M543" s="180"/>
      <c r="N543" s="180"/>
      <c r="O543" s="180"/>
      <c r="P543" s="180"/>
      <c r="Q543" s="180"/>
      <c r="R543" s="180"/>
      <c r="S543" s="180"/>
    </row>
    <row r="544" spans="1:27" s="171" customFormat="1">
      <c r="A544" s="131"/>
      <c r="B544" s="65" t="s">
        <v>1370</v>
      </c>
      <c r="C544" s="167"/>
      <c r="D544" s="68"/>
      <c r="E544" s="68"/>
      <c r="F544" s="68">
        <f t="shared" si="34"/>
        <v>0</v>
      </c>
      <c r="G544" s="68"/>
      <c r="I544" s="177"/>
      <c r="J544" s="180"/>
      <c r="K544" s="181"/>
      <c r="L544" s="180"/>
      <c r="M544" s="180"/>
      <c r="N544" s="180"/>
      <c r="O544" s="180"/>
      <c r="P544" s="180"/>
      <c r="Q544" s="180"/>
      <c r="R544" s="180"/>
      <c r="S544" s="180"/>
    </row>
    <row r="545" spans="1:19" s="171" customFormat="1">
      <c r="A545" s="182" t="s">
        <v>271</v>
      </c>
      <c r="B545" s="71" t="s">
        <v>2675</v>
      </c>
      <c r="C545" s="167"/>
      <c r="D545" s="68"/>
      <c r="E545" s="68"/>
      <c r="F545" s="68">
        <f t="shared" si="34"/>
        <v>0</v>
      </c>
      <c r="G545" s="68"/>
      <c r="I545" s="177"/>
      <c r="J545" s="183"/>
      <c r="K545" s="184"/>
      <c r="L545" s="185"/>
      <c r="M545" s="185"/>
      <c r="N545" s="185"/>
      <c r="O545" s="185"/>
      <c r="P545" s="186"/>
      <c r="Q545" s="185"/>
      <c r="R545" s="187"/>
      <c r="S545" s="185"/>
    </row>
    <row r="546" spans="1:19" s="171" customFormat="1">
      <c r="A546" s="64" t="s">
        <v>75</v>
      </c>
      <c r="B546" s="65" t="s">
        <v>3291</v>
      </c>
      <c r="C546" s="66" t="s">
        <v>1028</v>
      </c>
      <c r="D546" s="155">
        <v>32</v>
      </c>
      <c r="E546" s="620"/>
      <c r="F546" s="68">
        <f t="shared" si="34"/>
        <v>0</v>
      </c>
      <c r="G546" s="68"/>
      <c r="I546" s="177"/>
      <c r="J546" s="183"/>
      <c r="K546" s="184"/>
      <c r="L546" s="185"/>
      <c r="M546" s="185"/>
      <c r="N546" s="185"/>
      <c r="O546" s="185"/>
      <c r="P546" s="186"/>
      <c r="Q546" s="185"/>
      <c r="R546" s="187"/>
      <c r="S546" s="185"/>
    </row>
    <row r="547" spans="1:19" s="171" customFormat="1">
      <c r="A547" s="188" t="s">
        <v>77</v>
      </c>
      <c r="B547" s="156" t="s">
        <v>1384</v>
      </c>
      <c r="C547" s="141" t="s">
        <v>1006</v>
      </c>
      <c r="D547" s="155">
        <v>332</v>
      </c>
      <c r="E547" s="620"/>
      <c r="F547" s="68">
        <f t="shared" si="34"/>
        <v>0</v>
      </c>
      <c r="G547" s="68"/>
      <c r="I547" s="177"/>
      <c r="J547" s="183"/>
      <c r="K547" s="184"/>
      <c r="L547" s="185"/>
      <c r="M547" s="185"/>
      <c r="N547" s="185"/>
      <c r="O547" s="185"/>
      <c r="P547" s="186"/>
      <c r="Q547" s="185"/>
      <c r="R547" s="187"/>
      <c r="S547" s="185"/>
    </row>
    <row r="548" spans="1:19" s="171" customFormat="1">
      <c r="A548" s="182" t="s">
        <v>271</v>
      </c>
      <c r="B548" s="71" t="s">
        <v>2676</v>
      </c>
      <c r="C548" s="167"/>
      <c r="D548" s="166"/>
      <c r="E548" s="68"/>
      <c r="F548" s="68">
        <f t="shared" si="34"/>
        <v>0</v>
      </c>
      <c r="G548" s="68"/>
      <c r="I548" s="177"/>
      <c r="J548" s="189"/>
      <c r="K548" s="184"/>
      <c r="L548" s="185"/>
      <c r="M548" s="185"/>
      <c r="N548" s="185"/>
      <c r="O548" s="185"/>
      <c r="P548" s="186"/>
      <c r="Q548" s="185"/>
      <c r="R548" s="187"/>
      <c r="S548" s="185"/>
    </row>
    <row r="549" spans="1:19" s="171" customFormat="1">
      <c r="A549" s="64" t="s">
        <v>75</v>
      </c>
      <c r="B549" s="65" t="s">
        <v>3292</v>
      </c>
      <c r="C549" s="66" t="s">
        <v>1028</v>
      </c>
      <c r="D549" s="155">
        <v>8.5</v>
      </c>
      <c r="E549" s="620"/>
      <c r="F549" s="68">
        <f t="shared" si="34"/>
        <v>0</v>
      </c>
      <c r="G549" s="68"/>
      <c r="I549" s="177"/>
      <c r="J549" s="189"/>
      <c r="K549" s="184"/>
      <c r="L549" s="185"/>
      <c r="M549" s="185"/>
      <c r="N549" s="185"/>
      <c r="O549" s="185"/>
      <c r="P549" s="186"/>
      <c r="Q549" s="185"/>
      <c r="R549" s="187"/>
      <c r="S549" s="185"/>
    </row>
    <row r="550" spans="1:19" s="171" customFormat="1">
      <c r="A550" s="188" t="s">
        <v>77</v>
      </c>
      <c r="B550" s="156" t="s">
        <v>1384</v>
      </c>
      <c r="C550" s="141" t="s">
        <v>1006</v>
      </c>
      <c r="D550" s="155">
        <v>96</v>
      </c>
      <c r="E550" s="620"/>
      <c r="F550" s="68">
        <f t="shared" si="34"/>
        <v>0</v>
      </c>
      <c r="G550" s="68"/>
      <c r="I550" s="177"/>
      <c r="J550" s="189"/>
      <c r="K550" s="184"/>
      <c r="L550" s="185"/>
      <c r="M550" s="185"/>
      <c r="N550" s="185"/>
      <c r="O550" s="185"/>
      <c r="P550" s="186"/>
      <c r="Q550" s="185"/>
      <c r="R550" s="187"/>
      <c r="S550" s="185"/>
    </row>
    <row r="551" spans="1:19" s="171" customFormat="1">
      <c r="A551" s="131"/>
      <c r="B551" s="65"/>
      <c r="C551" s="167"/>
      <c r="D551" s="68"/>
      <c r="E551" s="68"/>
      <c r="F551" s="68">
        <f t="shared" si="34"/>
        <v>0</v>
      </c>
      <c r="G551" s="68"/>
      <c r="I551" s="177"/>
      <c r="J551" s="189"/>
      <c r="K551" s="184"/>
      <c r="L551" s="185"/>
      <c r="M551" s="185"/>
      <c r="N551" s="185"/>
      <c r="O551" s="185"/>
      <c r="P551" s="186"/>
      <c r="Q551" s="185"/>
      <c r="R551" s="187"/>
      <c r="S551" s="185"/>
    </row>
    <row r="552" spans="1:19" s="171" customFormat="1">
      <c r="A552" s="117" t="s">
        <v>1040</v>
      </c>
      <c r="B552" s="71" t="s">
        <v>2677</v>
      </c>
      <c r="C552" s="142"/>
      <c r="D552" s="68"/>
      <c r="E552" s="68"/>
      <c r="F552" s="68">
        <f t="shared" si="34"/>
        <v>0</v>
      </c>
      <c r="G552" s="68"/>
      <c r="I552" s="177"/>
      <c r="J552" s="189"/>
      <c r="K552" s="184"/>
      <c r="L552" s="185"/>
      <c r="M552" s="185"/>
      <c r="N552" s="185"/>
      <c r="O552" s="185"/>
      <c r="P552" s="186"/>
      <c r="Q552" s="185"/>
      <c r="R552" s="187"/>
      <c r="S552" s="185"/>
    </row>
    <row r="553" spans="1:19" s="171" customFormat="1" ht="38.25">
      <c r="A553" s="148"/>
      <c r="B553" s="65" t="s">
        <v>2678</v>
      </c>
      <c r="C553" s="142"/>
      <c r="D553" s="68"/>
      <c r="E553" s="68"/>
      <c r="F553" s="68">
        <f t="shared" si="34"/>
        <v>0</v>
      </c>
      <c r="G553" s="68"/>
      <c r="I553" s="177"/>
      <c r="J553" s="189"/>
      <c r="K553" s="184"/>
      <c r="L553" s="185"/>
      <c r="M553" s="185"/>
      <c r="N553" s="185"/>
      <c r="O553" s="185"/>
      <c r="P553" s="186"/>
      <c r="Q553" s="185"/>
      <c r="R553" s="187"/>
      <c r="S553" s="185"/>
    </row>
    <row r="554" spans="1:19" s="171" customFormat="1">
      <c r="A554" s="148"/>
      <c r="B554" s="65" t="s">
        <v>1330</v>
      </c>
      <c r="C554" s="142"/>
      <c r="D554" s="68"/>
      <c r="E554" s="68"/>
      <c r="F554" s="68">
        <f t="shared" si="34"/>
        <v>0</v>
      </c>
      <c r="G554" s="68"/>
      <c r="I554" s="177"/>
      <c r="J554" s="189"/>
      <c r="K554" s="184"/>
      <c r="L554" s="185"/>
      <c r="M554" s="185"/>
      <c r="N554" s="185"/>
      <c r="O554" s="185"/>
      <c r="P554" s="186"/>
      <c r="Q554" s="185"/>
      <c r="R554" s="187"/>
      <c r="S554" s="185"/>
    </row>
    <row r="555" spans="1:19" s="171" customFormat="1" ht="25.5">
      <c r="A555" s="55" t="s">
        <v>995</v>
      </c>
      <c r="B555" s="65" t="s">
        <v>1415</v>
      </c>
      <c r="C555" s="142"/>
      <c r="D555" s="68"/>
      <c r="E555" s="68"/>
      <c r="F555" s="68">
        <f t="shared" si="34"/>
        <v>0</v>
      </c>
      <c r="G555" s="68"/>
      <c r="I555" s="177"/>
      <c r="J555" s="189"/>
      <c r="K555" s="184"/>
      <c r="L555" s="185"/>
      <c r="M555" s="185"/>
      <c r="N555" s="185"/>
      <c r="O555" s="185"/>
      <c r="P555" s="186"/>
      <c r="Q555" s="185"/>
      <c r="R555" s="187"/>
      <c r="S555" s="185"/>
    </row>
    <row r="556" spans="1:19" s="171" customFormat="1" ht="25.5">
      <c r="A556" s="55" t="s">
        <v>995</v>
      </c>
      <c r="B556" s="65" t="s">
        <v>1409</v>
      </c>
      <c r="C556" s="142"/>
      <c r="D556" s="68"/>
      <c r="E556" s="68"/>
      <c r="F556" s="68">
        <f t="shared" si="34"/>
        <v>0</v>
      </c>
      <c r="G556" s="68"/>
      <c r="I556" s="177"/>
      <c r="J556" s="183"/>
      <c r="K556" s="184"/>
      <c r="L556" s="185"/>
      <c r="M556" s="185"/>
      <c r="N556" s="185"/>
      <c r="O556" s="185"/>
      <c r="P556" s="186"/>
      <c r="Q556" s="185"/>
      <c r="R556" s="187"/>
      <c r="S556" s="185"/>
    </row>
    <row r="557" spans="1:19" s="171" customFormat="1" ht="25.5">
      <c r="A557" s="55" t="s">
        <v>995</v>
      </c>
      <c r="B557" s="65" t="s">
        <v>1410</v>
      </c>
      <c r="C557" s="142"/>
      <c r="D557" s="68"/>
      <c r="E557" s="68"/>
      <c r="F557" s="68">
        <f t="shared" si="34"/>
        <v>0</v>
      </c>
      <c r="G557" s="68"/>
      <c r="I557" s="177"/>
      <c r="J557" s="183"/>
      <c r="K557" s="184"/>
      <c r="L557" s="185"/>
      <c r="M557" s="185"/>
      <c r="N557" s="185"/>
      <c r="O557" s="185"/>
      <c r="P557" s="186"/>
      <c r="Q557" s="185"/>
      <c r="R557" s="187"/>
      <c r="S557" s="185"/>
    </row>
    <row r="558" spans="1:19" s="171" customFormat="1">
      <c r="A558" s="55" t="s">
        <v>995</v>
      </c>
      <c r="B558" s="65" t="s">
        <v>1392</v>
      </c>
      <c r="C558" s="142"/>
      <c r="D558" s="68"/>
      <c r="E558" s="68"/>
      <c r="F558" s="68">
        <f t="shared" si="34"/>
        <v>0</v>
      </c>
      <c r="G558" s="68"/>
      <c r="I558" s="177"/>
      <c r="J558" s="183"/>
      <c r="K558" s="184"/>
      <c r="L558" s="185"/>
      <c r="M558" s="185"/>
      <c r="N558" s="185"/>
      <c r="O558" s="185"/>
      <c r="P558" s="186"/>
      <c r="Q558" s="185"/>
      <c r="R558" s="187"/>
      <c r="S558" s="185"/>
    </row>
    <row r="559" spans="1:19" s="171" customFormat="1">
      <c r="A559" s="55" t="s">
        <v>995</v>
      </c>
      <c r="B559" s="65" t="s">
        <v>1411</v>
      </c>
      <c r="C559" s="142"/>
      <c r="D559" s="68"/>
      <c r="E559" s="68"/>
      <c r="F559" s="68">
        <f t="shared" si="34"/>
        <v>0</v>
      </c>
      <c r="G559" s="68"/>
      <c r="I559" s="177"/>
      <c r="J559" s="183"/>
      <c r="K559" s="184"/>
      <c r="L559" s="185"/>
      <c r="M559" s="185"/>
      <c r="N559" s="185"/>
      <c r="O559" s="185"/>
      <c r="P559" s="186"/>
      <c r="Q559" s="185"/>
      <c r="R559" s="187"/>
      <c r="S559" s="185"/>
    </row>
    <row r="560" spans="1:19" s="171" customFormat="1">
      <c r="A560" s="55" t="s">
        <v>995</v>
      </c>
      <c r="B560" s="65" t="s">
        <v>1393</v>
      </c>
      <c r="C560" s="142"/>
      <c r="D560" s="68"/>
      <c r="E560" s="68"/>
      <c r="F560" s="68">
        <f t="shared" si="34"/>
        <v>0</v>
      </c>
      <c r="G560" s="68"/>
      <c r="I560" s="177"/>
      <c r="J560" s="189"/>
      <c r="K560" s="184"/>
      <c r="L560" s="185"/>
      <c r="M560" s="185"/>
      <c r="N560" s="185"/>
      <c r="O560" s="185"/>
      <c r="P560" s="186"/>
      <c r="Q560" s="185"/>
      <c r="R560" s="187"/>
      <c r="S560" s="185"/>
    </row>
    <row r="561" spans="1:27" s="171" customFormat="1" ht="38.25">
      <c r="A561" s="55" t="s">
        <v>995</v>
      </c>
      <c r="B561" s="65" t="s">
        <v>1394</v>
      </c>
      <c r="C561" s="142"/>
      <c r="D561" s="68"/>
      <c r="E561" s="68"/>
      <c r="F561" s="68">
        <f t="shared" si="34"/>
        <v>0</v>
      </c>
      <c r="G561" s="68"/>
      <c r="I561" s="177"/>
      <c r="J561" s="189"/>
      <c r="K561" s="184"/>
      <c r="L561" s="185"/>
      <c r="M561" s="185"/>
      <c r="N561" s="185"/>
      <c r="O561" s="185"/>
      <c r="P561" s="186"/>
      <c r="Q561" s="185"/>
      <c r="R561" s="187"/>
      <c r="S561" s="185"/>
    </row>
    <row r="562" spans="1:27" s="171" customFormat="1" ht="25.5">
      <c r="A562" s="55" t="s">
        <v>995</v>
      </c>
      <c r="B562" s="65" t="s">
        <v>1412</v>
      </c>
      <c r="C562" s="142"/>
      <c r="D562" s="68"/>
      <c r="E562" s="68"/>
      <c r="F562" s="68">
        <f t="shared" ref="F562:F591" si="35">SUM(D562*E562)</f>
        <v>0</v>
      </c>
      <c r="G562" s="68"/>
      <c r="I562" s="177"/>
      <c r="J562" s="189"/>
      <c r="K562" s="184"/>
      <c r="L562" s="185"/>
      <c r="M562" s="185"/>
      <c r="N562" s="185"/>
      <c r="O562" s="185"/>
      <c r="P562" s="186"/>
      <c r="Q562" s="185"/>
      <c r="R562" s="187"/>
      <c r="S562" s="185"/>
    </row>
    <row r="563" spans="1:27" s="171" customFormat="1" ht="25.5">
      <c r="A563" s="55" t="s">
        <v>995</v>
      </c>
      <c r="B563" s="190" t="s">
        <v>3293</v>
      </c>
      <c r="C563" s="142"/>
      <c r="D563" s="68"/>
      <c r="E563" s="68"/>
      <c r="F563" s="68">
        <f t="shared" si="35"/>
        <v>0</v>
      </c>
      <c r="G563" s="68"/>
      <c r="I563" s="177"/>
      <c r="J563" s="189"/>
      <c r="K563" s="184"/>
      <c r="L563" s="185"/>
      <c r="M563" s="185"/>
      <c r="N563" s="185"/>
      <c r="O563" s="185"/>
      <c r="P563" s="186"/>
      <c r="Q563" s="185"/>
      <c r="R563" s="187"/>
      <c r="S563" s="185"/>
    </row>
    <row r="564" spans="1:27" s="171" customFormat="1" ht="25.5">
      <c r="A564" s="55" t="s">
        <v>995</v>
      </c>
      <c r="B564" s="65" t="s">
        <v>1395</v>
      </c>
      <c r="C564" s="142"/>
      <c r="D564" s="68"/>
      <c r="E564" s="68"/>
      <c r="F564" s="68">
        <f t="shared" si="35"/>
        <v>0</v>
      </c>
      <c r="G564" s="68"/>
      <c r="I564" s="177"/>
      <c r="J564" s="189"/>
      <c r="K564" s="184"/>
      <c r="L564" s="185"/>
      <c r="M564" s="185"/>
      <c r="N564" s="185"/>
      <c r="O564" s="185"/>
      <c r="P564" s="186"/>
      <c r="Q564" s="185"/>
      <c r="R564" s="187"/>
      <c r="S564" s="185"/>
    </row>
    <row r="565" spans="1:27" s="154" customFormat="1">
      <c r="A565" s="55" t="s">
        <v>995</v>
      </c>
      <c r="B565" s="75" t="s">
        <v>1385</v>
      </c>
      <c r="C565" s="161"/>
      <c r="D565" s="162"/>
      <c r="E565" s="162"/>
      <c r="F565" s="68">
        <f t="shared" si="35"/>
        <v>0</v>
      </c>
      <c r="G565" s="68"/>
      <c r="I565" s="191"/>
      <c r="J565" s="183"/>
      <c r="K565" s="184"/>
      <c r="L565" s="185"/>
      <c r="M565" s="185"/>
      <c r="N565" s="185"/>
      <c r="O565" s="185"/>
      <c r="P565" s="186"/>
      <c r="Q565" s="185"/>
      <c r="R565" s="187"/>
      <c r="S565" s="185"/>
    </row>
    <row r="566" spans="1:27" s="171" customFormat="1" ht="38.25">
      <c r="A566" s="55" t="s">
        <v>995</v>
      </c>
      <c r="B566" s="164" t="s">
        <v>1327</v>
      </c>
      <c r="C566" s="142"/>
      <c r="D566" s="68"/>
      <c r="E566" s="68"/>
      <c r="F566" s="68">
        <f t="shared" si="35"/>
        <v>0</v>
      </c>
      <c r="G566" s="68"/>
      <c r="I566" s="177"/>
      <c r="J566" s="189"/>
      <c r="K566" s="184"/>
      <c r="L566" s="185"/>
      <c r="M566" s="185"/>
      <c r="N566" s="185"/>
      <c r="O566" s="185"/>
      <c r="P566" s="186"/>
      <c r="Q566" s="185"/>
      <c r="R566" s="187"/>
      <c r="S566" s="185"/>
    </row>
    <row r="567" spans="1:27" s="171" customFormat="1" ht="51">
      <c r="A567" s="55" t="s">
        <v>995</v>
      </c>
      <c r="B567" s="65" t="s">
        <v>1396</v>
      </c>
      <c r="C567" s="142"/>
      <c r="D567" s="68"/>
      <c r="E567" s="68"/>
      <c r="F567" s="68">
        <f t="shared" si="35"/>
        <v>0</v>
      </c>
      <c r="G567" s="68"/>
      <c r="I567" s="177"/>
      <c r="J567" s="189"/>
      <c r="K567" s="184"/>
      <c r="L567" s="185"/>
      <c r="M567" s="185"/>
      <c r="N567" s="185"/>
      <c r="O567" s="185"/>
      <c r="P567" s="186"/>
      <c r="Q567" s="185"/>
      <c r="R567" s="187"/>
      <c r="S567" s="185"/>
    </row>
    <row r="568" spans="1:27" s="171" customFormat="1">
      <c r="A568" s="148"/>
      <c r="B568" s="65" t="s">
        <v>1416</v>
      </c>
      <c r="C568" s="142"/>
      <c r="D568" s="68"/>
      <c r="E568" s="68"/>
      <c r="F568" s="68">
        <f t="shared" si="35"/>
        <v>0</v>
      </c>
      <c r="G568" s="68"/>
      <c r="I568" s="177"/>
      <c r="J568" s="189"/>
      <c r="K568" s="184"/>
      <c r="L568" s="185"/>
      <c r="M568" s="185"/>
      <c r="N568" s="185"/>
      <c r="O568" s="185"/>
      <c r="P568" s="186"/>
      <c r="Q568" s="185"/>
      <c r="R568" s="187"/>
      <c r="S568" s="185"/>
    </row>
    <row r="569" spans="1:27" s="171" customFormat="1">
      <c r="A569" s="148"/>
      <c r="B569" s="65" t="s">
        <v>1369</v>
      </c>
      <c r="C569" s="142"/>
      <c r="D569" s="68"/>
      <c r="E569" s="68"/>
      <c r="F569" s="68">
        <f t="shared" si="35"/>
        <v>0</v>
      </c>
      <c r="G569" s="68"/>
      <c r="I569" s="177"/>
      <c r="J569" s="183"/>
      <c r="K569" s="184"/>
      <c r="L569" s="185"/>
      <c r="M569" s="185"/>
      <c r="N569" s="185"/>
      <c r="O569" s="185"/>
      <c r="P569" s="186"/>
      <c r="Q569" s="185"/>
      <c r="R569" s="187"/>
      <c r="S569" s="185"/>
    </row>
    <row r="570" spans="1:27" s="171" customFormat="1">
      <c r="A570" s="64" t="s">
        <v>75</v>
      </c>
      <c r="B570" s="65" t="s">
        <v>2679</v>
      </c>
      <c r="C570" s="141" t="s">
        <v>1028</v>
      </c>
      <c r="D570" s="155">
        <v>24</v>
      </c>
      <c r="E570" s="620"/>
      <c r="F570" s="68">
        <f t="shared" si="35"/>
        <v>0</v>
      </c>
      <c r="G570" s="68"/>
      <c r="I570" s="177"/>
      <c r="J570" s="189"/>
      <c r="K570" s="184"/>
      <c r="L570" s="185"/>
      <c r="M570" s="185"/>
      <c r="N570" s="185"/>
      <c r="O570" s="185"/>
      <c r="P570" s="186"/>
      <c r="Q570" s="185"/>
      <c r="R570" s="187"/>
      <c r="S570" s="185"/>
    </row>
    <row r="571" spans="1:27" s="171" customFormat="1">
      <c r="A571" s="64" t="s">
        <v>77</v>
      </c>
      <c r="B571" s="65" t="s">
        <v>1384</v>
      </c>
      <c r="C571" s="66" t="s">
        <v>1006</v>
      </c>
      <c r="D571" s="73">
        <v>112</v>
      </c>
      <c r="E571" s="620"/>
      <c r="F571" s="68">
        <f t="shared" si="35"/>
        <v>0</v>
      </c>
      <c r="G571" s="68"/>
      <c r="I571" s="177"/>
      <c r="J571" s="183"/>
      <c r="K571" s="184"/>
      <c r="L571" s="185"/>
      <c r="M571" s="185"/>
      <c r="N571" s="185"/>
      <c r="O571" s="185"/>
      <c r="P571" s="186"/>
      <c r="Q571" s="185"/>
      <c r="R571" s="187"/>
      <c r="S571" s="185"/>
    </row>
    <row r="572" spans="1:27">
      <c r="A572" s="55"/>
      <c r="B572" s="50"/>
      <c r="C572" s="51"/>
      <c r="D572" s="52"/>
      <c r="E572" s="52"/>
      <c r="F572" s="68">
        <f t="shared" si="35"/>
        <v>0</v>
      </c>
      <c r="G572" s="68"/>
      <c r="H572" s="35"/>
      <c r="I572" s="179"/>
      <c r="J572" s="183"/>
      <c r="K572" s="184"/>
      <c r="L572" s="185"/>
      <c r="M572" s="185"/>
      <c r="N572" s="185"/>
      <c r="O572" s="185"/>
      <c r="P572" s="186"/>
      <c r="Q572" s="185"/>
      <c r="R572" s="187"/>
      <c r="S572" s="185"/>
      <c r="T572" s="35"/>
      <c r="U572" s="35"/>
      <c r="V572" s="35"/>
      <c r="W572" s="35"/>
      <c r="X572" s="35"/>
      <c r="Y572" s="35"/>
      <c r="Z572" s="35"/>
      <c r="AA572" s="35"/>
    </row>
    <row r="573" spans="1:27" s="171" customFormat="1" ht="25.5">
      <c r="A573" s="192" t="s">
        <v>1041</v>
      </c>
      <c r="B573" s="193" t="s">
        <v>3365</v>
      </c>
      <c r="C573" s="194"/>
      <c r="D573" s="166"/>
      <c r="E573" s="166"/>
      <c r="F573" s="166">
        <f t="shared" si="35"/>
        <v>0</v>
      </c>
      <c r="G573" s="68"/>
      <c r="I573" s="177"/>
      <c r="J573" s="183"/>
      <c r="K573" s="184"/>
      <c r="L573" s="185"/>
      <c r="M573" s="185"/>
      <c r="N573" s="185"/>
      <c r="O573" s="185"/>
      <c r="P573" s="186"/>
      <c r="Q573" s="185"/>
      <c r="R573" s="187"/>
      <c r="S573" s="185"/>
    </row>
    <row r="574" spans="1:27" s="171" customFormat="1" ht="102">
      <c r="A574" s="195"/>
      <c r="B574" s="196" t="s">
        <v>3366</v>
      </c>
      <c r="C574" s="194"/>
      <c r="D574" s="166"/>
      <c r="E574" s="166"/>
      <c r="F574" s="166">
        <f t="shared" si="35"/>
        <v>0</v>
      </c>
      <c r="G574" s="68"/>
      <c r="I574" s="177"/>
      <c r="J574" s="189"/>
      <c r="K574" s="184"/>
      <c r="L574" s="185"/>
      <c r="M574" s="185"/>
      <c r="N574" s="185"/>
      <c r="O574" s="185"/>
      <c r="P574" s="186"/>
      <c r="Q574" s="185"/>
      <c r="R574" s="187"/>
      <c r="S574" s="185"/>
    </row>
    <row r="575" spans="1:27" s="171" customFormat="1">
      <c r="A575" s="195"/>
      <c r="B575" s="196" t="s">
        <v>1043</v>
      </c>
      <c r="C575" s="194"/>
      <c r="D575" s="166"/>
      <c r="E575" s="166"/>
      <c r="F575" s="166">
        <f t="shared" si="35"/>
        <v>0</v>
      </c>
      <c r="G575" s="68"/>
      <c r="I575" s="177"/>
      <c r="J575" s="189"/>
      <c r="K575" s="184"/>
      <c r="L575" s="185"/>
      <c r="M575" s="185"/>
      <c r="N575" s="185"/>
      <c r="O575" s="185"/>
      <c r="P575" s="186"/>
      <c r="Q575" s="185"/>
      <c r="R575" s="187"/>
      <c r="S575" s="185"/>
    </row>
    <row r="576" spans="1:27" s="171" customFormat="1" ht="25.5">
      <c r="A576" s="197" t="s">
        <v>75</v>
      </c>
      <c r="B576" s="196" t="s">
        <v>2257</v>
      </c>
      <c r="C576" s="198" t="s">
        <v>1044</v>
      </c>
      <c r="D576" s="199">
        <v>8</v>
      </c>
      <c r="E576" s="626"/>
      <c r="F576" s="166">
        <f t="shared" si="35"/>
        <v>0</v>
      </c>
      <c r="G576" s="68"/>
      <c r="I576" s="177"/>
      <c r="J576" s="189"/>
      <c r="K576" s="184"/>
      <c r="L576" s="185"/>
      <c r="M576" s="185"/>
      <c r="N576" s="185"/>
      <c r="O576" s="185"/>
      <c r="P576" s="186"/>
      <c r="Q576" s="185"/>
      <c r="R576" s="187"/>
      <c r="S576" s="185"/>
    </row>
    <row r="577" spans="1:27" ht="25.5">
      <c r="A577" s="197" t="s">
        <v>77</v>
      </c>
      <c r="B577" s="200" t="s">
        <v>2258</v>
      </c>
      <c r="C577" s="198" t="s">
        <v>1044</v>
      </c>
      <c r="D577" s="201">
        <v>32</v>
      </c>
      <c r="E577" s="627"/>
      <c r="F577" s="166">
        <f t="shared" si="35"/>
        <v>0</v>
      </c>
      <c r="G577" s="68"/>
      <c r="H577" s="35"/>
      <c r="I577" s="179"/>
      <c r="J577" s="183"/>
      <c r="K577" s="184"/>
      <c r="L577" s="185"/>
      <c r="M577" s="185"/>
      <c r="N577" s="185"/>
      <c r="O577" s="185"/>
      <c r="P577" s="186"/>
      <c r="Q577" s="185"/>
      <c r="R577" s="187"/>
      <c r="S577" s="185"/>
      <c r="T577" s="35"/>
      <c r="U577" s="35"/>
      <c r="V577" s="35"/>
      <c r="W577" s="35"/>
      <c r="X577" s="35"/>
      <c r="Y577" s="35"/>
      <c r="Z577" s="35"/>
      <c r="AA577" s="35"/>
    </row>
    <row r="578" spans="1:27" ht="25.5">
      <c r="A578" s="197" t="s">
        <v>79</v>
      </c>
      <c r="B578" s="196" t="s">
        <v>2259</v>
      </c>
      <c r="C578" s="198" t="s">
        <v>1044</v>
      </c>
      <c r="D578" s="201">
        <v>160</v>
      </c>
      <c r="E578" s="627"/>
      <c r="F578" s="166">
        <f t="shared" si="35"/>
        <v>0</v>
      </c>
      <c r="G578" s="68"/>
      <c r="H578" s="35"/>
      <c r="I578" s="179"/>
      <c r="J578" s="189"/>
      <c r="K578" s="184"/>
      <c r="L578" s="185"/>
      <c r="M578" s="185"/>
      <c r="N578" s="185"/>
      <c r="O578" s="185"/>
      <c r="P578" s="186"/>
      <c r="Q578" s="185"/>
      <c r="R578" s="187"/>
      <c r="S578" s="185"/>
      <c r="T578" s="35"/>
      <c r="U578" s="35"/>
      <c r="V578" s="35"/>
      <c r="W578" s="35"/>
      <c r="X578" s="35"/>
      <c r="Y578" s="35"/>
      <c r="Z578" s="35"/>
      <c r="AA578" s="35"/>
    </row>
    <row r="579" spans="1:27" ht="25.5">
      <c r="A579" s="197" t="s">
        <v>81</v>
      </c>
      <c r="B579" s="196" t="s">
        <v>2260</v>
      </c>
      <c r="C579" s="198" t="s">
        <v>1044</v>
      </c>
      <c r="D579" s="201">
        <v>24</v>
      </c>
      <c r="E579" s="627"/>
      <c r="F579" s="166">
        <f t="shared" si="35"/>
        <v>0</v>
      </c>
      <c r="G579" s="68"/>
      <c r="H579" s="35"/>
      <c r="I579" s="179"/>
      <c r="J579" s="189"/>
      <c r="K579" s="184"/>
      <c r="L579" s="185"/>
      <c r="M579" s="185"/>
      <c r="N579" s="185"/>
      <c r="O579" s="185"/>
      <c r="P579" s="186"/>
      <c r="Q579" s="185"/>
      <c r="R579" s="187"/>
      <c r="S579" s="185"/>
      <c r="T579" s="35"/>
      <c r="U579" s="35"/>
      <c r="V579" s="35"/>
      <c r="W579" s="35"/>
      <c r="X579" s="35"/>
      <c r="Y579" s="35"/>
      <c r="Z579" s="35"/>
      <c r="AA579" s="35"/>
    </row>
    <row r="580" spans="1:27">
      <c r="A580" s="197" t="s">
        <v>2623</v>
      </c>
      <c r="B580" s="196" t="s">
        <v>2261</v>
      </c>
      <c r="C580" s="198" t="s">
        <v>1044</v>
      </c>
      <c r="D580" s="201">
        <v>8</v>
      </c>
      <c r="E580" s="627"/>
      <c r="F580" s="166">
        <f t="shared" si="35"/>
        <v>0</v>
      </c>
      <c r="G580" s="68"/>
      <c r="H580" s="35"/>
      <c r="I580" s="179"/>
      <c r="J580" s="189"/>
      <c r="K580" s="184"/>
      <c r="L580" s="185"/>
      <c r="M580" s="185"/>
      <c r="N580" s="185"/>
      <c r="O580" s="185"/>
      <c r="P580" s="186"/>
      <c r="Q580" s="185"/>
      <c r="R580" s="187"/>
      <c r="S580" s="185"/>
      <c r="T580" s="35"/>
      <c r="U580" s="35"/>
      <c r="V580" s="35"/>
      <c r="W580" s="35"/>
      <c r="X580" s="35"/>
      <c r="Y580" s="35"/>
      <c r="Z580" s="35"/>
      <c r="AA580" s="35"/>
    </row>
    <row r="581" spans="1:27">
      <c r="A581" s="197" t="s">
        <v>2624</v>
      </c>
      <c r="B581" s="196" t="s">
        <v>2262</v>
      </c>
      <c r="C581" s="198" t="s">
        <v>1044</v>
      </c>
      <c r="D581" s="201">
        <v>16</v>
      </c>
      <c r="E581" s="627"/>
      <c r="F581" s="166">
        <f t="shared" si="35"/>
        <v>0</v>
      </c>
      <c r="G581" s="68"/>
      <c r="H581" s="35"/>
      <c r="I581" s="179"/>
      <c r="J581" s="189"/>
      <c r="K581" s="184"/>
      <c r="L581" s="185"/>
      <c r="M581" s="185"/>
      <c r="N581" s="185"/>
      <c r="O581" s="185"/>
      <c r="P581" s="186"/>
      <c r="Q581" s="185"/>
      <c r="R581" s="187"/>
      <c r="S581" s="185"/>
      <c r="T581" s="35"/>
      <c r="U581" s="35"/>
      <c r="V581" s="35"/>
      <c r="W581" s="35"/>
      <c r="X581" s="35"/>
      <c r="Y581" s="35"/>
      <c r="Z581" s="35"/>
      <c r="AA581" s="35"/>
    </row>
    <row r="582" spans="1:27">
      <c r="A582" s="55"/>
      <c r="B582" s="203"/>
      <c r="C582" s="142"/>
      <c r="D582" s="52"/>
      <c r="E582" s="52"/>
      <c r="F582" s="68">
        <f t="shared" si="35"/>
        <v>0</v>
      </c>
      <c r="G582" s="68"/>
      <c r="H582" s="35"/>
      <c r="I582" s="179"/>
      <c r="J582" s="183"/>
      <c r="K582" s="184"/>
      <c r="L582" s="185"/>
      <c r="M582" s="185"/>
      <c r="N582" s="185"/>
      <c r="O582" s="185"/>
      <c r="P582" s="186"/>
      <c r="Q582" s="185"/>
      <c r="R582" s="187"/>
      <c r="S582" s="185"/>
      <c r="T582" s="35"/>
      <c r="U582" s="35"/>
      <c r="V582" s="35"/>
      <c r="W582" s="35"/>
      <c r="X582" s="35"/>
      <c r="Y582" s="35"/>
      <c r="Z582" s="35"/>
      <c r="AA582" s="35"/>
    </row>
    <row r="583" spans="1:27">
      <c r="A583" s="204" t="s">
        <v>1042</v>
      </c>
      <c r="B583" s="205" t="s">
        <v>2319</v>
      </c>
      <c r="C583" s="206"/>
      <c r="D583" s="207"/>
      <c r="E583" s="208"/>
      <c r="F583" s="68">
        <f t="shared" si="35"/>
        <v>0</v>
      </c>
      <c r="G583" s="68"/>
      <c r="I583" s="209"/>
      <c r="J583" s="209"/>
      <c r="K583" s="209"/>
      <c r="L583" s="209"/>
      <c r="M583" s="209"/>
      <c r="N583" s="209"/>
      <c r="O583" s="209"/>
      <c r="P583" s="209"/>
      <c r="Q583" s="209"/>
      <c r="R583" s="209"/>
      <c r="S583" s="209"/>
    </row>
    <row r="584" spans="1:27" ht="38.25">
      <c r="A584" s="210"/>
      <c r="B584" s="211" t="s">
        <v>2320</v>
      </c>
      <c r="C584" s="206"/>
      <c r="D584" s="207"/>
      <c r="E584" s="208"/>
      <c r="F584" s="68">
        <f t="shared" si="35"/>
        <v>0</v>
      </c>
      <c r="G584" s="68"/>
      <c r="I584" s="209"/>
      <c r="J584" s="209"/>
      <c r="K584" s="209"/>
      <c r="L584" s="209"/>
      <c r="M584" s="209"/>
      <c r="N584" s="209"/>
      <c r="O584" s="209"/>
      <c r="P584" s="209"/>
      <c r="Q584" s="209"/>
      <c r="R584" s="209"/>
      <c r="S584" s="209"/>
    </row>
    <row r="585" spans="1:27" ht="76.5">
      <c r="A585" s="210"/>
      <c r="B585" s="211" t="s">
        <v>2321</v>
      </c>
      <c r="C585" s="206"/>
      <c r="D585" s="207"/>
      <c r="E585" s="208"/>
      <c r="F585" s="68">
        <f t="shared" si="35"/>
        <v>0</v>
      </c>
      <c r="G585" s="68"/>
    </row>
    <row r="586" spans="1:27" ht="25.5">
      <c r="A586" s="210"/>
      <c r="B586" s="211" t="s">
        <v>2322</v>
      </c>
      <c r="C586" s="206"/>
      <c r="D586" s="207"/>
      <c r="E586" s="208"/>
      <c r="F586" s="68">
        <f t="shared" si="35"/>
        <v>0</v>
      </c>
      <c r="G586" s="68"/>
    </row>
    <row r="587" spans="1:27" ht="25.5">
      <c r="A587" s="210"/>
      <c r="B587" s="211" t="s">
        <v>2323</v>
      </c>
      <c r="C587" s="206"/>
      <c r="D587" s="207"/>
      <c r="E587" s="208"/>
      <c r="F587" s="68">
        <f t="shared" si="35"/>
        <v>0</v>
      </c>
      <c r="G587" s="68"/>
    </row>
    <row r="588" spans="1:27" ht="38.25">
      <c r="A588" s="210"/>
      <c r="B588" s="211" t="s">
        <v>2324</v>
      </c>
      <c r="C588" s="206"/>
      <c r="D588" s="207"/>
      <c r="E588" s="208"/>
      <c r="F588" s="68">
        <f t="shared" si="35"/>
        <v>0</v>
      </c>
      <c r="G588" s="68"/>
    </row>
    <row r="589" spans="1:27">
      <c r="A589" s="210"/>
      <c r="B589" s="211" t="s">
        <v>2325</v>
      </c>
      <c r="C589" s="206"/>
      <c r="D589" s="207"/>
      <c r="E589" s="208"/>
      <c r="F589" s="68">
        <f t="shared" si="35"/>
        <v>0</v>
      </c>
      <c r="G589" s="68"/>
    </row>
    <row r="590" spans="1:27" ht="25.5">
      <c r="A590" s="210"/>
      <c r="B590" s="212" t="s">
        <v>1031</v>
      </c>
      <c r="C590" s="206"/>
      <c r="D590" s="207"/>
      <c r="E590" s="208"/>
      <c r="F590" s="68">
        <f t="shared" si="35"/>
        <v>0</v>
      </c>
      <c r="G590" s="68"/>
    </row>
    <row r="591" spans="1:27">
      <c r="A591" s="210"/>
      <c r="B591" s="211" t="s">
        <v>1032</v>
      </c>
      <c r="C591" s="206"/>
      <c r="D591" s="207"/>
      <c r="E591" s="208"/>
      <c r="F591" s="68">
        <f t="shared" si="35"/>
        <v>0</v>
      </c>
      <c r="G591" s="68"/>
    </row>
    <row r="592" spans="1:27">
      <c r="A592" s="210"/>
      <c r="B592" s="211" t="s">
        <v>2326</v>
      </c>
      <c r="C592" s="206"/>
      <c r="D592" s="207"/>
      <c r="E592" s="208"/>
      <c r="F592" s="68">
        <f t="shared" ref="F592:F623" si="36">SUM(D592*E592)</f>
        <v>0</v>
      </c>
      <c r="G592" s="68"/>
    </row>
    <row r="593" spans="1:7">
      <c r="A593" s="210"/>
      <c r="B593" s="211" t="s">
        <v>1029</v>
      </c>
      <c r="C593" s="206"/>
      <c r="D593" s="207"/>
      <c r="E593" s="208"/>
      <c r="F593" s="68">
        <f t="shared" si="36"/>
        <v>0</v>
      </c>
      <c r="G593" s="68"/>
    </row>
    <row r="594" spans="1:7">
      <c r="A594" s="213" t="s">
        <v>995</v>
      </c>
      <c r="B594" s="75" t="s">
        <v>2681</v>
      </c>
      <c r="C594" s="206"/>
      <c r="D594" s="207"/>
      <c r="E594" s="208"/>
      <c r="F594" s="68">
        <f t="shared" si="36"/>
        <v>0</v>
      </c>
      <c r="G594" s="68"/>
    </row>
    <row r="595" spans="1:7">
      <c r="A595" s="213"/>
      <c r="B595" s="212"/>
      <c r="C595" s="206" t="s">
        <v>1006</v>
      </c>
      <c r="D595" s="207">
        <v>1140</v>
      </c>
      <c r="E595" s="628"/>
      <c r="F595" s="68">
        <f t="shared" si="36"/>
        <v>0</v>
      </c>
      <c r="G595" s="68"/>
    </row>
    <row r="596" spans="1:7">
      <c r="A596" s="213"/>
      <c r="B596" s="212"/>
      <c r="C596" s="206"/>
      <c r="D596" s="207"/>
      <c r="E596" s="208"/>
      <c r="F596" s="68"/>
      <c r="G596" s="68"/>
    </row>
    <row r="597" spans="1:7" ht="38.25">
      <c r="A597" s="214" t="s">
        <v>2293</v>
      </c>
      <c r="B597" s="215" t="s">
        <v>3129</v>
      </c>
      <c r="C597" s="216"/>
      <c r="D597" s="217"/>
      <c r="E597" s="218"/>
      <c r="F597" s="219"/>
      <c r="G597" s="68"/>
    </row>
    <row r="598" spans="1:7" ht="38.25">
      <c r="A598" s="62"/>
      <c r="B598" s="220" t="s">
        <v>3123</v>
      </c>
      <c r="C598" s="216"/>
      <c r="D598" s="217"/>
      <c r="E598" s="218"/>
      <c r="F598" s="219"/>
      <c r="G598" s="68"/>
    </row>
    <row r="599" spans="1:7" ht="25.5">
      <c r="A599" s="62"/>
      <c r="B599" s="220" t="s">
        <v>3124</v>
      </c>
      <c r="C599" s="216"/>
      <c r="D599" s="217"/>
      <c r="E599" s="218"/>
      <c r="F599" s="219"/>
      <c r="G599" s="68"/>
    </row>
    <row r="600" spans="1:7">
      <c r="A600" s="62"/>
      <c r="B600" s="220" t="s">
        <v>3125</v>
      </c>
      <c r="C600" s="216"/>
      <c r="D600" s="217"/>
      <c r="E600" s="218"/>
      <c r="F600" s="219"/>
      <c r="G600" s="68"/>
    </row>
    <row r="601" spans="1:7" ht="38.25">
      <c r="A601" s="62"/>
      <c r="B601" s="220" t="s">
        <v>3126</v>
      </c>
      <c r="C601" s="216"/>
      <c r="D601" s="217"/>
      <c r="E601" s="218"/>
      <c r="F601" s="219"/>
      <c r="G601" s="68"/>
    </row>
    <row r="602" spans="1:7" ht="38.25">
      <c r="A602" s="62"/>
      <c r="B602" s="220" t="s">
        <v>3127</v>
      </c>
      <c r="C602" s="216"/>
      <c r="D602" s="217"/>
      <c r="E602" s="218"/>
      <c r="F602" s="219"/>
      <c r="G602" s="68"/>
    </row>
    <row r="603" spans="1:7">
      <c r="A603" s="62"/>
      <c r="B603" s="220" t="s">
        <v>3128</v>
      </c>
      <c r="C603" s="216"/>
      <c r="D603" s="217"/>
      <c r="E603" s="218"/>
      <c r="F603" s="219"/>
      <c r="G603" s="68"/>
    </row>
    <row r="604" spans="1:7" ht="25.5">
      <c r="A604" s="221"/>
      <c r="B604" s="220" t="s">
        <v>1031</v>
      </c>
      <c r="C604" s="216"/>
      <c r="D604" s="217"/>
      <c r="E604" s="218"/>
      <c r="F604" s="219"/>
      <c r="G604" s="68"/>
    </row>
    <row r="605" spans="1:7">
      <c r="A605" s="221"/>
      <c r="B605" s="220" t="s">
        <v>1032</v>
      </c>
      <c r="C605" s="216"/>
      <c r="D605" s="217"/>
      <c r="E605" s="218"/>
      <c r="F605" s="219"/>
      <c r="G605" s="68"/>
    </row>
    <row r="606" spans="1:7">
      <c r="A606" s="221"/>
      <c r="B606" s="220" t="s">
        <v>2327</v>
      </c>
      <c r="C606" s="216"/>
      <c r="D606" s="217"/>
      <c r="E606" s="218"/>
      <c r="F606" s="219"/>
      <c r="G606" s="68"/>
    </row>
    <row r="607" spans="1:7">
      <c r="A607" s="221"/>
      <c r="B607" s="220" t="s">
        <v>1029</v>
      </c>
      <c r="C607" s="216"/>
      <c r="D607" s="217"/>
      <c r="E607" s="218"/>
      <c r="F607" s="219"/>
      <c r="G607" s="68"/>
    </row>
    <row r="608" spans="1:7" ht="25.5">
      <c r="A608" s="62" t="s">
        <v>995</v>
      </c>
      <c r="B608" s="222" t="s">
        <v>3130</v>
      </c>
      <c r="C608" s="216"/>
      <c r="D608" s="63"/>
      <c r="E608" s="52"/>
      <c r="F608" s="223"/>
      <c r="G608" s="68"/>
    </row>
    <row r="609" spans="1:7">
      <c r="A609" s="62"/>
      <c r="B609" s="222"/>
      <c r="C609" s="216" t="s">
        <v>1006</v>
      </c>
      <c r="D609" s="147">
        <v>32</v>
      </c>
      <c r="E609" s="621"/>
      <c r="F609" s="68">
        <f t="shared" si="36"/>
        <v>0</v>
      </c>
      <c r="G609" s="68"/>
    </row>
    <row r="610" spans="1:7">
      <c r="A610" s="210"/>
      <c r="B610" s="211"/>
      <c r="C610" s="206"/>
      <c r="D610" s="207"/>
      <c r="E610" s="208"/>
      <c r="F610" s="68">
        <f t="shared" si="36"/>
        <v>0</v>
      </c>
      <c r="G610" s="68"/>
    </row>
    <row r="611" spans="1:7" ht="25.5">
      <c r="A611" s="204" t="s">
        <v>2371</v>
      </c>
      <c r="B611" s="224" t="s">
        <v>2328</v>
      </c>
      <c r="C611" s="206"/>
      <c r="D611" s="207"/>
      <c r="E611" s="208"/>
      <c r="F611" s="68">
        <f t="shared" si="36"/>
        <v>0</v>
      </c>
      <c r="G611" s="68"/>
    </row>
    <row r="612" spans="1:7" ht="51">
      <c r="A612" s="213"/>
      <c r="B612" s="211" t="s">
        <v>2329</v>
      </c>
      <c r="C612" s="206"/>
      <c r="D612" s="207"/>
      <c r="E612" s="208"/>
      <c r="F612" s="68">
        <f t="shared" si="36"/>
        <v>0</v>
      </c>
      <c r="G612" s="68"/>
    </row>
    <row r="613" spans="1:7" ht="25.5">
      <c r="A613" s="213"/>
      <c r="B613" s="211" t="s">
        <v>2330</v>
      </c>
      <c r="C613" s="206"/>
      <c r="D613" s="207"/>
      <c r="E613" s="208"/>
      <c r="F613" s="68">
        <f t="shared" si="36"/>
        <v>0</v>
      </c>
      <c r="G613" s="68"/>
    </row>
    <row r="614" spans="1:7">
      <c r="A614" s="213"/>
      <c r="B614" s="211" t="s">
        <v>2331</v>
      </c>
      <c r="C614" s="206"/>
      <c r="D614" s="207"/>
      <c r="E614" s="208"/>
      <c r="F614" s="68">
        <f t="shared" si="36"/>
        <v>0</v>
      </c>
      <c r="G614" s="68"/>
    </row>
    <row r="615" spans="1:7">
      <c r="A615" s="213"/>
      <c r="B615" s="211" t="s">
        <v>2332</v>
      </c>
      <c r="C615" s="206"/>
      <c r="D615" s="207"/>
      <c r="E615" s="208"/>
      <c r="F615" s="68">
        <f t="shared" si="36"/>
        <v>0</v>
      </c>
      <c r="G615" s="68"/>
    </row>
    <row r="616" spans="1:7" ht="25.5">
      <c r="A616" s="213"/>
      <c r="B616" s="211" t="s">
        <v>2333</v>
      </c>
      <c r="C616" s="206"/>
      <c r="D616" s="207"/>
      <c r="E616" s="208"/>
      <c r="F616" s="68">
        <f t="shared" si="36"/>
        <v>0</v>
      </c>
      <c r="G616" s="68"/>
    </row>
    <row r="617" spans="1:7" ht="25.5">
      <c r="A617" s="213"/>
      <c r="B617" s="211" t="s">
        <v>2334</v>
      </c>
      <c r="C617" s="206"/>
      <c r="D617" s="207"/>
      <c r="E617" s="208"/>
      <c r="F617" s="68">
        <f t="shared" si="36"/>
        <v>0</v>
      </c>
      <c r="G617" s="68"/>
    </row>
    <row r="618" spans="1:7">
      <c r="A618" s="213"/>
      <c r="B618" s="211" t="s">
        <v>2335</v>
      </c>
      <c r="C618" s="206"/>
      <c r="D618" s="207"/>
      <c r="E618" s="208"/>
      <c r="F618" s="68">
        <f t="shared" si="36"/>
        <v>0</v>
      </c>
      <c r="G618" s="68"/>
    </row>
    <row r="619" spans="1:7">
      <c r="A619" s="213" t="s">
        <v>995</v>
      </c>
      <c r="B619" s="211" t="s">
        <v>2336</v>
      </c>
      <c r="C619" s="206"/>
      <c r="D619" s="207"/>
      <c r="E619" s="208"/>
      <c r="F619" s="68">
        <f t="shared" si="36"/>
        <v>0</v>
      </c>
      <c r="G619" s="68"/>
    </row>
    <row r="620" spans="1:7">
      <c r="A620" s="213" t="s">
        <v>995</v>
      </c>
      <c r="B620" s="211" t="s">
        <v>2337</v>
      </c>
      <c r="C620" s="206"/>
      <c r="D620" s="207"/>
      <c r="E620" s="208"/>
      <c r="F620" s="68">
        <f t="shared" si="36"/>
        <v>0</v>
      </c>
      <c r="G620" s="68"/>
    </row>
    <row r="621" spans="1:7">
      <c r="A621" s="213" t="s">
        <v>995</v>
      </c>
      <c r="B621" s="211" t="s">
        <v>2338</v>
      </c>
      <c r="C621" s="206"/>
      <c r="D621" s="207"/>
      <c r="E621" s="208"/>
      <c r="F621" s="68">
        <f t="shared" si="36"/>
        <v>0</v>
      </c>
      <c r="G621" s="68"/>
    </row>
    <row r="622" spans="1:7">
      <c r="A622" s="213" t="s">
        <v>995</v>
      </c>
      <c r="B622" s="211" t="s">
        <v>2339</v>
      </c>
      <c r="C622" s="206"/>
      <c r="D622" s="207"/>
      <c r="E622" s="208"/>
      <c r="F622" s="68">
        <f t="shared" si="36"/>
        <v>0</v>
      </c>
      <c r="G622" s="68"/>
    </row>
    <row r="623" spans="1:7">
      <c r="A623" s="213" t="s">
        <v>995</v>
      </c>
      <c r="B623" s="211" t="s">
        <v>2340</v>
      </c>
      <c r="C623" s="206"/>
      <c r="D623" s="207"/>
      <c r="E623" s="208"/>
      <c r="F623" s="68">
        <f t="shared" si="36"/>
        <v>0</v>
      </c>
      <c r="G623" s="68"/>
    </row>
    <row r="624" spans="1:7" ht="25.5">
      <c r="A624" s="213" t="s">
        <v>995</v>
      </c>
      <c r="B624" s="211" t="s">
        <v>2341</v>
      </c>
      <c r="C624" s="206"/>
      <c r="D624" s="207"/>
      <c r="E624" s="208"/>
      <c r="F624" s="68">
        <f t="shared" ref="F624:F636" si="37">SUM(D624*E624)</f>
        <v>0</v>
      </c>
      <c r="G624" s="68"/>
    </row>
    <row r="625" spans="1:7">
      <c r="A625" s="213" t="s">
        <v>995</v>
      </c>
      <c r="B625" s="211" t="s">
        <v>2342</v>
      </c>
      <c r="C625" s="206"/>
      <c r="D625" s="207"/>
      <c r="E625" s="208"/>
      <c r="F625" s="68">
        <f t="shared" si="37"/>
        <v>0</v>
      </c>
      <c r="G625" s="68"/>
    </row>
    <row r="626" spans="1:7" ht="38.25">
      <c r="A626" s="213" t="s">
        <v>995</v>
      </c>
      <c r="B626" s="211" t="s">
        <v>2343</v>
      </c>
      <c r="C626" s="206"/>
      <c r="D626" s="207"/>
      <c r="E626" s="208"/>
      <c r="F626" s="68">
        <f t="shared" si="37"/>
        <v>0</v>
      </c>
      <c r="G626" s="68"/>
    </row>
    <row r="627" spans="1:7" ht="25.5">
      <c r="A627" s="213" t="s">
        <v>995</v>
      </c>
      <c r="B627" s="211" t="s">
        <v>2344</v>
      </c>
      <c r="C627" s="206"/>
      <c r="D627" s="207"/>
      <c r="E627" s="208"/>
      <c r="F627" s="68">
        <f t="shared" si="37"/>
        <v>0</v>
      </c>
      <c r="G627" s="68"/>
    </row>
    <row r="628" spans="1:7">
      <c r="A628" s="213"/>
      <c r="B628" s="211" t="s">
        <v>2345</v>
      </c>
      <c r="C628" s="206"/>
      <c r="D628" s="207"/>
      <c r="E628" s="208"/>
      <c r="F628" s="68">
        <f t="shared" si="37"/>
        <v>0</v>
      </c>
      <c r="G628" s="68"/>
    </row>
    <row r="629" spans="1:7" ht="25.5">
      <c r="A629" s="213"/>
      <c r="B629" s="212" t="s">
        <v>1031</v>
      </c>
      <c r="C629" s="206"/>
      <c r="D629" s="207"/>
      <c r="E629" s="208"/>
      <c r="F629" s="68">
        <f t="shared" si="37"/>
        <v>0</v>
      </c>
      <c r="G629" s="68"/>
    </row>
    <row r="630" spans="1:7">
      <c r="A630" s="213"/>
      <c r="B630" s="211" t="s">
        <v>1032</v>
      </c>
      <c r="C630" s="206"/>
      <c r="D630" s="207"/>
      <c r="E630" s="208"/>
      <c r="F630" s="68">
        <f t="shared" si="37"/>
        <v>0</v>
      </c>
      <c r="G630" s="68"/>
    </row>
    <row r="631" spans="1:7">
      <c r="A631" s="213"/>
      <c r="B631" s="211" t="s">
        <v>2327</v>
      </c>
      <c r="C631" s="206"/>
      <c r="D631" s="207"/>
      <c r="E631" s="208"/>
      <c r="F631" s="68">
        <f t="shared" si="37"/>
        <v>0</v>
      </c>
      <c r="G631" s="68"/>
    </row>
    <row r="632" spans="1:7">
      <c r="A632" s="213"/>
      <c r="B632" s="211" t="s">
        <v>1029</v>
      </c>
      <c r="C632" s="206"/>
      <c r="D632" s="207"/>
      <c r="E632" s="208"/>
      <c r="F632" s="68">
        <f t="shared" si="37"/>
        <v>0</v>
      </c>
      <c r="G632" s="68"/>
    </row>
    <row r="633" spans="1:7" ht="25.5">
      <c r="A633" s="225" t="s">
        <v>271</v>
      </c>
      <c r="B633" s="226" t="s">
        <v>3131</v>
      </c>
      <c r="C633" s="206"/>
      <c r="D633" s="207"/>
      <c r="E633" s="208"/>
      <c r="F633" s="68">
        <f t="shared" si="37"/>
        <v>0</v>
      </c>
      <c r="G633" s="68"/>
    </row>
    <row r="634" spans="1:7">
      <c r="A634" s="213" t="s">
        <v>75</v>
      </c>
      <c r="B634" s="211" t="s">
        <v>2346</v>
      </c>
      <c r="C634" s="206" t="s">
        <v>1006</v>
      </c>
      <c r="D634" s="227">
        <v>345</v>
      </c>
      <c r="E634" s="628"/>
      <c r="F634" s="68">
        <f t="shared" si="37"/>
        <v>0</v>
      </c>
      <c r="G634" s="68"/>
    </row>
    <row r="635" spans="1:7">
      <c r="A635" s="225" t="s">
        <v>271</v>
      </c>
      <c r="B635" s="226" t="s">
        <v>2680</v>
      </c>
      <c r="C635" s="206"/>
      <c r="D635" s="207"/>
      <c r="E635" s="208"/>
      <c r="F635" s="68">
        <f t="shared" si="37"/>
        <v>0</v>
      </c>
      <c r="G635" s="68"/>
    </row>
    <row r="636" spans="1:7">
      <c r="A636" s="213" t="s">
        <v>77</v>
      </c>
      <c r="B636" s="211" t="s">
        <v>2347</v>
      </c>
      <c r="C636" s="206" t="s">
        <v>1006</v>
      </c>
      <c r="D636" s="207">
        <v>825</v>
      </c>
      <c r="E636" s="628"/>
      <c r="F636" s="68">
        <f t="shared" si="37"/>
        <v>0</v>
      </c>
      <c r="G636" s="68"/>
    </row>
    <row r="637" spans="1:7">
      <c r="A637" s="213"/>
      <c r="B637" s="211"/>
      <c r="C637" s="206"/>
      <c r="D637" s="207"/>
      <c r="E637" s="208"/>
      <c r="F637" s="68"/>
      <c r="G637" s="68"/>
    </row>
    <row r="638" spans="1:7" ht="25.5">
      <c r="A638" s="70" t="s">
        <v>2372</v>
      </c>
      <c r="B638" s="228" t="s">
        <v>2717</v>
      </c>
      <c r="C638" s="66"/>
      <c r="D638" s="106"/>
      <c r="E638" s="98"/>
      <c r="F638" s="68"/>
      <c r="G638" s="68"/>
    </row>
    <row r="639" spans="1:7" ht="51">
      <c r="A639" s="64"/>
      <c r="B639" s="105" t="s">
        <v>2721</v>
      </c>
      <c r="C639" s="66"/>
      <c r="D639" s="106"/>
      <c r="E639" s="98"/>
      <c r="F639" s="68"/>
      <c r="G639" s="68"/>
    </row>
    <row r="640" spans="1:7" ht="25.5">
      <c r="A640" s="64"/>
      <c r="B640" s="105" t="s">
        <v>2722</v>
      </c>
      <c r="C640" s="66"/>
      <c r="D640" s="106"/>
      <c r="E640" s="98"/>
      <c r="F640" s="68"/>
      <c r="G640" s="68"/>
    </row>
    <row r="641" spans="1:27" ht="38.25">
      <c r="A641" s="64"/>
      <c r="B641" s="105" t="s">
        <v>2718</v>
      </c>
      <c r="C641" s="66"/>
      <c r="D641" s="106"/>
      <c r="E641" s="98"/>
      <c r="F641" s="68"/>
      <c r="G641" s="68"/>
    </row>
    <row r="642" spans="1:27" ht="25.5">
      <c r="A642" s="64"/>
      <c r="B642" s="105" t="s">
        <v>2719</v>
      </c>
      <c r="C642" s="66"/>
      <c r="D642" s="106"/>
      <c r="E642" s="98"/>
      <c r="F642" s="68"/>
      <c r="G642" s="68"/>
    </row>
    <row r="643" spans="1:27">
      <c r="A643" s="64"/>
      <c r="B643" s="105" t="s">
        <v>2720</v>
      </c>
      <c r="C643" s="66"/>
      <c r="D643" s="106"/>
      <c r="E643" s="98"/>
      <c r="F643" s="68"/>
      <c r="G643" s="68"/>
    </row>
    <row r="644" spans="1:27">
      <c r="A644" s="64"/>
      <c r="B644" s="65"/>
      <c r="C644" s="66" t="s">
        <v>1028</v>
      </c>
      <c r="D644" s="229">
        <v>26</v>
      </c>
      <c r="E644" s="623"/>
      <c r="F644" s="68">
        <f t="shared" ref="F644" si="38">SUM(D644*E644)</f>
        <v>0</v>
      </c>
      <c r="G644" s="68"/>
    </row>
    <row r="645" spans="1:27">
      <c r="A645" s="64"/>
      <c r="B645" s="65"/>
      <c r="C645" s="66"/>
      <c r="D645" s="106"/>
      <c r="E645" s="98"/>
      <c r="F645" s="68"/>
      <c r="G645" s="68"/>
    </row>
    <row r="646" spans="1:27">
      <c r="A646" s="70" t="s">
        <v>2374</v>
      </c>
      <c r="B646" s="228" t="s">
        <v>3299</v>
      </c>
      <c r="C646" s="66"/>
      <c r="D646" s="106"/>
      <c r="E646" s="98"/>
      <c r="F646" s="68"/>
      <c r="G646" s="68"/>
    </row>
    <row r="647" spans="1:27" ht="89.25">
      <c r="A647" s="139"/>
      <c r="B647" s="65" t="s">
        <v>4314</v>
      </c>
      <c r="C647" s="142"/>
      <c r="D647" s="68"/>
      <c r="E647" s="68"/>
      <c r="F647" s="68">
        <f t="shared" ref="F647:F655" si="39">SUM(D647*E647)</f>
        <v>0</v>
      </c>
      <c r="G647" s="68"/>
    </row>
    <row r="648" spans="1:27">
      <c r="A648" s="139"/>
      <c r="B648" s="65" t="s">
        <v>4312</v>
      </c>
      <c r="C648" s="142"/>
      <c r="D648" s="68"/>
      <c r="E648" s="68"/>
      <c r="F648" s="68"/>
      <c r="G648" s="68"/>
    </row>
    <row r="649" spans="1:27">
      <c r="A649" s="139"/>
      <c r="B649" s="65" t="s">
        <v>1330</v>
      </c>
      <c r="C649" s="142"/>
      <c r="D649" s="68"/>
      <c r="E649" s="68"/>
      <c r="F649" s="68">
        <f t="shared" si="39"/>
        <v>0</v>
      </c>
      <c r="G649" s="68"/>
    </row>
    <row r="650" spans="1:27" ht="25.5">
      <c r="A650" s="64" t="s">
        <v>995</v>
      </c>
      <c r="B650" s="65" t="s">
        <v>3301</v>
      </c>
      <c r="C650" s="160"/>
      <c r="D650" s="68"/>
      <c r="E650" s="68"/>
      <c r="F650" s="68">
        <f t="shared" si="39"/>
        <v>0</v>
      </c>
      <c r="G650" s="68"/>
    </row>
    <row r="651" spans="1:27">
      <c r="A651" s="64" t="s">
        <v>995</v>
      </c>
      <c r="B651" s="65" t="s">
        <v>4313</v>
      </c>
      <c r="C651" s="160"/>
      <c r="D651" s="68"/>
      <c r="E651" s="68"/>
      <c r="F651" s="68"/>
      <c r="G651" s="68"/>
    </row>
    <row r="652" spans="1:27">
      <c r="A652" s="64" t="s">
        <v>995</v>
      </c>
      <c r="B652" s="75" t="s">
        <v>1385</v>
      </c>
      <c r="C652" s="161"/>
      <c r="D652" s="162"/>
      <c r="E652" s="162"/>
      <c r="F652" s="68">
        <f t="shared" si="39"/>
        <v>0</v>
      </c>
      <c r="G652" s="68"/>
    </row>
    <row r="653" spans="1:27" ht="38.25">
      <c r="A653" s="64" t="s">
        <v>995</v>
      </c>
      <c r="B653" s="74" t="s">
        <v>1386</v>
      </c>
      <c r="C653" s="160"/>
      <c r="D653" s="68"/>
      <c r="E653" s="68"/>
      <c r="F653" s="68">
        <f t="shared" si="39"/>
        <v>0</v>
      </c>
      <c r="G653" s="68"/>
    </row>
    <row r="654" spans="1:27">
      <c r="A654" s="139"/>
      <c r="B654" s="65" t="s">
        <v>1369</v>
      </c>
      <c r="C654" s="160"/>
      <c r="D654" s="68"/>
      <c r="E654" s="68"/>
      <c r="F654" s="68">
        <f t="shared" si="39"/>
        <v>0</v>
      </c>
      <c r="G654" s="68"/>
    </row>
    <row r="655" spans="1:27">
      <c r="A655" s="64"/>
      <c r="B655" s="65"/>
      <c r="C655" s="66" t="s">
        <v>1028</v>
      </c>
      <c r="D655" s="73">
        <v>5</v>
      </c>
      <c r="E655" s="620"/>
      <c r="F655" s="68">
        <f t="shared" si="39"/>
        <v>0</v>
      </c>
      <c r="G655" s="68"/>
    </row>
    <row r="656" spans="1:27">
      <c r="A656" s="230"/>
      <c r="B656" s="231"/>
      <c r="C656" s="232"/>
      <c r="D656" s="232"/>
      <c r="E656" s="232"/>
      <c r="F656" s="99"/>
      <c r="G656" s="59"/>
      <c r="H656" s="88"/>
      <c r="I656" s="88"/>
      <c r="J656" s="88"/>
      <c r="K656" s="35"/>
      <c r="L656" s="88"/>
      <c r="M656" s="88"/>
      <c r="N656" s="88"/>
      <c r="O656" s="88"/>
      <c r="P656" s="88"/>
      <c r="Q656" s="88"/>
      <c r="R656" s="88"/>
      <c r="S656" s="88"/>
      <c r="T656" s="88"/>
      <c r="U656" s="88"/>
      <c r="V656" s="88"/>
      <c r="W656" s="88"/>
      <c r="X656" s="88"/>
      <c r="Y656" s="88"/>
      <c r="Z656" s="88"/>
      <c r="AA656" s="88"/>
    </row>
    <row r="657" spans="1:27">
      <c r="A657" s="233" t="str">
        <f>A368</f>
        <v>IV.</v>
      </c>
      <c r="B657" s="234" t="str">
        <f>CONCATENATE(B368," ", "UKUPNO:")</f>
        <v>BETONSKI I ARMIRANO BETONSKI RADOVI UKUPNO:</v>
      </c>
      <c r="C657" s="235"/>
      <c r="D657" s="236"/>
      <c r="E657" s="236">
        <v>0</v>
      </c>
      <c r="F657" s="237">
        <f>SUM(F369:F656)</f>
        <v>0</v>
      </c>
      <c r="G657" s="238"/>
      <c r="H657" s="115"/>
      <c r="I657" s="115"/>
      <c r="J657" s="115"/>
      <c r="K657" s="35"/>
      <c r="L657" s="115"/>
      <c r="M657" s="115"/>
      <c r="N657" s="115"/>
      <c r="O657" s="115"/>
      <c r="P657" s="115"/>
      <c r="Q657" s="115"/>
      <c r="R657" s="115"/>
      <c r="S657" s="115"/>
      <c r="T657" s="115"/>
      <c r="U657" s="115"/>
      <c r="V657" s="115"/>
      <c r="W657" s="115"/>
      <c r="X657" s="115"/>
      <c r="Y657" s="115"/>
      <c r="Z657" s="115"/>
      <c r="AA657" s="115"/>
    </row>
    <row r="658" spans="1:27">
      <c r="A658" s="81"/>
      <c r="B658" s="82"/>
      <c r="C658" s="16"/>
      <c r="D658" s="83"/>
      <c r="E658" s="83"/>
      <c r="F658" s="59"/>
      <c r="G658" s="59"/>
      <c r="H658" s="115"/>
      <c r="I658" s="115"/>
      <c r="J658" s="115"/>
      <c r="K658" s="35"/>
      <c r="L658" s="115"/>
      <c r="M658" s="115"/>
      <c r="N658" s="115"/>
      <c r="O658" s="115"/>
      <c r="P658" s="115"/>
      <c r="Q658" s="115"/>
      <c r="R658" s="115"/>
      <c r="S658" s="115"/>
      <c r="T658" s="115"/>
      <c r="U658" s="115"/>
      <c r="V658" s="115"/>
      <c r="W658" s="115"/>
      <c r="X658" s="115"/>
      <c r="Y658" s="115"/>
      <c r="Z658" s="115"/>
      <c r="AA658" s="115"/>
    </row>
    <row r="659" spans="1:27">
      <c r="A659" s="81"/>
      <c r="B659" s="82"/>
      <c r="C659" s="16"/>
      <c r="D659" s="83"/>
      <c r="E659" s="83"/>
      <c r="F659" s="59"/>
      <c r="G659" s="59"/>
      <c r="H659" s="115"/>
      <c r="I659" s="115"/>
      <c r="J659" s="115"/>
      <c r="K659" s="35"/>
      <c r="L659" s="115"/>
      <c r="M659" s="115"/>
      <c r="N659" s="115"/>
      <c r="O659" s="115"/>
      <c r="P659" s="115"/>
      <c r="Q659" s="115"/>
      <c r="R659" s="115"/>
      <c r="S659" s="115"/>
      <c r="T659" s="115"/>
      <c r="U659" s="115"/>
      <c r="V659" s="115"/>
      <c r="W659" s="115"/>
      <c r="X659" s="115"/>
      <c r="Y659" s="115"/>
      <c r="Z659" s="115"/>
      <c r="AA659" s="115"/>
    </row>
    <row r="660" spans="1:27">
      <c r="A660" s="43" t="s">
        <v>1047</v>
      </c>
      <c r="B660" s="44" t="s">
        <v>1048</v>
      </c>
      <c r="C660" s="45"/>
      <c r="D660" s="46"/>
      <c r="E660" s="46">
        <v>0</v>
      </c>
      <c r="F660" s="46">
        <f t="shared" ref="F660:F670" si="40">ROUND(D660*E660,2)</f>
        <v>0</v>
      </c>
      <c r="G660" s="239"/>
      <c r="H660" s="88"/>
      <c r="I660" s="88"/>
      <c r="J660" s="88"/>
      <c r="K660" s="35"/>
      <c r="L660" s="88"/>
      <c r="M660" s="88"/>
      <c r="N660" s="88"/>
      <c r="O660" s="88"/>
      <c r="P660" s="88"/>
      <c r="Q660" s="88"/>
      <c r="R660" s="88"/>
      <c r="S660" s="88"/>
      <c r="T660" s="88"/>
      <c r="U660" s="88"/>
      <c r="V660" s="88"/>
      <c r="W660" s="88"/>
      <c r="X660" s="88"/>
      <c r="Y660" s="88"/>
      <c r="Z660" s="88"/>
      <c r="AA660" s="88"/>
    </row>
    <row r="661" spans="1:27">
      <c r="A661" s="49"/>
      <c r="B661" s="50"/>
      <c r="C661" s="51"/>
      <c r="D661" s="52"/>
      <c r="E661" s="52"/>
      <c r="F661" s="59"/>
      <c r="G661" s="59"/>
      <c r="H661" s="35"/>
      <c r="I661" s="35"/>
      <c r="J661" s="35"/>
      <c r="K661" s="35"/>
      <c r="L661" s="35"/>
      <c r="M661" s="35"/>
      <c r="N661" s="35"/>
      <c r="O661" s="35"/>
      <c r="P661" s="35"/>
      <c r="Q661" s="35"/>
      <c r="R661" s="35"/>
      <c r="S661" s="35"/>
      <c r="T661" s="35"/>
      <c r="U661" s="35"/>
      <c r="V661" s="35"/>
      <c r="W661" s="35"/>
      <c r="X661" s="35"/>
      <c r="Y661" s="35"/>
      <c r="Z661" s="35"/>
      <c r="AA661" s="35"/>
    </row>
    <row r="662" spans="1:27" ht="25.5">
      <c r="A662" s="55" t="s">
        <v>990</v>
      </c>
      <c r="B662" s="50" t="s">
        <v>1049</v>
      </c>
      <c r="C662" s="51"/>
      <c r="D662" s="52"/>
      <c r="E662" s="52">
        <v>0</v>
      </c>
      <c r="F662" s="59"/>
      <c r="G662" s="59"/>
      <c r="H662" s="35"/>
      <c r="I662" s="35"/>
      <c r="J662" s="35"/>
      <c r="K662" s="35"/>
      <c r="L662" s="35"/>
      <c r="M662" s="35"/>
      <c r="N662" s="35"/>
      <c r="O662" s="35"/>
      <c r="P662" s="35"/>
      <c r="Q662" s="35"/>
      <c r="R662" s="35"/>
      <c r="S662" s="35"/>
      <c r="T662" s="35"/>
      <c r="U662" s="35"/>
      <c r="V662" s="35"/>
      <c r="W662" s="35"/>
      <c r="X662" s="35"/>
      <c r="Y662" s="35"/>
      <c r="Z662" s="35"/>
      <c r="AA662" s="35"/>
    </row>
    <row r="663" spans="1:27">
      <c r="A663" s="55" t="s">
        <v>995</v>
      </c>
      <c r="B663" s="50" t="s">
        <v>2632</v>
      </c>
      <c r="C663" s="51"/>
      <c r="D663" s="52"/>
      <c r="E663" s="52">
        <v>0</v>
      </c>
      <c r="F663" s="59"/>
      <c r="G663" s="59"/>
      <c r="H663" s="35"/>
      <c r="I663" s="35"/>
      <c r="J663" s="35"/>
      <c r="K663" s="35"/>
      <c r="L663" s="35"/>
      <c r="M663" s="35"/>
      <c r="N663" s="35"/>
      <c r="O663" s="35"/>
      <c r="P663" s="35"/>
      <c r="Q663" s="35"/>
      <c r="R663" s="35"/>
      <c r="S663" s="35"/>
      <c r="T663" s="35"/>
      <c r="U663" s="35"/>
      <c r="V663" s="35"/>
      <c r="W663" s="35"/>
      <c r="X663" s="35"/>
      <c r="Y663" s="35"/>
      <c r="Z663" s="35"/>
      <c r="AA663" s="35"/>
    </row>
    <row r="664" spans="1:27">
      <c r="A664" s="49"/>
      <c r="B664" s="50"/>
      <c r="C664" s="51"/>
      <c r="D664" s="52"/>
      <c r="E664" s="52">
        <v>0</v>
      </c>
      <c r="F664" s="59"/>
      <c r="G664" s="59"/>
      <c r="H664" s="35"/>
      <c r="I664" s="35"/>
      <c r="J664" s="35"/>
      <c r="K664" s="35"/>
      <c r="L664" s="35"/>
      <c r="M664" s="35"/>
      <c r="N664" s="35"/>
      <c r="O664" s="35"/>
      <c r="P664" s="35"/>
      <c r="Q664" s="35"/>
      <c r="R664" s="35"/>
      <c r="S664" s="35"/>
      <c r="T664" s="35"/>
      <c r="U664" s="35"/>
      <c r="V664" s="35"/>
      <c r="W664" s="35"/>
      <c r="X664" s="35"/>
      <c r="Y664" s="35"/>
      <c r="Z664" s="35"/>
      <c r="AA664" s="35"/>
    </row>
    <row r="665" spans="1:27">
      <c r="A665" s="61" t="s">
        <v>987</v>
      </c>
      <c r="B665" s="54" t="s">
        <v>1050</v>
      </c>
      <c r="C665" s="51"/>
      <c r="D665" s="52"/>
      <c r="E665" s="52">
        <v>0</v>
      </c>
      <c r="F665" s="59"/>
      <c r="G665" s="59"/>
      <c r="H665" s="35"/>
      <c r="I665" s="240"/>
      <c r="J665" s="35"/>
      <c r="K665" s="35"/>
      <c r="L665" s="35"/>
      <c r="M665" s="35"/>
      <c r="N665" s="35"/>
      <c r="O665" s="35"/>
      <c r="P665" s="35"/>
      <c r="Q665" s="35"/>
      <c r="R665" s="35"/>
      <c r="S665" s="35"/>
      <c r="T665" s="35"/>
      <c r="U665" s="35"/>
      <c r="V665" s="35"/>
      <c r="W665" s="35"/>
      <c r="X665" s="35"/>
      <c r="Y665" s="35"/>
      <c r="Z665" s="35"/>
      <c r="AA665" s="35"/>
    </row>
    <row r="666" spans="1:27" ht="38.25">
      <c r="A666" s="55" t="s">
        <v>990</v>
      </c>
      <c r="B666" s="50" t="s">
        <v>1051</v>
      </c>
      <c r="C666" s="51"/>
      <c r="D666" s="52"/>
      <c r="E666" s="52">
        <v>0</v>
      </c>
      <c r="F666" s="59"/>
      <c r="G666" s="59"/>
      <c r="H666" s="35"/>
      <c r="I666" s="35"/>
      <c r="J666" s="35"/>
      <c r="K666" s="35"/>
      <c r="L666" s="35"/>
      <c r="M666" s="35"/>
      <c r="N666" s="35"/>
      <c r="O666" s="35"/>
      <c r="P666" s="35"/>
      <c r="Q666" s="35"/>
      <c r="R666" s="35"/>
      <c r="S666" s="35"/>
      <c r="T666" s="35"/>
      <c r="U666" s="35"/>
      <c r="V666" s="35"/>
      <c r="W666" s="35"/>
      <c r="X666" s="35"/>
      <c r="Y666" s="35"/>
      <c r="Z666" s="35"/>
      <c r="AA666" s="35"/>
    </row>
    <row r="667" spans="1:27" s="245" customFormat="1">
      <c r="A667" s="241"/>
      <c r="B667" s="242" t="s">
        <v>1052</v>
      </c>
      <c r="C667" s="243"/>
      <c r="D667" s="244"/>
      <c r="E667" s="244">
        <v>0</v>
      </c>
      <c r="F667" s="59"/>
      <c r="G667" s="59"/>
      <c r="I667" s="246"/>
      <c r="K667" s="35"/>
    </row>
    <row r="668" spans="1:27" s="245" customFormat="1" ht="25.5">
      <c r="A668" s="241"/>
      <c r="B668" s="242" t="s">
        <v>1053</v>
      </c>
      <c r="C668" s="243"/>
      <c r="D668" s="244"/>
      <c r="E668" s="244">
        <v>0</v>
      </c>
      <c r="F668" s="59"/>
      <c r="G668" s="59"/>
      <c r="I668" s="246"/>
      <c r="K668" s="35"/>
    </row>
    <row r="669" spans="1:27" s="245" customFormat="1">
      <c r="A669" s="241"/>
      <c r="B669" s="242"/>
      <c r="C669" s="243" t="s">
        <v>1045</v>
      </c>
      <c r="D669" s="247">
        <v>152800</v>
      </c>
      <c r="E669" s="629"/>
      <c r="F669" s="68">
        <f t="shared" ref="F669" si="41">SUM(D669*E669)</f>
        <v>0</v>
      </c>
      <c r="G669" s="59"/>
      <c r="I669" s="246"/>
      <c r="K669" s="35"/>
    </row>
    <row r="670" spans="1:27">
      <c r="A670" s="77"/>
      <c r="B670" s="78"/>
      <c r="C670" s="79"/>
      <c r="D670" s="79"/>
      <c r="E670" s="248">
        <v>0</v>
      </c>
      <c r="F670" s="249">
        <f t="shared" si="40"/>
        <v>0</v>
      </c>
      <c r="G670" s="238"/>
      <c r="H670" s="88"/>
      <c r="I670" s="88"/>
      <c r="J670" s="88"/>
      <c r="K670" s="35"/>
      <c r="L670" s="88"/>
      <c r="M670" s="88"/>
      <c r="N670" s="88"/>
      <c r="O670" s="88"/>
      <c r="P670" s="88"/>
      <c r="Q670" s="88"/>
      <c r="R670" s="88"/>
      <c r="S670" s="88"/>
      <c r="T670" s="88"/>
      <c r="U670" s="88"/>
      <c r="V670" s="88"/>
      <c r="W670" s="88"/>
      <c r="X670" s="88"/>
      <c r="Y670" s="88"/>
      <c r="Z670" s="88"/>
      <c r="AA670" s="88"/>
    </row>
    <row r="671" spans="1:27">
      <c r="A671" s="250" t="str">
        <f>A660</f>
        <v>V.</v>
      </c>
      <c r="B671" s="76" t="str">
        <f>CONCATENATE(B660," ", "UKUPNO:")</f>
        <v>ARMIRAČKI RADOVI UKUPNO:</v>
      </c>
      <c r="C671" s="16"/>
      <c r="D671" s="83"/>
      <c r="E671" s="83">
        <v>0</v>
      </c>
      <c r="F671" s="251">
        <f>SUM(F661:F670)</f>
        <v>0</v>
      </c>
      <c r="G671" s="252"/>
      <c r="H671" s="115"/>
      <c r="I671" s="115"/>
      <c r="J671" s="115"/>
      <c r="K671" s="35"/>
      <c r="L671" s="115"/>
      <c r="M671" s="115"/>
      <c r="N671" s="115"/>
      <c r="O671" s="115"/>
      <c r="P671" s="115"/>
      <c r="Q671" s="115"/>
      <c r="R671" s="115"/>
      <c r="S671" s="115"/>
      <c r="T671" s="115"/>
      <c r="U671" s="115"/>
      <c r="V671" s="115"/>
      <c r="W671" s="115"/>
      <c r="X671" s="115"/>
      <c r="Y671" s="115"/>
      <c r="Z671" s="115"/>
      <c r="AA671" s="115"/>
    </row>
    <row r="672" spans="1:27">
      <c r="A672" s="81"/>
      <c r="B672" s="82"/>
      <c r="C672" s="16"/>
      <c r="D672" s="83"/>
      <c r="E672" s="83"/>
      <c r="F672" s="59"/>
      <c r="G672" s="59"/>
      <c r="H672" s="115"/>
      <c r="I672" s="115"/>
      <c r="J672" s="115"/>
      <c r="K672" s="35"/>
      <c r="L672" s="115"/>
      <c r="M672" s="115"/>
      <c r="N672" s="115"/>
      <c r="O672" s="115"/>
      <c r="P672" s="115"/>
      <c r="Q672" s="115"/>
      <c r="R672" s="115"/>
      <c r="S672" s="115"/>
      <c r="T672" s="115"/>
      <c r="U672" s="115"/>
      <c r="V672" s="115"/>
      <c r="W672" s="115"/>
      <c r="X672" s="115"/>
      <c r="Y672" s="115"/>
      <c r="Z672" s="115"/>
      <c r="AA672" s="115"/>
    </row>
    <row r="673" spans="1:27">
      <c r="A673" s="81"/>
      <c r="B673" s="82"/>
      <c r="C673" s="16"/>
      <c r="D673" s="83"/>
      <c r="E673" s="83">
        <v>0</v>
      </c>
      <c r="F673" s="59">
        <f>ROUND(D673*E673,2)</f>
        <v>0</v>
      </c>
      <c r="G673" s="59"/>
      <c r="H673" s="115"/>
      <c r="I673" s="115"/>
      <c r="J673" s="115"/>
      <c r="K673" s="35"/>
      <c r="L673" s="115"/>
      <c r="M673" s="115"/>
      <c r="N673" s="115"/>
      <c r="O673" s="115"/>
      <c r="P673" s="115"/>
      <c r="Q673" s="115"/>
      <c r="R673" s="115"/>
      <c r="S673" s="115"/>
      <c r="T673" s="115"/>
      <c r="U673" s="115"/>
      <c r="V673" s="115"/>
      <c r="W673" s="115"/>
      <c r="X673" s="115"/>
      <c r="Y673" s="115"/>
      <c r="Z673" s="115"/>
      <c r="AA673" s="115"/>
    </row>
    <row r="674" spans="1:27">
      <c r="A674" s="43" t="s">
        <v>1054</v>
      </c>
      <c r="B674" s="44" t="s">
        <v>489</v>
      </c>
      <c r="C674" s="45"/>
      <c r="D674" s="46"/>
      <c r="E674" s="46">
        <v>0</v>
      </c>
      <c r="F674" s="46">
        <f>ROUND(D674*E674,2)</f>
        <v>0</v>
      </c>
      <c r="G674" s="239"/>
      <c r="H674" s="88"/>
      <c r="I674" s="88"/>
      <c r="J674" s="88"/>
      <c r="K674" s="35"/>
      <c r="L674" s="88"/>
      <c r="M674" s="88"/>
      <c r="N674" s="88"/>
      <c r="O674" s="88"/>
      <c r="P674" s="88"/>
      <c r="Q674" s="88"/>
      <c r="R674" s="88"/>
      <c r="S674" s="88"/>
      <c r="T674" s="88"/>
      <c r="U674" s="88"/>
      <c r="V674" s="88"/>
      <c r="W674" s="88"/>
      <c r="X674" s="88"/>
      <c r="Y674" s="88"/>
      <c r="Z674" s="88"/>
      <c r="AA674" s="88"/>
    </row>
    <row r="675" spans="1:27">
      <c r="A675" s="205"/>
      <c r="B675" s="50"/>
      <c r="C675" s="51"/>
      <c r="D675" s="52"/>
      <c r="E675" s="52"/>
      <c r="F675" s="59"/>
      <c r="G675" s="59"/>
      <c r="H675" s="35"/>
      <c r="I675" s="35"/>
      <c r="J675" s="35"/>
      <c r="K675" s="35"/>
      <c r="L675" s="35"/>
      <c r="M675" s="35"/>
      <c r="N675" s="35"/>
      <c r="O675" s="35"/>
      <c r="P675" s="35"/>
      <c r="Q675" s="35"/>
      <c r="R675" s="35"/>
      <c r="S675" s="35"/>
      <c r="T675" s="35"/>
      <c r="U675" s="35"/>
      <c r="V675" s="35"/>
      <c r="W675" s="35"/>
      <c r="X675" s="35"/>
      <c r="Y675" s="35"/>
      <c r="Z675" s="35"/>
      <c r="AA675" s="35"/>
    </row>
    <row r="676" spans="1:27" ht="25.5">
      <c r="A676" s="61" t="s">
        <v>987</v>
      </c>
      <c r="B676" s="54" t="s">
        <v>2683</v>
      </c>
      <c r="C676" s="51"/>
      <c r="D676" s="52"/>
      <c r="E676" s="52"/>
      <c r="F676" s="59"/>
      <c r="G676" s="59"/>
      <c r="H676" s="35"/>
      <c r="I676" s="35"/>
      <c r="J676" s="35"/>
      <c r="K676" s="35"/>
      <c r="L676" s="35"/>
      <c r="M676" s="35"/>
      <c r="N676" s="35"/>
      <c r="O676" s="35"/>
      <c r="P676" s="35"/>
      <c r="Q676" s="35"/>
      <c r="R676" s="35"/>
      <c r="S676" s="35"/>
      <c r="T676" s="35"/>
      <c r="U676" s="35"/>
      <c r="V676" s="35"/>
      <c r="W676" s="35"/>
      <c r="X676" s="35"/>
      <c r="Y676" s="35"/>
      <c r="Z676" s="35"/>
      <c r="AA676" s="35"/>
    </row>
    <row r="677" spans="1:27" s="154" customFormat="1" ht="255">
      <c r="A677" s="253"/>
      <c r="B677" s="75" t="s">
        <v>3304</v>
      </c>
      <c r="C677" s="254"/>
      <c r="D677" s="255"/>
      <c r="E677" s="256"/>
      <c r="F677" s="137"/>
      <c r="G677" s="137"/>
    </row>
    <row r="678" spans="1:27" s="154" customFormat="1" ht="51">
      <c r="A678" s="257"/>
      <c r="B678" s="75" t="s">
        <v>2302</v>
      </c>
      <c r="C678" s="254"/>
      <c r="D678" s="255"/>
      <c r="E678" s="256"/>
      <c r="F678" s="137"/>
      <c r="G678" s="137"/>
    </row>
    <row r="679" spans="1:27" s="154" customFormat="1" ht="25.5">
      <c r="A679" s="257"/>
      <c r="B679" s="75" t="s">
        <v>2303</v>
      </c>
      <c r="C679" s="254"/>
      <c r="D679" s="255"/>
      <c r="E679" s="256"/>
      <c r="F679" s="137"/>
      <c r="G679" s="137"/>
    </row>
    <row r="680" spans="1:27" s="154" customFormat="1" ht="89.25">
      <c r="A680" s="257"/>
      <c r="B680" s="75" t="s">
        <v>2304</v>
      </c>
      <c r="C680" s="254"/>
      <c r="D680" s="255"/>
      <c r="E680" s="256"/>
      <c r="F680" s="137"/>
      <c r="G680" s="137"/>
    </row>
    <row r="681" spans="1:27" s="154" customFormat="1">
      <c r="A681" s="257"/>
      <c r="B681" s="75" t="s">
        <v>1330</v>
      </c>
      <c r="C681" s="254"/>
      <c r="D681" s="255"/>
      <c r="E681" s="256"/>
      <c r="F681" s="137"/>
      <c r="G681" s="137"/>
    </row>
    <row r="682" spans="1:27" s="154" customFormat="1">
      <c r="A682" s="257"/>
      <c r="B682" s="75" t="s">
        <v>2305</v>
      </c>
      <c r="C682" s="254"/>
      <c r="D682" s="255"/>
      <c r="E682" s="256"/>
      <c r="F682" s="137"/>
      <c r="G682" s="137"/>
    </row>
    <row r="683" spans="1:27" s="154" customFormat="1" ht="25.5">
      <c r="A683" s="257"/>
      <c r="B683" s="75" t="s">
        <v>2306</v>
      </c>
      <c r="C683" s="254"/>
      <c r="D683" s="255"/>
      <c r="E683" s="256"/>
      <c r="F683" s="137"/>
      <c r="G683" s="137"/>
    </row>
    <row r="684" spans="1:27" s="154" customFormat="1" ht="38.25">
      <c r="A684" s="257"/>
      <c r="B684" s="75" t="s">
        <v>2307</v>
      </c>
      <c r="C684" s="254"/>
      <c r="D684" s="255"/>
      <c r="E684" s="256"/>
      <c r="F684" s="137"/>
      <c r="G684" s="137"/>
    </row>
    <row r="685" spans="1:27" s="154" customFormat="1" ht="25.5">
      <c r="A685" s="257"/>
      <c r="B685" s="75" t="s">
        <v>3298</v>
      </c>
      <c r="C685" s="254"/>
      <c r="D685" s="255"/>
      <c r="E685" s="256"/>
      <c r="F685" s="137"/>
      <c r="G685" s="137"/>
    </row>
    <row r="686" spans="1:27" s="154" customFormat="1" ht="127.5">
      <c r="A686" s="257"/>
      <c r="B686" s="75" t="s">
        <v>2684</v>
      </c>
      <c r="C686" s="254"/>
      <c r="D686" s="255"/>
      <c r="E686" s="256"/>
      <c r="F686" s="137"/>
      <c r="G686" s="137"/>
    </row>
    <row r="687" spans="1:27" s="154" customFormat="1" ht="38.25">
      <c r="A687" s="257"/>
      <c r="B687" s="75" t="s">
        <v>2308</v>
      </c>
      <c r="C687" s="254"/>
      <c r="D687" s="255"/>
      <c r="E687" s="256"/>
      <c r="F687" s="137"/>
      <c r="G687" s="137"/>
    </row>
    <row r="688" spans="1:27" s="154" customFormat="1" ht="25.5">
      <c r="A688" s="257"/>
      <c r="B688" s="75" t="s">
        <v>2309</v>
      </c>
      <c r="C688" s="254"/>
      <c r="D688" s="255"/>
      <c r="E688" s="256"/>
      <c r="F688" s="137"/>
      <c r="G688" s="137"/>
    </row>
    <row r="689" spans="1:27" s="154" customFormat="1" ht="38.25">
      <c r="A689" s="257"/>
      <c r="B689" s="75" t="s">
        <v>2310</v>
      </c>
      <c r="C689" s="254"/>
      <c r="D689" s="255"/>
      <c r="E689" s="256"/>
      <c r="F689" s="137"/>
      <c r="G689" s="137"/>
    </row>
    <row r="690" spans="1:27" s="171" customFormat="1" ht="25.5">
      <c r="A690" s="258"/>
      <c r="B690" s="75" t="s">
        <v>1429</v>
      </c>
      <c r="C690" s="259"/>
      <c r="D690" s="260"/>
      <c r="E690" s="260">
        <v>0</v>
      </c>
      <c r="F690" s="137"/>
      <c r="G690" s="137"/>
    </row>
    <row r="691" spans="1:27" s="154" customFormat="1" ht="25.5">
      <c r="A691" s="257"/>
      <c r="B691" s="75" t="s">
        <v>2311</v>
      </c>
      <c r="C691" s="254"/>
      <c r="D691" s="255"/>
      <c r="E691" s="256"/>
      <c r="F691" s="137"/>
      <c r="G691" s="137"/>
    </row>
    <row r="692" spans="1:27" s="171" customFormat="1">
      <c r="A692" s="258"/>
      <c r="B692" s="75" t="s">
        <v>2312</v>
      </c>
      <c r="C692" s="254"/>
      <c r="D692" s="255"/>
      <c r="E692" s="256"/>
      <c r="F692" s="137"/>
      <c r="G692" s="137"/>
    </row>
    <row r="693" spans="1:27" s="171" customFormat="1" ht="25.5">
      <c r="A693" s="258"/>
      <c r="B693" s="75" t="s">
        <v>2685</v>
      </c>
      <c r="C693" s="254"/>
      <c r="D693" s="255"/>
      <c r="E693" s="256"/>
      <c r="F693" s="137"/>
      <c r="G693" s="137"/>
      <c r="H693" s="137"/>
    </row>
    <row r="694" spans="1:27" s="171" customFormat="1">
      <c r="A694" s="258"/>
      <c r="B694" s="261"/>
      <c r="C694" s="149" t="s">
        <v>1006</v>
      </c>
      <c r="D694" s="262">
        <v>52</v>
      </c>
      <c r="E694" s="630"/>
      <c r="F694" s="68">
        <f t="shared" ref="F694" si="42">SUM(D694*E694)</f>
        <v>0</v>
      </c>
      <c r="G694" s="59"/>
      <c r="H694" s="137"/>
    </row>
    <row r="695" spans="1:27">
      <c r="A695" s="49"/>
      <c r="B695" s="50"/>
      <c r="C695" s="51"/>
      <c r="D695" s="52"/>
      <c r="E695" s="52"/>
      <c r="F695" s="59"/>
      <c r="G695" s="59"/>
      <c r="H695" s="35"/>
      <c r="I695" s="35"/>
      <c r="J695" s="35"/>
      <c r="K695" s="35"/>
      <c r="L695" s="35"/>
      <c r="M695" s="35"/>
      <c r="N695" s="35"/>
      <c r="O695" s="35"/>
      <c r="P695" s="35"/>
      <c r="Q695" s="35"/>
      <c r="R695" s="35"/>
      <c r="S695" s="35"/>
      <c r="T695" s="35"/>
      <c r="U695" s="35"/>
      <c r="V695" s="35"/>
      <c r="W695" s="35"/>
      <c r="X695" s="35"/>
      <c r="Y695" s="35"/>
      <c r="Z695" s="35"/>
      <c r="AA695" s="35"/>
    </row>
    <row r="696" spans="1:27" ht="63.75">
      <c r="A696" s="263" t="s">
        <v>1027</v>
      </c>
      <c r="B696" s="54" t="s">
        <v>3132</v>
      </c>
      <c r="C696" s="51"/>
      <c r="D696" s="52"/>
      <c r="E696" s="52"/>
      <c r="F696" s="59"/>
      <c r="G696" s="59"/>
      <c r="H696" s="35"/>
      <c r="I696" s="35"/>
      <c r="J696" s="35"/>
      <c r="K696" s="35"/>
      <c r="L696" s="35"/>
      <c r="M696" s="35"/>
      <c r="N696" s="35"/>
      <c r="O696" s="35"/>
      <c r="P696" s="35"/>
      <c r="Q696" s="35"/>
      <c r="R696" s="35"/>
      <c r="S696" s="35"/>
      <c r="T696" s="35"/>
      <c r="U696" s="35"/>
      <c r="V696" s="35"/>
      <c r="W696" s="35"/>
      <c r="X696" s="35"/>
      <c r="Y696" s="35"/>
      <c r="Z696" s="35"/>
      <c r="AA696" s="35"/>
    </row>
    <row r="697" spans="1:27" s="138" customFormat="1" ht="63.75">
      <c r="A697" s="139"/>
      <c r="B697" s="75" t="s">
        <v>3300</v>
      </c>
      <c r="C697" s="142"/>
      <c r="D697" s="68"/>
      <c r="E697" s="68"/>
      <c r="F697" s="59"/>
      <c r="G697" s="59"/>
      <c r="K697" s="35"/>
    </row>
    <row r="698" spans="1:27" s="138" customFormat="1" ht="51">
      <c r="A698" s="139"/>
      <c r="B698" s="75" t="s">
        <v>2686</v>
      </c>
      <c r="C698" s="142"/>
      <c r="D698" s="68"/>
      <c r="E698" s="68"/>
      <c r="F698" s="59"/>
      <c r="G698" s="59"/>
      <c r="K698" s="35"/>
    </row>
    <row r="699" spans="1:27" s="138" customFormat="1" ht="89.25">
      <c r="A699" s="139"/>
      <c r="B699" s="75" t="s">
        <v>2636</v>
      </c>
      <c r="C699" s="142"/>
      <c r="D699" s="68"/>
      <c r="E699" s="68"/>
      <c r="F699" s="59"/>
      <c r="G699" s="59"/>
      <c r="K699" s="35"/>
    </row>
    <row r="700" spans="1:27" s="138" customFormat="1">
      <c r="A700" s="139"/>
      <c r="B700" s="75" t="s">
        <v>1330</v>
      </c>
      <c r="C700" s="142"/>
      <c r="D700" s="68"/>
      <c r="E700" s="68"/>
      <c r="F700" s="59"/>
      <c r="G700" s="59"/>
      <c r="K700" s="35"/>
    </row>
    <row r="701" spans="1:27" s="138" customFormat="1" ht="25.5">
      <c r="A701" s="55" t="s">
        <v>995</v>
      </c>
      <c r="B701" s="75" t="s">
        <v>1417</v>
      </c>
      <c r="C701" s="142"/>
      <c r="D701" s="68"/>
      <c r="E701" s="68"/>
      <c r="F701" s="59"/>
      <c r="G701" s="59"/>
      <c r="K701" s="35"/>
    </row>
    <row r="702" spans="1:27" s="138" customFormat="1" ht="38.25">
      <c r="A702" s="55" t="s">
        <v>995</v>
      </c>
      <c r="B702" s="75" t="s">
        <v>2687</v>
      </c>
      <c r="C702" s="142"/>
      <c r="D702" s="68"/>
      <c r="E702" s="68"/>
      <c r="F702" s="59"/>
      <c r="G702" s="59"/>
      <c r="K702" s="35"/>
    </row>
    <row r="703" spans="1:27" s="138" customFormat="1" ht="38.25">
      <c r="A703" s="55" t="s">
        <v>995</v>
      </c>
      <c r="B703" s="75" t="s">
        <v>1427</v>
      </c>
      <c r="C703" s="142"/>
      <c r="D703" s="68"/>
      <c r="E703" s="68"/>
      <c r="F703" s="59"/>
      <c r="G703" s="59"/>
      <c r="K703" s="35"/>
    </row>
    <row r="704" spans="1:27" s="138" customFormat="1" ht="25.5">
      <c r="A704" s="55" t="s">
        <v>995</v>
      </c>
      <c r="B704" s="75" t="s">
        <v>1418</v>
      </c>
      <c r="C704" s="142"/>
      <c r="D704" s="68"/>
      <c r="E704" s="68"/>
      <c r="F704" s="59"/>
      <c r="G704" s="59"/>
      <c r="K704" s="35"/>
    </row>
    <row r="705" spans="1:27" s="138" customFormat="1" ht="25.5">
      <c r="A705" s="55" t="s">
        <v>995</v>
      </c>
      <c r="B705" s="75" t="s">
        <v>1419</v>
      </c>
      <c r="C705" s="142"/>
      <c r="D705" s="68"/>
      <c r="E705" s="68"/>
      <c r="F705" s="59"/>
      <c r="G705" s="59"/>
      <c r="K705" s="35"/>
    </row>
    <row r="706" spans="1:27" s="138" customFormat="1" ht="25.5">
      <c r="A706" s="55" t="s">
        <v>995</v>
      </c>
      <c r="B706" s="75" t="s">
        <v>1420</v>
      </c>
      <c r="C706" s="142"/>
      <c r="D706" s="68"/>
      <c r="E706" s="68"/>
      <c r="F706" s="59"/>
      <c r="G706" s="59"/>
      <c r="K706" s="35"/>
    </row>
    <row r="707" spans="1:27" ht="38.25">
      <c r="A707" s="55" t="s">
        <v>995</v>
      </c>
      <c r="B707" s="50" t="s">
        <v>1426</v>
      </c>
      <c r="C707" s="51"/>
      <c r="D707" s="52"/>
      <c r="E707" s="52"/>
      <c r="F707" s="59"/>
      <c r="G707" s="59"/>
      <c r="H707" s="35"/>
      <c r="I707" s="35"/>
      <c r="J707" s="35"/>
      <c r="K707" s="35"/>
      <c r="L707" s="35"/>
      <c r="M707" s="35"/>
      <c r="N707" s="35"/>
      <c r="O707" s="35"/>
      <c r="P707" s="35"/>
      <c r="Q707" s="35"/>
      <c r="R707" s="35"/>
      <c r="S707" s="35"/>
      <c r="T707" s="35"/>
      <c r="U707" s="35"/>
      <c r="V707" s="35"/>
      <c r="W707" s="35"/>
      <c r="X707" s="35"/>
      <c r="Y707" s="35"/>
      <c r="Z707" s="35"/>
      <c r="AA707" s="35"/>
    </row>
    <row r="708" spans="1:27" s="138" customFormat="1">
      <c r="A708" s="55" t="s">
        <v>995</v>
      </c>
      <c r="B708" s="75" t="s">
        <v>1421</v>
      </c>
      <c r="C708" s="142"/>
      <c r="D708" s="68"/>
      <c r="E708" s="68"/>
      <c r="F708" s="59"/>
      <c r="G708" s="59"/>
      <c r="K708" s="35"/>
    </row>
    <row r="709" spans="1:27" s="138" customFormat="1">
      <c r="A709" s="55" t="s">
        <v>995</v>
      </c>
      <c r="B709" s="75" t="s">
        <v>1402</v>
      </c>
      <c r="C709" s="142"/>
      <c r="D709" s="68"/>
      <c r="E709" s="68"/>
      <c r="F709" s="59"/>
      <c r="G709" s="59"/>
      <c r="K709" s="35"/>
    </row>
    <row r="710" spans="1:27" s="138" customFormat="1" ht="51">
      <c r="A710" s="55" t="s">
        <v>995</v>
      </c>
      <c r="B710" s="75" t="s">
        <v>1422</v>
      </c>
      <c r="C710" s="142"/>
      <c r="D710" s="68"/>
      <c r="E710" s="68"/>
      <c r="F710" s="59"/>
      <c r="G710" s="59"/>
      <c r="K710" s="35"/>
    </row>
    <row r="711" spans="1:27" s="138" customFormat="1" ht="25.5">
      <c r="A711" s="55" t="s">
        <v>995</v>
      </c>
      <c r="B711" s="75" t="s">
        <v>1423</v>
      </c>
      <c r="C711" s="142"/>
      <c r="D711" s="68"/>
      <c r="E711" s="68"/>
      <c r="F711" s="59"/>
      <c r="G711" s="59"/>
      <c r="K711" s="35"/>
    </row>
    <row r="712" spans="1:27" s="138" customFormat="1" ht="38.25">
      <c r="A712" s="55" t="s">
        <v>995</v>
      </c>
      <c r="B712" s="75" t="s">
        <v>1405</v>
      </c>
      <c r="C712" s="142"/>
      <c r="D712" s="68"/>
      <c r="E712" s="68"/>
      <c r="F712" s="59"/>
      <c r="G712" s="59"/>
      <c r="K712" s="35"/>
    </row>
    <row r="713" spans="1:27" s="138" customFormat="1" ht="25.5">
      <c r="A713" s="55" t="s">
        <v>995</v>
      </c>
      <c r="B713" s="75" t="s">
        <v>1424</v>
      </c>
      <c r="C713" s="142"/>
      <c r="D713" s="68"/>
      <c r="E713" s="68"/>
      <c r="F713" s="59"/>
      <c r="G713" s="59"/>
      <c r="K713" s="35"/>
    </row>
    <row r="714" spans="1:27" s="138" customFormat="1" ht="51">
      <c r="A714" s="55" t="s">
        <v>995</v>
      </c>
      <c r="B714" s="75" t="s">
        <v>1425</v>
      </c>
      <c r="C714" s="142"/>
      <c r="D714" s="68"/>
      <c r="E714" s="68"/>
      <c r="F714" s="59"/>
      <c r="G714" s="59"/>
      <c r="K714" s="35"/>
    </row>
    <row r="715" spans="1:27" s="138" customFormat="1">
      <c r="A715" s="139"/>
      <c r="B715" s="75" t="s">
        <v>1061</v>
      </c>
      <c r="C715" s="142"/>
      <c r="D715" s="68"/>
      <c r="E715" s="68"/>
      <c r="F715" s="59"/>
      <c r="G715" s="59"/>
      <c r="K715" s="35"/>
    </row>
    <row r="716" spans="1:27" s="138" customFormat="1" ht="25.5">
      <c r="A716" s="264" t="s">
        <v>271</v>
      </c>
      <c r="B716" s="135" t="s">
        <v>2688</v>
      </c>
      <c r="C716" s="142"/>
      <c r="D716" s="68"/>
      <c r="E716" s="68"/>
      <c r="F716" s="59"/>
      <c r="G716" s="104"/>
      <c r="K716" s="35"/>
    </row>
    <row r="717" spans="1:27" s="138" customFormat="1">
      <c r="A717" s="64" t="s">
        <v>75</v>
      </c>
      <c r="B717" s="75" t="s">
        <v>2634</v>
      </c>
      <c r="C717" s="66" t="s">
        <v>1006</v>
      </c>
      <c r="D717" s="73">
        <v>1580</v>
      </c>
      <c r="E717" s="620"/>
      <c r="F717" s="68">
        <f t="shared" ref="F717" si="43">SUM(D717*E717)</f>
        <v>0</v>
      </c>
      <c r="G717" s="59"/>
      <c r="K717" s="35"/>
    </row>
    <row r="718" spans="1:27" s="138" customFormat="1">
      <c r="A718" s="264" t="s">
        <v>271</v>
      </c>
      <c r="B718" s="135" t="s">
        <v>2689</v>
      </c>
      <c r="C718" s="66"/>
      <c r="D718" s="73"/>
      <c r="E718" s="68"/>
      <c r="F718" s="59"/>
      <c r="G718" s="59"/>
      <c r="K718" s="35"/>
    </row>
    <row r="719" spans="1:27" s="138" customFormat="1">
      <c r="A719" s="64" t="s">
        <v>77</v>
      </c>
      <c r="B719" s="75" t="s">
        <v>2635</v>
      </c>
      <c r="C719" s="66" t="s">
        <v>1006</v>
      </c>
      <c r="D719" s="73">
        <v>340</v>
      </c>
      <c r="E719" s="620"/>
      <c r="F719" s="68">
        <f t="shared" ref="F719" si="44">SUM(D719*E719)</f>
        <v>0</v>
      </c>
      <c r="G719" s="59"/>
      <c r="K719" s="35"/>
    </row>
    <row r="720" spans="1:27" s="138" customFormat="1">
      <c r="A720" s="264" t="s">
        <v>271</v>
      </c>
      <c r="B720" s="135" t="s">
        <v>3133</v>
      </c>
      <c r="C720" s="66"/>
      <c r="D720" s="73"/>
      <c r="E720" s="68"/>
      <c r="F720" s="59"/>
      <c r="G720" s="59"/>
      <c r="K720" s="35"/>
    </row>
    <row r="721" spans="1:11" s="138" customFormat="1">
      <c r="A721" s="64" t="s">
        <v>77</v>
      </c>
      <c r="B721" s="75" t="s">
        <v>3134</v>
      </c>
      <c r="C721" s="66" t="s">
        <v>1006</v>
      </c>
      <c r="D721" s="73">
        <v>11</v>
      </c>
      <c r="E721" s="620"/>
      <c r="F721" s="68">
        <f t="shared" ref="F721" si="45">SUM(D721*E721)</f>
        <v>0</v>
      </c>
      <c r="G721" s="59"/>
      <c r="K721" s="35"/>
    </row>
    <row r="722" spans="1:11" s="138" customFormat="1">
      <c r="A722" s="64"/>
      <c r="B722" s="75"/>
      <c r="C722" s="66"/>
      <c r="D722" s="73"/>
      <c r="E722" s="68"/>
      <c r="F722" s="59"/>
      <c r="G722" s="59"/>
      <c r="K722" s="35"/>
    </row>
    <row r="723" spans="1:11" s="138" customFormat="1">
      <c r="A723" s="265" t="s">
        <v>1030</v>
      </c>
      <c r="B723" s="193" t="s">
        <v>2637</v>
      </c>
      <c r="C723" s="266"/>
      <c r="D723" s="155"/>
      <c r="E723" s="166"/>
      <c r="F723" s="267"/>
      <c r="G723" s="59"/>
      <c r="K723" s="35"/>
    </row>
    <row r="724" spans="1:11" s="138" customFormat="1" ht="51">
      <c r="A724" s="268"/>
      <c r="B724" s="269" t="s">
        <v>3457</v>
      </c>
      <c r="C724" s="266"/>
      <c r="D724" s="155"/>
      <c r="E724" s="166"/>
      <c r="F724" s="267"/>
      <c r="G724" s="59"/>
      <c r="K724" s="35"/>
    </row>
    <row r="725" spans="1:11" s="138" customFormat="1">
      <c r="A725" s="270" t="s">
        <v>990</v>
      </c>
      <c r="B725" s="269" t="s">
        <v>2638</v>
      </c>
      <c r="C725" s="266"/>
      <c r="D725" s="155"/>
      <c r="E725" s="166"/>
      <c r="F725" s="267"/>
      <c r="G725" s="59"/>
      <c r="K725" s="35"/>
    </row>
    <row r="726" spans="1:11" s="138" customFormat="1">
      <c r="A726" s="270" t="s">
        <v>995</v>
      </c>
      <c r="B726" s="269" t="s">
        <v>2639</v>
      </c>
      <c r="C726" s="266"/>
      <c r="D726" s="155"/>
      <c r="E726" s="166"/>
      <c r="F726" s="267"/>
      <c r="G726" s="59"/>
      <c r="K726" s="35"/>
    </row>
    <row r="727" spans="1:11" s="138" customFormat="1">
      <c r="A727" s="270" t="s">
        <v>995</v>
      </c>
      <c r="B727" s="269" t="s">
        <v>2640</v>
      </c>
      <c r="C727" s="266"/>
      <c r="D727" s="155"/>
      <c r="E727" s="166"/>
      <c r="F727" s="267"/>
      <c r="G727" s="59"/>
      <c r="K727" s="35"/>
    </row>
    <row r="728" spans="1:11" s="138" customFormat="1">
      <c r="A728" s="270" t="s">
        <v>995</v>
      </c>
      <c r="B728" s="269" t="s">
        <v>2641</v>
      </c>
      <c r="C728" s="266"/>
      <c r="D728" s="155"/>
      <c r="E728" s="166"/>
      <c r="F728" s="267"/>
      <c r="G728" s="59"/>
      <c r="K728" s="35"/>
    </row>
    <row r="729" spans="1:11" s="138" customFormat="1">
      <c r="A729" s="270" t="s">
        <v>995</v>
      </c>
      <c r="B729" s="269" t="s">
        <v>2642</v>
      </c>
      <c r="C729" s="266"/>
      <c r="D729" s="155"/>
      <c r="E729" s="166"/>
      <c r="F729" s="267"/>
      <c r="G729" s="59"/>
      <c r="K729" s="35"/>
    </row>
    <row r="730" spans="1:11" s="138" customFormat="1">
      <c r="A730" s="270" t="s">
        <v>995</v>
      </c>
      <c r="B730" s="269" t="s">
        <v>2643</v>
      </c>
      <c r="C730" s="266"/>
      <c r="D730" s="155"/>
      <c r="E730" s="166"/>
      <c r="F730" s="267"/>
      <c r="G730" s="59"/>
      <c r="K730" s="35"/>
    </row>
    <row r="731" spans="1:11" s="138" customFormat="1" ht="51">
      <c r="A731" s="270" t="s">
        <v>990</v>
      </c>
      <c r="B731" s="269" t="s">
        <v>2644</v>
      </c>
      <c r="C731" s="266"/>
      <c r="D731" s="155"/>
      <c r="E731" s="166"/>
      <c r="F731" s="267"/>
      <c r="G731" s="59"/>
      <c r="K731" s="35"/>
    </row>
    <row r="732" spans="1:11" s="138" customFormat="1" ht="25.5">
      <c r="A732" s="270" t="s">
        <v>990</v>
      </c>
      <c r="B732" s="269" t="s">
        <v>2645</v>
      </c>
      <c r="C732" s="266"/>
      <c r="D732" s="155"/>
      <c r="E732" s="166"/>
      <c r="F732" s="267"/>
      <c r="G732" s="59"/>
      <c r="K732" s="35"/>
    </row>
    <row r="733" spans="1:11" s="138" customFormat="1" ht="38.25">
      <c r="A733" s="270" t="s">
        <v>990</v>
      </c>
      <c r="B733" s="269" t="s">
        <v>2646</v>
      </c>
      <c r="C733" s="266"/>
      <c r="D733" s="155"/>
      <c r="E733" s="166"/>
      <c r="F733" s="267"/>
      <c r="G733" s="59"/>
      <c r="K733" s="35"/>
    </row>
    <row r="734" spans="1:11" s="138" customFormat="1" ht="38.25">
      <c r="A734" s="270" t="s">
        <v>990</v>
      </c>
      <c r="B734" s="269" t="s">
        <v>2647</v>
      </c>
      <c r="C734" s="266"/>
      <c r="D734" s="155"/>
      <c r="E734" s="166"/>
      <c r="F734" s="267"/>
      <c r="G734" s="59"/>
      <c r="K734" s="35"/>
    </row>
    <row r="735" spans="1:11" s="138" customFormat="1" ht="25.5">
      <c r="A735" s="270" t="s">
        <v>990</v>
      </c>
      <c r="B735" s="269" t="s">
        <v>2648</v>
      </c>
      <c r="C735" s="266"/>
      <c r="D735" s="155"/>
      <c r="E735" s="166"/>
      <c r="F735" s="267"/>
      <c r="G735" s="59"/>
      <c r="K735" s="35"/>
    </row>
    <row r="736" spans="1:11" s="138" customFormat="1" ht="25.5">
      <c r="A736" s="270" t="s">
        <v>990</v>
      </c>
      <c r="B736" s="269" t="s">
        <v>1031</v>
      </c>
      <c r="C736" s="266"/>
      <c r="D736" s="155"/>
      <c r="E736" s="166"/>
      <c r="F736" s="267"/>
      <c r="G736" s="59"/>
      <c r="K736" s="35"/>
    </row>
    <row r="737" spans="1:11" s="138" customFormat="1" ht="89.25">
      <c r="A737" s="271" t="s">
        <v>990</v>
      </c>
      <c r="B737" s="269" t="s">
        <v>2649</v>
      </c>
      <c r="C737" s="266"/>
      <c r="D737" s="155"/>
      <c r="E737" s="166"/>
      <c r="F737" s="267"/>
      <c r="G737" s="59"/>
      <c r="K737" s="35"/>
    </row>
    <row r="738" spans="1:11" s="138" customFormat="1">
      <c r="A738" s="270" t="s">
        <v>990</v>
      </c>
      <c r="B738" s="269" t="s">
        <v>1032</v>
      </c>
      <c r="C738" s="266"/>
      <c r="D738" s="155"/>
      <c r="E738" s="166"/>
      <c r="F738" s="267"/>
      <c r="G738" s="59"/>
      <c r="K738" s="35"/>
    </row>
    <row r="739" spans="1:11" s="138" customFormat="1">
      <c r="A739" s="270" t="s">
        <v>990</v>
      </c>
      <c r="B739" s="269" t="s">
        <v>2326</v>
      </c>
      <c r="C739" s="266"/>
      <c r="D739" s="155"/>
      <c r="E739" s="166"/>
      <c r="F739" s="267"/>
      <c r="G739" s="59"/>
      <c r="K739" s="35"/>
    </row>
    <row r="740" spans="1:11" s="138" customFormat="1">
      <c r="A740" s="197"/>
      <c r="B740" s="272"/>
      <c r="C740" s="266" t="s">
        <v>1006</v>
      </c>
      <c r="D740" s="155">
        <v>1140</v>
      </c>
      <c r="E740" s="626"/>
      <c r="F740" s="166">
        <f t="shared" ref="F740:F753" si="46">SUM(D740*E740)</f>
        <v>0</v>
      </c>
      <c r="G740" s="59"/>
      <c r="K740" s="35"/>
    </row>
    <row r="741" spans="1:11" s="138" customFormat="1">
      <c r="A741" s="197"/>
      <c r="B741" s="272"/>
      <c r="C741" s="266"/>
      <c r="D741" s="155"/>
      <c r="E741" s="166"/>
      <c r="F741" s="166"/>
      <c r="G741" s="59"/>
      <c r="K741" s="35"/>
    </row>
    <row r="742" spans="1:11" s="138" customFormat="1" ht="25.5">
      <c r="A742" s="61" t="s">
        <v>1034</v>
      </c>
      <c r="B742" s="54" t="s">
        <v>2284</v>
      </c>
      <c r="C742" s="51"/>
      <c r="D742" s="57"/>
      <c r="E742" s="57"/>
      <c r="F742" s="58"/>
      <c r="G742" s="59"/>
      <c r="K742" s="35"/>
    </row>
    <row r="743" spans="1:11" s="138" customFormat="1" ht="43.9" customHeight="1">
      <c r="A743" s="55"/>
      <c r="B743" s="65" t="s">
        <v>4315</v>
      </c>
      <c r="C743" s="51"/>
      <c r="D743" s="57"/>
      <c r="E743" s="57"/>
      <c r="F743" s="58"/>
      <c r="G743" s="59"/>
      <c r="K743" s="35"/>
    </row>
    <row r="744" spans="1:11" s="138" customFormat="1">
      <c r="A744" s="55"/>
      <c r="B744" s="50" t="s">
        <v>1330</v>
      </c>
      <c r="C744" s="51"/>
      <c r="D744" s="57"/>
      <c r="E744" s="57"/>
      <c r="F744" s="58"/>
      <c r="G744" s="59"/>
      <c r="K744" s="35"/>
    </row>
    <row r="745" spans="1:11" s="138" customFormat="1" ht="63.75">
      <c r="A745" s="55" t="s">
        <v>995</v>
      </c>
      <c r="B745" s="50" t="s">
        <v>2546</v>
      </c>
      <c r="C745" s="51"/>
      <c r="D745" s="57"/>
      <c r="E745" s="57"/>
      <c r="F745" s="58"/>
      <c r="G745" s="59"/>
      <c r="K745" s="35"/>
    </row>
    <row r="746" spans="1:11" s="138" customFormat="1" ht="63.75">
      <c r="A746" s="55" t="s">
        <v>995</v>
      </c>
      <c r="B746" s="50" t="s">
        <v>2547</v>
      </c>
      <c r="C746" s="51"/>
      <c r="D746" s="57"/>
      <c r="E746" s="57"/>
      <c r="F746" s="58"/>
      <c r="G746" s="59"/>
      <c r="K746" s="35"/>
    </row>
    <row r="747" spans="1:11" s="138" customFormat="1">
      <c r="A747" s="55"/>
      <c r="B747" s="50" t="s">
        <v>1043</v>
      </c>
      <c r="C747" s="51"/>
      <c r="D747" s="57"/>
      <c r="E747" s="57"/>
      <c r="F747" s="58"/>
      <c r="G747" s="59"/>
      <c r="K747" s="35"/>
    </row>
    <row r="748" spans="1:11" s="138" customFormat="1">
      <c r="A748" s="55"/>
      <c r="B748" s="50"/>
      <c r="C748" s="51" t="s">
        <v>1044</v>
      </c>
      <c r="D748" s="60">
        <v>1</v>
      </c>
      <c r="E748" s="619"/>
      <c r="F748" s="58">
        <f t="shared" ref="F748" si="47">D748*E748</f>
        <v>0</v>
      </c>
      <c r="G748" s="59"/>
      <c r="K748" s="35"/>
    </row>
    <row r="749" spans="1:11" s="138" customFormat="1">
      <c r="A749" s="64"/>
      <c r="B749" s="65"/>
      <c r="C749" s="66"/>
      <c r="D749" s="67"/>
      <c r="E749" s="68"/>
      <c r="F749" s="69"/>
      <c r="G749" s="59"/>
      <c r="K749" s="35"/>
    </row>
    <row r="750" spans="1:11" s="138" customFormat="1">
      <c r="A750" s="273" t="s">
        <v>1035</v>
      </c>
      <c r="B750" s="71" t="s">
        <v>3338</v>
      </c>
      <c r="C750" s="66"/>
      <c r="D750" s="73"/>
      <c r="E750" s="68"/>
      <c r="F750" s="68"/>
      <c r="G750" s="59"/>
      <c r="K750" s="35"/>
    </row>
    <row r="751" spans="1:11" s="138" customFormat="1" ht="63.75">
      <c r="A751" s="273"/>
      <c r="B751" s="65" t="s">
        <v>3339</v>
      </c>
      <c r="C751" s="66"/>
      <c r="D751" s="73"/>
      <c r="E751" s="68"/>
      <c r="F751" s="68"/>
      <c r="G751" s="59"/>
      <c r="K751" s="35"/>
    </row>
    <row r="752" spans="1:11" s="138" customFormat="1">
      <c r="A752" s="230" t="s">
        <v>75</v>
      </c>
      <c r="B752" s="65" t="s">
        <v>3340</v>
      </c>
      <c r="C752" s="66" t="s">
        <v>3342</v>
      </c>
      <c r="D752" s="73">
        <v>20</v>
      </c>
      <c r="E752" s="620"/>
      <c r="F752" s="68">
        <f t="shared" si="46"/>
        <v>0</v>
      </c>
      <c r="G752" s="59"/>
      <c r="K752" s="35"/>
    </row>
    <row r="753" spans="1:27" s="138" customFormat="1">
      <c r="A753" s="274" t="s">
        <v>77</v>
      </c>
      <c r="B753" s="65" t="s">
        <v>3341</v>
      </c>
      <c r="C753" s="66" t="s">
        <v>3342</v>
      </c>
      <c r="D753" s="73">
        <v>40</v>
      </c>
      <c r="E753" s="620"/>
      <c r="F753" s="68">
        <f t="shared" si="46"/>
        <v>0</v>
      </c>
      <c r="G753" s="59"/>
      <c r="K753" s="35"/>
    </row>
    <row r="754" spans="1:27" s="138" customFormat="1">
      <c r="A754" s="64"/>
      <c r="B754" s="75"/>
      <c r="C754" s="66"/>
      <c r="D754" s="73"/>
      <c r="E754" s="68"/>
      <c r="F754" s="99"/>
      <c r="G754" s="59"/>
      <c r="K754" s="35"/>
    </row>
    <row r="755" spans="1:27" s="138" customFormat="1">
      <c r="A755" s="273" t="s">
        <v>1036</v>
      </c>
      <c r="B755" s="71" t="s">
        <v>2650</v>
      </c>
      <c r="C755" s="66"/>
      <c r="D755" s="73"/>
      <c r="E755" s="68"/>
      <c r="F755" s="99"/>
      <c r="G755" s="59"/>
      <c r="K755" s="35"/>
    </row>
    <row r="756" spans="1:27" s="138" customFormat="1" ht="63.75">
      <c r="A756" s="64"/>
      <c r="B756" s="65" t="s">
        <v>2652</v>
      </c>
      <c r="C756" s="66"/>
      <c r="D756" s="73"/>
      <c r="E756" s="68"/>
      <c r="F756" s="99"/>
      <c r="G756" s="59"/>
      <c r="K756" s="35"/>
    </row>
    <row r="757" spans="1:27" s="138" customFormat="1" ht="38.25">
      <c r="A757" s="275" t="s">
        <v>995</v>
      </c>
      <c r="B757" s="65" t="s">
        <v>2651</v>
      </c>
      <c r="C757" s="66"/>
      <c r="D757" s="73"/>
      <c r="E757" s="68"/>
      <c r="F757" s="99"/>
      <c r="G757" s="59"/>
      <c r="K757" s="35"/>
    </row>
    <row r="758" spans="1:27" s="138" customFormat="1" ht="93.6" customHeight="1">
      <c r="A758" s="275" t="s">
        <v>995</v>
      </c>
      <c r="B758" s="65" t="s">
        <v>3337</v>
      </c>
      <c r="C758" s="66"/>
      <c r="D758" s="73"/>
      <c r="E758" s="68"/>
      <c r="F758" s="99"/>
      <c r="G758" s="59"/>
      <c r="K758" s="35"/>
    </row>
    <row r="759" spans="1:27" s="138" customFormat="1" ht="25.5">
      <c r="A759" s="275"/>
      <c r="B759" s="276" t="s">
        <v>3343</v>
      </c>
      <c r="C759" s="66"/>
      <c r="D759" s="73"/>
      <c r="E759" s="68"/>
      <c r="F759" s="99"/>
      <c r="G759" s="59"/>
      <c r="K759" s="35"/>
    </row>
    <row r="760" spans="1:27" s="138" customFormat="1">
      <c r="A760" s="64"/>
      <c r="B760" s="75" t="s">
        <v>1063</v>
      </c>
      <c r="C760" s="66"/>
      <c r="D760" s="73"/>
      <c r="E760" s="68"/>
      <c r="F760" s="99"/>
      <c r="G760" s="59"/>
      <c r="K760" s="35"/>
    </row>
    <row r="761" spans="1:27" s="138" customFormat="1">
      <c r="A761" s="64"/>
      <c r="B761" s="75"/>
      <c r="C761" s="66" t="s">
        <v>1026</v>
      </c>
      <c r="D761" s="277">
        <v>1</v>
      </c>
      <c r="E761" s="620"/>
      <c r="F761" s="68">
        <f t="shared" ref="F761" si="48">SUM(D761*E761)</f>
        <v>0</v>
      </c>
      <c r="G761" s="59"/>
      <c r="K761" s="35"/>
    </row>
    <row r="762" spans="1:27" s="138" customFormat="1">
      <c r="A762" s="64"/>
      <c r="B762" s="75"/>
      <c r="C762" s="66"/>
      <c r="D762" s="73"/>
      <c r="E762" s="68"/>
      <c r="F762" s="99"/>
      <c r="G762" s="59"/>
      <c r="K762" s="35"/>
    </row>
    <row r="763" spans="1:27">
      <c r="A763" s="233" t="str">
        <f>A674</f>
        <v>VI.</v>
      </c>
      <c r="B763" s="234" t="str">
        <f>CONCATENATE(B674," ", "UKUPNO:")</f>
        <v>ZIDARSKI RADOVI UKUPNO:</v>
      </c>
      <c r="C763" s="235"/>
      <c r="D763" s="236"/>
      <c r="E763" s="236">
        <v>0</v>
      </c>
      <c r="F763" s="278">
        <f>SUM(F675:F762)</f>
        <v>0</v>
      </c>
      <c r="G763" s="279"/>
      <c r="H763" s="115"/>
      <c r="I763" s="115"/>
      <c r="J763" s="115"/>
      <c r="K763" s="35"/>
      <c r="L763" s="115"/>
      <c r="M763" s="115"/>
      <c r="N763" s="115"/>
      <c r="O763" s="115"/>
      <c r="P763" s="115"/>
      <c r="Q763" s="115"/>
      <c r="R763" s="115"/>
      <c r="S763" s="115"/>
      <c r="T763" s="115"/>
      <c r="U763" s="115"/>
      <c r="V763" s="115"/>
      <c r="W763" s="115"/>
      <c r="X763" s="115"/>
      <c r="Y763" s="115"/>
      <c r="Z763" s="115"/>
      <c r="AA763" s="115"/>
    </row>
    <row r="764" spans="1:27">
      <c r="A764" s="81"/>
      <c r="B764" s="82"/>
      <c r="C764" s="16"/>
      <c r="D764" s="83"/>
      <c r="E764" s="83"/>
      <c r="F764" s="59"/>
      <c r="G764" s="59"/>
      <c r="H764" s="115"/>
      <c r="I764" s="115"/>
      <c r="J764" s="115"/>
      <c r="K764" s="35"/>
      <c r="L764" s="115"/>
      <c r="M764" s="115"/>
      <c r="N764" s="115"/>
      <c r="O764" s="115"/>
      <c r="P764" s="115"/>
      <c r="Q764" s="115"/>
      <c r="R764" s="115"/>
      <c r="S764" s="115"/>
      <c r="T764" s="115"/>
      <c r="U764" s="115"/>
      <c r="V764" s="115"/>
      <c r="W764" s="115"/>
      <c r="X764" s="115"/>
      <c r="Y764" s="115"/>
      <c r="Z764" s="115"/>
      <c r="AA764" s="115"/>
    </row>
    <row r="765" spans="1:27">
      <c r="A765" s="81"/>
      <c r="B765" s="82"/>
      <c r="C765" s="16"/>
      <c r="D765" s="83"/>
      <c r="E765" s="83"/>
      <c r="F765" s="59"/>
      <c r="G765" s="59"/>
      <c r="H765" s="115"/>
      <c r="I765" s="115"/>
      <c r="J765" s="115"/>
      <c r="K765" s="35"/>
      <c r="L765" s="115"/>
      <c r="M765" s="115"/>
      <c r="N765" s="115"/>
      <c r="O765" s="115"/>
      <c r="P765" s="115"/>
      <c r="Q765" s="115"/>
      <c r="R765" s="115"/>
      <c r="S765" s="115"/>
      <c r="T765" s="115"/>
      <c r="U765" s="115"/>
      <c r="V765" s="115"/>
      <c r="W765" s="115"/>
      <c r="X765" s="115"/>
      <c r="Y765" s="115"/>
      <c r="Z765" s="115"/>
      <c r="AA765" s="115"/>
    </row>
    <row r="766" spans="1:27">
      <c r="A766" s="280" t="s">
        <v>2352</v>
      </c>
      <c r="B766" s="281" t="s">
        <v>906</v>
      </c>
      <c r="C766" s="282"/>
      <c r="D766" s="239"/>
      <c r="E766" s="239"/>
      <c r="F766" s="239">
        <f>ROUND(D766*E766,2)</f>
        <v>0</v>
      </c>
      <c r="G766" s="239"/>
      <c r="H766" s="35"/>
      <c r="I766" s="35"/>
      <c r="J766" s="35"/>
      <c r="K766" s="35"/>
      <c r="L766" s="35"/>
      <c r="M766" s="35"/>
      <c r="N766" s="35"/>
      <c r="O766" s="35"/>
      <c r="P766" s="35"/>
      <c r="Q766" s="35"/>
      <c r="R766" s="35"/>
      <c r="S766" s="35"/>
      <c r="T766" s="35"/>
      <c r="U766" s="35"/>
      <c r="V766" s="35"/>
      <c r="W766" s="35"/>
      <c r="X766" s="35"/>
      <c r="Y766" s="35"/>
      <c r="Z766" s="35"/>
      <c r="AA766" s="35"/>
    </row>
    <row r="767" spans="1:27">
      <c r="A767" s="49"/>
      <c r="B767" s="50"/>
      <c r="C767" s="51"/>
      <c r="D767" s="52"/>
      <c r="E767" s="52"/>
      <c r="F767" s="59"/>
      <c r="G767" s="59"/>
      <c r="H767" s="35"/>
      <c r="I767" s="35"/>
      <c r="J767" s="35"/>
      <c r="K767" s="35"/>
      <c r="L767" s="35"/>
      <c r="M767" s="35"/>
      <c r="N767" s="35"/>
      <c r="O767" s="35"/>
      <c r="P767" s="35"/>
      <c r="Q767" s="35"/>
      <c r="R767" s="35"/>
      <c r="S767" s="35"/>
      <c r="T767" s="35"/>
      <c r="U767" s="35"/>
      <c r="V767" s="35"/>
      <c r="W767" s="35"/>
      <c r="X767" s="35"/>
      <c r="Y767" s="35"/>
      <c r="Z767" s="35"/>
      <c r="AA767" s="35"/>
    </row>
    <row r="768" spans="1:27">
      <c r="A768" s="55" t="s">
        <v>990</v>
      </c>
      <c r="B768" s="50" t="s">
        <v>1033</v>
      </c>
      <c r="C768" s="51"/>
      <c r="D768" s="52"/>
      <c r="E768" s="52"/>
      <c r="F768" s="59"/>
      <c r="G768" s="104"/>
      <c r="H768" s="35"/>
      <c r="I768" s="35"/>
      <c r="J768" s="35"/>
      <c r="K768" s="35"/>
      <c r="L768" s="35"/>
      <c r="M768" s="35"/>
      <c r="N768" s="35"/>
      <c r="O768" s="35"/>
      <c r="P768" s="35"/>
      <c r="Q768" s="35"/>
      <c r="R768" s="35"/>
      <c r="S768" s="35"/>
      <c r="T768" s="35"/>
      <c r="U768" s="35"/>
      <c r="V768" s="35"/>
      <c r="W768" s="35"/>
      <c r="X768" s="35"/>
      <c r="Y768" s="35"/>
      <c r="Z768" s="35"/>
      <c r="AA768" s="35"/>
    </row>
    <row r="769" spans="1:27" ht="38.25">
      <c r="A769" s="55" t="s">
        <v>990</v>
      </c>
      <c r="B769" s="50" t="s">
        <v>2286</v>
      </c>
      <c r="C769" s="51"/>
      <c r="D769" s="52"/>
      <c r="E769" s="52"/>
      <c r="F769" s="59"/>
      <c r="G769" s="59"/>
      <c r="H769" s="35"/>
      <c r="I769" s="35"/>
      <c r="J769" s="35"/>
      <c r="K769" s="35"/>
      <c r="L769" s="35"/>
      <c r="M769" s="35"/>
      <c r="N769" s="35"/>
      <c r="O769" s="35"/>
      <c r="P769" s="35"/>
      <c r="Q769" s="35"/>
      <c r="R769" s="35"/>
      <c r="S769" s="35"/>
      <c r="T769" s="35"/>
      <c r="U769" s="35"/>
      <c r="V769" s="35"/>
      <c r="W769" s="35"/>
      <c r="X769" s="35"/>
      <c r="Y769" s="35"/>
      <c r="Z769" s="35"/>
      <c r="AA769" s="35"/>
    </row>
    <row r="770" spans="1:27" ht="38.25">
      <c r="A770" s="55" t="s">
        <v>990</v>
      </c>
      <c r="B770" s="50" t="s">
        <v>1062</v>
      </c>
      <c r="C770" s="51"/>
      <c r="D770" s="52"/>
      <c r="E770" s="52"/>
      <c r="F770" s="59"/>
      <c r="G770" s="59"/>
      <c r="H770" s="35"/>
      <c r="I770" s="35"/>
      <c r="J770" s="35"/>
      <c r="K770" s="35"/>
      <c r="L770" s="35"/>
      <c r="M770" s="35"/>
      <c r="N770" s="35"/>
      <c r="O770" s="35"/>
      <c r="P770" s="35"/>
      <c r="Q770" s="35"/>
      <c r="R770" s="35"/>
      <c r="S770" s="35"/>
      <c r="T770" s="35"/>
      <c r="U770" s="35"/>
      <c r="V770" s="35"/>
      <c r="W770" s="35"/>
      <c r="X770" s="35"/>
      <c r="Y770" s="35"/>
      <c r="Z770" s="35"/>
      <c r="AA770" s="35"/>
    </row>
    <row r="771" spans="1:27" ht="114.75">
      <c r="A771" s="55" t="s">
        <v>990</v>
      </c>
      <c r="B771" s="54" t="s">
        <v>3325</v>
      </c>
      <c r="C771" s="51"/>
      <c r="D771" s="52"/>
      <c r="E771" s="52"/>
      <c r="F771" s="59"/>
      <c r="G771" s="59"/>
      <c r="H771" s="35"/>
      <c r="I771" s="35"/>
      <c r="J771" s="35"/>
      <c r="K771" s="35"/>
      <c r="L771" s="35"/>
      <c r="M771" s="35"/>
      <c r="N771" s="35"/>
      <c r="O771" s="35"/>
      <c r="P771" s="35"/>
      <c r="Q771" s="35"/>
      <c r="R771" s="35"/>
      <c r="S771" s="35"/>
      <c r="T771" s="35"/>
      <c r="U771" s="35"/>
      <c r="V771" s="35"/>
      <c r="W771" s="35"/>
      <c r="X771" s="35"/>
      <c r="Y771" s="35"/>
      <c r="Z771" s="35"/>
      <c r="AA771" s="35"/>
    </row>
    <row r="772" spans="1:27">
      <c r="A772" s="55"/>
      <c r="B772" s="54"/>
      <c r="C772" s="51"/>
      <c r="D772" s="52"/>
      <c r="E772" s="52"/>
      <c r="F772" s="59"/>
      <c r="G772" s="59"/>
      <c r="H772" s="35"/>
      <c r="I772" s="35"/>
      <c r="J772" s="35"/>
      <c r="K772" s="35"/>
      <c r="L772" s="35"/>
      <c r="M772" s="35"/>
      <c r="N772" s="35"/>
      <c r="O772" s="35"/>
      <c r="P772" s="35"/>
      <c r="Q772" s="35"/>
      <c r="R772" s="35"/>
      <c r="S772" s="35"/>
      <c r="T772" s="35"/>
      <c r="U772" s="35"/>
      <c r="V772" s="35"/>
      <c r="W772" s="35"/>
      <c r="X772" s="35"/>
      <c r="Y772" s="35"/>
      <c r="Z772" s="35"/>
      <c r="AA772" s="35"/>
    </row>
    <row r="773" spans="1:27">
      <c r="A773" s="49"/>
      <c r="B773" s="50"/>
      <c r="C773" s="51"/>
      <c r="D773" s="52"/>
      <c r="E773" s="52"/>
      <c r="F773" s="59"/>
      <c r="G773" s="59"/>
      <c r="H773" s="35"/>
      <c r="I773" s="35"/>
      <c r="J773" s="35"/>
      <c r="K773" s="35"/>
      <c r="L773" s="35"/>
      <c r="M773" s="35"/>
      <c r="N773" s="35"/>
      <c r="O773" s="35"/>
      <c r="P773" s="35"/>
      <c r="Q773" s="35"/>
      <c r="R773" s="35"/>
      <c r="S773" s="35"/>
      <c r="T773" s="35"/>
      <c r="U773" s="35"/>
      <c r="V773" s="35"/>
      <c r="W773" s="35"/>
      <c r="X773" s="35"/>
      <c r="Y773" s="35"/>
      <c r="Z773" s="35"/>
      <c r="AA773" s="35"/>
    </row>
    <row r="774" spans="1:27">
      <c r="A774" s="61" t="s">
        <v>987</v>
      </c>
      <c r="B774" s="76" t="s">
        <v>2287</v>
      </c>
      <c r="C774" s="51"/>
      <c r="D774" s="52"/>
      <c r="E774" s="52"/>
      <c r="F774" s="59"/>
      <c r="G774" s="59"/>
      <c r="H774" s="35"/>
      <c r="I774" s="35"/>
      <c r="J774" s="35"/>
      <c r="K774" s="35"/>
      <c r="L774" s="35"/>
      <c r="M774" s="35"/>
      <c r="N774" s="35"/>
      <c r="O774" s="35"/>
      <c r="P774" s="35"/>
      <c r="Q774" s="35"/>
      <c r="R774" s="35"/>
      <c r="S774" s="35"/>
      <c r="T774" s="35"/>
      <c r="U774" s="35"/>
      <c r="V774" s="35"/>
      <c r="W774" s="35"/>
      <c r="X774" s="35"/>
      <c r="Y774" s="35"/>
      <c r="Z774" s="35"/>
      <c r="AA774" s="35"/>
    </row>
    <row r="775" spans="1:27" ht="25.5">
      <c r="A775" s="61"/>
      <c r="B775" s="283" t="s">
        <v>2739</v>
      </c>
      <c r="C775" s="51"/>
      <c r="D775" s="52"/>
      <c r="E775" s="52"/>
      <c r="F775" s="59"/>
      <c r="G775" s="59"/>
      <c r="H775" s="35"/>
      <c r="I775" s="35"/>
      <c r="J775" s="35"/>
      <c r="K775" s="35"/>
      <c r="L775" s="35"/>
      <c r="M775" s="35"/>
      <c r="N775" s="35"/>
      <c r="O775" s="35"/>
      <c r="P775" s="35"/>
      <c r="Q775" s="35"/>
      <c r="R775" s="35"/>
      <c r="S775" s="35"/>
      <c r="T775" s="35"/>
      <c r="U775" s="35"/>
      <c r="V775" s="35"/>
      <c r="W775" s="35"/>
      <c r="X775" s="35"/>
      <c r="Y775" s="35"/>
      <c r="Z775" s="35"/>
      <c r="AA775" s="35"/>
    </row>
    <row r="776" spans="1:27" ht="63.75">
      <c r="A776" s="61"/>
      <c r="B776" s="283" t="s">
        <v>2740</v>
      </c>
      <c r="C776" s="51"/>
      <c r="D776" s="52"/>
      <c r="E776" s="52"/>
      <c r="F776" s="59"/>
      <c r="G776" s="59"/>
      <c r="H776" s="35"/>
      <c r="I776" s="35"/>
      <c r="J776" s="35"/>
      <c r="K776" s="35"/>
      <c r="L776" s="35"/>
      <c r="M776" s="35"/>
      <c r="N776" s="35"/>
      <c r="O776" s="35"/>
      <c r="P776" s="35"/>
      <c r="Q776" s="35"/>
      <c r="R776" s="35"/>
      <c r="S776" s="35"/>
      <c r="T776" s="35"/>
      <c r="U776" s="35"/>
      <c r="V776" s="35"/>
      <c r="W776" s="35"/>
      <c r="X776" s="35"/>
      <c r="Y776" s="35"/>
      <c r="Z776" s="35"/>
      <c r="AA776" s="35"/>
    </row>
    <row r="777" spans="1:27" ht="51">
      <c r="A777" s="61"/>
      <c r="B777" s="283" t="s">
        <v>2741</v>
      </c>
      <c r="C777" s="51"/>
      <c r="D777" s="52"/>
      <c r="E777" s="52"/>
      <c r="F777" s="59"/>
      <c r="G777" s="59"/>
      <c r="H777" s="35"/>
      <c r="I777" s="35"/>
      <c r="J777" s="35"/>
      <c r="K777" s="35"/>
      <c r="L777" s="35"/>
      <c r="M777" s="35"/>
      <c r="N777" s="35"/>
      <c r="O777" s="35"/>
      <c r="P777" s="35"/>
      <c r="Q777" s="35"/>
      <c r="R777" s="35"/>
      <c r="S777" s="35"/>
      <c r="T777" s="35"/>
      <c r="U777" s="35"/>
      <c r="V777" s="35"/>
      <c r="W777" s="35"/>
      <c r="X777" s="35"/>
      <c r="Y777" s="35"/>
      <c r="Z777" s="35"/>
      <c r="AA777" s="35"/>
    </row>
    <row r="778" spans="1:27" ht="25.5">
      <c r="A778" s="61"/>
      <c r="B778" s="283" t="s">
        <v>2742</v>
      </c>
      <c r="C778" s="51"/>
      <c r="D778" s="52"/>
      <c r="E778" s="52"/>
      <c r="F778" s="59"/>
      <c r="G778" s="59"/>
      <c r="H778" s="35"/>
      <c r="I778" s="35"/>
      <c r="J778" s="35"/>
      <c r="K778" s="35"/>
      <c r="L778" s="35"/>
      <c r="M778" s="35"/>
      <c r="N778" s="35"/>
      <c r="O778" s="35"/>
      <c r="P778" s="35"/>
      <c r="Q778" s="35"/>
      <c r="R778" s="35"/>
      <c r="S778" s="35"/>
      <c r="T778" s="35"/>
      <c r="U778" s="35"/>
      <c r="V778" s="35"/>
      <c r="W778" s="35"/>
      <c r="X778" s="35"/>
      <c r="Y778" s="35"/>
      <c r="Z778" s="35"/>
      <c r="AA778" s="35"/>
    </row>
    <row r="779" spans="1:27" ht="51">
      <c r="A779" s="61"/>
      <c r="B779" s="283" t="s">
        <v>2743</v>
      </c>
      <c r="C779" s="51"/>
      <c r="D779" s="52"/>
      <c r="E779" s="52"/>
      <c r="F779" s="59"/>
      <c r="G779" s="59"/>
      <c r="H779" s="35"/>
      <c r="I779" s="35"/>
      <c r="J779" s="35"/>
      <c r="K779" s="35"/>
      <c r="L779" s="35"/>
      <c r="M779" s="35"/>
      <c r="N779" s="35"/>
      <c r="O779" s="35"/>
      <c r="P779" s="35"/>
      <c r="Q779" s="35"/>
      <c r="R779" s="35"/>
      <c r="S779" s="35"/>
      <c r="T779" s="35"/>
      <c r="U779" s="35"/>
      <c r="V779" s="35"/>
      <c r="W779" s="35"/>
      <c r="X779" s="35"/>
      <c r="Y779" s="35"/>
      <c r="Z779" s="35"/>
      <c r="AA779" s="35"/>
    </row>
    <row r="780" spans="1:27" ht="51">
      <c r="A780" s="61"/>
      <c r="B780" s="283" t="s">
        <v>2744</v>
      </c>
      <c r="C780" s="51"/>
      <c r="D780" s="52"/>
      <c r="E780" s="52"/>
      <c r="F780" s="59"/>
      <c r="G780" s="59"/>
      <c r="H780" s="35"/>
      <c r="I780" s="35"/>
      <c r="J780" s="35"/>
      <c r="K780" s="35"/>
      <c r="L780" s="35"/>
      <c r="M780" s="35"/>
      <c r="N780" s="35"/>
      <c r="O780" s="35"/>
      <c r="P780" s="35"/>
      <c r="Q780" s="35"/>
      <c r="R780" s="35"/>
      <c r="S780" s="35"/>
      <c r="T780" s="35"/>
      <c r="U780" s="35"/>
      <c r="V780" s="35"/>
      <c r="W780" s="35"/>
      <c r="X780" s="35"/>
      <c r="Y780" s="35"/>
      <c r="Z780" s="35"/>
      <c r="AA780" s="35"/>
    </row>
    <row r="781" spans="1:27" ht="38.25">
      <c r="A781" s="61"/>
      <c r="B781" s="105" t="s">
        <v>2745</v>
      </c>
      <c r="C781" s="51"/>
      <c r="D781" s="52"/>
      <c r="E781" s="52"/>
      <c r="F781" s="59"/>
      <c r="G781" s="59"/>
      <c r="H781" s="35"/>
      <c r="I781" s="35"/>
      <c r="J781" s="35"/>
      <c r="K781" s="35"/>
      <c r="L781" s="35"/>
      <c r="M781" s="35"/>
      <c r="N781" s="35"/>
      <c r="O781" s="35"/>
      <c r="P781" s="35"/>
      <c r="Q781" s="35"/>
      <c r="R781" s="35"/>
      <c r="S781" s="35"/>
      <c r="T781" s="35"/>
      <c r="U781" s="35"/>
      <c r="V781" s="35"/>
      <c r="W781" s="35"/>
      <c r="X781" s="35"/>
      <c r="Y781" s="35"/>
      <c r="Z781" s="35"/>
      <c r="AA781" s="35"/>
    </row>
    <row r="782" spans="1:27" ht="38.25">
      <c r="A782" s="61"/>
      <c r="B782" s="105" t="s">
        <v>2746</v>
      </c>
      <c r="C782" s="51"/>
      <c r="D782" s="52"/>
      <c r="E782" s="52"/>
      <c r="F782" s="59"/>
      <c r="G782" s="59"/>
      <c r="H782" s="35"/>
      <c r="I782" s="35"/>
      <c r="J782" s="35"/>
      <c r="K782" s="35"/>
      <c r="L782" s="35"/>
      <c r="M782" s="35"/>
      <c r="N782" s="35"/>
      <c r="O782" s="35"/>
      <c r="P782" s="35"/>
      <c r="Q782" s="35"/>
      <c r="R782" s="35"/>
      <c r="S782" s="35"/>
      <c r="T782" s="35"/>
      <c r="U782" s="35"/>
      <c r="V782" s="35"/>
      <c r="W782" s="35"/>
      <c r="X782" s="35"/>
      <c r="Y782" s="35"/>
      <c r="Z782" s="35"/>
      <c r="AA782" s="35"/>
    </row>
    <row r="783" spans="1:27" ht="51">
      <c r="A783" s="61"/>
      <c r="B783" s="50" t="s">
        <v>2289</v>
      </c>
      <c r="C783" s="51"/>
      <c r="D783" s="52"/>
      <c r="E783" s="52"/>
      <c r="F783" s="59"/>
      <c r="G783" s="59"/>
      <c r="H783" s="35"/>
      <c r="I783" s="35"/>
      <c r="J783" s="35"/>
      <c r="K783" s="35"/>
      <c r="L783" s="35"/>
      <c r="M783" s="35"/>
      <c r="N783" s="35"/>
      <c r="O783" s="35"/>
      <c r="P783" s="35"/>
      <c r="Q783" s="35"/>
      <c r="R783" s="35"/>
      <c r="S783" s="35"/>
      <c r="T783" s="35"/>
      <c r="U783" s="35"/>
      <c r="V783" s="35"/>
      <c r="W783" s="35"/>
      <c r="X783" s="35"/>
      <c r="Y783" s="35"/>
      <c r="Z783" s="35"/>
      <c r="AA783" s="35"/>
    </row>
    <row r="784" spans="1:27" ht="25.5">
      <c r="A784" s="49"/>
      <c r="B784" s="50" t="s">
        <v>2738</v>
      </c>
      <c r="C784" s="284"/>
      <c r="D784" s="284"/>
      <c r="E784" s="284"/>
      <c r="F784" s="59"/>
      <c r="G784" s="59"/>
      <c r="H784" s="35"/>
      <c r="I784" s="35"/>
      <c r="J784" s="35"/>
      <c r="K784" s="35"/>
      <c r="L784" s="35"/>
      <c r="M784" s="35"/>
      <c r="N784" s="35"/>
      <c r="O784" s="35"/>
      <c r="P784" s="35"/>
      <c r="Q784" s="35"/>
      <c r="R784" s="35"/>
      <c r="S784" s="35"/>
      <c r="T784" s="35"/>
      <c r="U784" s="35"/>
      <c r="V784" s="35"/>
      <c r="W784" s="35"/>
      <c r="X784" s="35"/>
      <c r="Y784" s="35"/>
      <c r="Z784" s="35"/>
      <c r="AA784" s="35"/>
    </row>
    <row r="785" spans="1:27">
      <c r="A785" s="64"/>
      <c r="B785" s="65"/>
      <c r="C785" s="66" t="s">
        <v>1045</v>
      </c>
      <c r="D785" s="72">
        <v>1200</v>
      </c>
      <c r="E785" s="631"/>
      <c r="F785" s="68">
        <f t="shared" ref="F785" si="49">SUM(D785*E785)</f>
        <v>0</v>
      </c>
      <c r="G785" s="59"/>
      <c r="H785" s="35"/>
      <c r="I785" s="35"/>
      <c r="J785" s="35"/>
      <c r="K785" s="35"/>
      <c r="L785" s="35"/>
      <c r="M785" s="35"/>
      <c r="N785" s="35"/>
      <c r="O785" s="35"/>
      <c r="P785" s="35"/>
      <c r="Q785" s="35"/>
      <c r="R785" s="35"/>
      <c r="S785" s="35"/>
      <c r="T785" s="35"/>
      <c r="U785" s="35"/>
      <c r="V785" s="35"/>
      <c r="W785" s="35"/>
      <c r="X785" s="35"/>
      <c r="Y785" s="35"/>
      <c r="Z785" s="35"/>
      <c r="AA785" s="35"/>
    </row>
    <row r="786" spans="1:27">
      <c r="A786" s="285"/>
      <c r="B786" s="286"/>
      <c r="C786" s="287"/>
      <c r="D786" s="288"/>
      <c r="E786" s="284"/>
      <c r="F786" s="59"/>
      <c r="G786" s="59"/>
      <c r="H786" s="88"/>
      <c r="I786" s="88"/>
      <c r="J786" s="88"/>
      <c r="K786" s="88"/>
      <c r="L786" s="88"/>
      <c r="M786" s="88"/>
      <c r="N786" s="88"/>
      <c r="O786" s="88"/>
      <c r="P786" s="88"/>
      <c r="Q786" s="88"/>
      <c r="R786" s="88"/>
      <c r="S786" s="88"/>
      <c r="T786" s="88"/>
      <c r="U786" s="88"/>
      <c r="V786" s="88"/>
      <c r="W786" s="88"/>
      <c r="X786" s="88"/>
      <c r="Y786" s="88"/>
      <c r="Z786" s="88"/>
      <c r="AA786" s="88"/>
    </row>
    <row r="787" spans="1:27">
      <c r="A787" s="61" t="s">
        <v>1027</v>
      </c>
      <c r="B787" s="54" t="s">
        <v>2747</v>
      </c>
      <c r="C787" s="51"/>
      <c r="D787" s="52"/>
      <c r="E787" s="284"/>
      <c r="F787" s="59"/>
      <c r="G787" s="59"/>
      <c r="H787" s="88"/>
      <c r="I787" s="88"/>
      <c r="J787" s="88"/>
      <c r="K787" s="88"/>
      <c r="L787" s="88"/>
      <c r="M787" s="88"/>
      <c r="N787" s="88"/>
      <c r="O787" s="88"/>
      <c r="P787" s="88"/>
      <c r="Q787" s="88"/>
      <c r="R787" s="88"/>
      <c r="S787" s="88"/>
      <c r="T787" s="88"/>
      <c r="U787" s="88"/>
      <c r="V787" s="88"/>
      <c r="W787" s="88"/>
      <c r="X787" s="88"/>
      <c r="Y787" s="88"/>
      <c r="Z787" s="88"/>
      <c r="AA787" s="88"/>
    </row>
    <row r="788" spans="1:27" ht="102">
      <c r="A788" s="55" t="s">
        <v>990</v>
      </c>
      <c r="B788" s="50" t="s">
        <v>2748</v>
      </c>
      <c r="C788" s="289"/>
      <c r="D788" s="290"/>
      <c r="E788" s="52"/>
      <c r="F788" s="59"/>
      <c r="G788" s="59"/>
      <c r="H788" s="88"/>
      <c r="I788" s="88"/>
      <c r="J788" s="88"/>
      <c r="K788" s="88"/>
      <c r="L788" s="88"/>
      <c r="M788" s="88"/>
      <c r="N788" s="88"/>
      <c r="O788" s="88"/>
      <c r="P788" s="88"/>
      <c r="Q788" s="88"/>
      <c r="R788" s="88"/>
      <c r="S788" s="88"/>
      <c r="T788" s="88"/>
      <c r="U788" s="88"/>
      <c r="V788" s="88"/>
      <c r="W788" s="88"/>
      <c r="X788" s="88"/>
      <c r="Y788" s="88"/>
      <c r="Z788" s="88"/>
      <c r="AA788" s="88"/>
    </row>
    <row r="789" spans="1:27" ht="25.5">
      <c r="A789" s="55" t="s">
        <v>990</v>
      </c>
      <c r="B789" s="50" t="s">
        <v>2290</v>
      </c>
      <c r="C789" s="289"/>
      <c r="D789" s="290"/>
      <c r="E789" s="52"/>
      <c r="F789" s="59"/>
      <c r="G789" s="59"/>
      <c r="H789" s="88"/>
      <c r="I789" s="88"/>
      <c r="J789" s="88"/>
      <c r="K789" s="88"/>
      <c r="L789" s="88"/>
      <c r="M789" s="88"/>
      <c r="N789" s="88"/>
      <c r="O789" s="88"/>
      <c r="P789" s="88"/>
      <c r="Q789" s="88"/>
      <c r="R789" s="88"/>
      <c r="S789" s="88"/>
      <c r="T789" s="88"/>
      <c r="U789" s="88"/>
      <c r="V789" s="88"/>
      <c r="W789" s="88"/>
      <c r="X789" s="88"/>
      <c r="Y789" s="88"/>
      <c r="Z789" s="88"/>
      <c r="AA789" s="88"/>
    </row>
    <row r="790" spans="1:27" ht="38.25">
      <c r="A790" s="55" t="s">
        <v>990</v>
      </c>
      <c r="B790" s="50" t="s">
        <v>2291</v>
      </c>
      <c r="C790" s="289"/>
      <c r="D790" s="290"/>
      <c r="E790" s="52"/>
      <c r="F790" s="59"/>
      <c r="G790" s="59"/>
      <c r="H790" s="88"/>
      <c r="I790" s="88"/>
      <c r="J790" s="88"/>
      <c r="K790" s="88"/>
      <c r="L790" s="88"/>
      <c r="M790" s="88"/>
      <c r="N790" s="88"/>
      <c r="O790" s="88"/>
      <c r="P790" s="88"/>
      <c r="Q790" s="88"/>
      <c r="R790" s="88"/>
      <c r="S790" s="88"/>
      <c r="T790" s="88"/>
      <c r="U790" s="88"/>
      <c r="V790" s="88"/>
      <c r="W790" s="88"/>
      <c r="X790" s="88"/>
      <c r="Y790" s="88"/>
      <c r="Z790" s="88"/>
      <c r="AA790" s="88"/>
    </row>
    <row r="791" spans="1:27" ht="25.5">
      <c r="A791" s="55"/>
      <c r="B791" s="50" t="s">
        <v>2749</v>
      </c>
      <c r="C791" s="289"/>
      <c r="D791" s="290"/>
      <c r="E791" s="52"/>
      <c r="F791" s="59"/>
      <c r="G791" s="59"/>
      <c r="H791" s="88"/>
      <c r="I791" s="88"/>
      <c r="J791" s="88"/>
      <c r="K791" s="88"/>
      <c r="L791" s="88"/>
      <c r="M791" s="88"/>
      <c r="N791" s="88"/>
      <c r="O791" s="88"/>
      <c r="P791" s="88"/>
      <c r="Q791" s="88"/>
      <c r="R791" s="88"/>
      <c r="S791" s="88"/>
      <c r="T791" s="88"/>
      <c r="U791" s="88"/>
      <c r="V791" s="88"/>
      <c r="W791" s="88"/>
      <c r="X791" s="88"/>
      <c r="Y791" s="88"/>
      <c r="Z791" s="88"/>
      <c r="AA791" s="88"/>
    </row>
    <row r="792" spans="1:27" ht="25.5">
      <c r="A792" s="55" t="s">
        <v>990</v>
      </c>
      <c r="B792" s="50" t="s">
        <v>2292</v>
      </c>
      <c r="C792" s="289"/>
      <c r="D792" s="290"/>
      <c r="E792" s="52"/>
      <c r="F792" s="59"/>
      <c r="G792" s="59"/>
      <c r="H792" s="88"/>
      <c r="I792" s="88"/>
      <c r="J792" s="88"/>
      <c r="K792" s="88"/>
      <c r="L792" s="88"/>
      <c r="M792" s="88"/>
      <c r="N792" s="88"/>
      <c r="O792" s="88"/>
      <c r="P792" s="88"/>
      <c r="Q792" s="88"/>
      <c r="R792" s="88"/>
      <c r="S792" s="88"/>
      <c r="T792" s="88"/>
      <c r="U792" s="88"/>
      <c r="V792" s="88"/>
      <c r="W792" s="88"/>
      <c r="X792" s="88"/>
      <c r="Y792" s="88"/>
      <c r="Z792" s="88"/>
      <c r="AA792" s="88"/>
    </row>
    <row r="793" spans="1:27">
      <c r="A793" s="55"/>
      <c r="B793" s="50"/>
      <c r="C793" s="291" t="s">
        <v>1006</v>
      </c>
      <c r="D793" s="292">
        <v>40</v>
      </c>
      <c r="E793" s="621"/>
      <c r="F793" s="68">
        <f t="shared" ref="F793" si="50">SUM(D793*E793)</f>
        <v>0</v>
      </c>
      <c r="G793" s="59"/>
      <c r="H793" s="35"/>
      <c r="I793" s="35"/>
      <c r="J793" s="35"/>
      <c r="K793" s="35"/>
      <c r="L793" s="35"/>
      <c r="M793" s="35"/>
      <c r="N793" s="35"/>
      <c r="O793" s="35"/>
      <c r="P793" s="35"/>
      <c r="Q793" s="35"/>
      <c r="R793" s="35"/>
      <c r="S793" s="35"/>
      <c r="T793" s="35"/>
      <c r="U793" s="35"/>
      <c r="V793" s="35"/>
      <c r="W793" s="35"/>
      <c r="X793" s="35"/>
      <c r="Y793" s="35"/>
      <c r="Z793" s="35"/>
      <c r="AA793" s="35"/>
    </row>
    <row r="794" spans="1:27">
      <c r="A794" s="55"/>
      <c r="B794" s="50"/>
      <c r="C794" s="293"/>
      <c r="D794" s="294"/>
      <c r="E794" s="52"/>
      <c r="F794" s="68"/>
      <c r="G794" s="59"/>
      <c r="H794" s="35"/>
      <c r="I794" s="35"/>
      <c r="J794" s="35"/>
      <c r="K794" s="35"/>
      <c r="L794" s="35"/>
      <c r="M794" s="35"/>
      <c r="N794" s="35"/>
      <c r="O794" s="35"/>
      <c r="P794" s="35"/>
      <c r="Q794" s="35"/>
      <c r="R794" s="35"/>
      <c r="S794" s="35"/>
      <c r="T794" s="35"/>
      <c r="U794" s="35"/>
      <c r="V794" s="35"/>
      <c r="W794" s="35"/>
      <c r="X794" s="35"/>
      <c r="Y794" s="35"/>
      <c r="Z794" s="35"/>
      <c r="AA794" s="35"/>
    </row>
    <row r="795" spans="1:27">
      <c r="A795" s="70" t="s">
        <v>1030</v>
      </c>
      <c r="B795" s="71" t="s">
        <v>2751</v>
      </c>
      <c r="C795" s="66"/>
      <c r="D795" s="292"/>
      <c r="E795" s="98"/>
      <c r="F795" s="68"/>
      <c r="G795" s="59"/>
      <c r="H795" s="35"/>
      <c r="I795" s="35"/>
      <c r="J795" s="35"/>
      <c r="K795" s="35"/>
      <c r="L795" s="35"/>
      <c r="M795" s="35"/>
      <c r="N795" s="35"/>
      <c r="O795" s="35"/>
      <c r="P795" s="35"/>
      <c r="Q795" s="35"/>
      <c r="R795" s="35"/>
      <c r="S795" s="35"/>
      <c r="T795" s="35"/>
      <c r="U795" s="35"/>
      <c r="V795" s="35"/>
      <c r="W795" s="35"/>
      <c r="X795" s="35"/>
      <c r="Y795" s="35"/>
      <c r="Z795" s="35"/>
      <c r="AA795" s="35"/>
    </row>
    <row r="796" spans="1:27" ht="102">
      <c r="A796" s="64"/>
      <c r="B796" s="65" t="s">
        <v>4316</v>
      </c>
      <c r="C796" s="66"/>
      <c r="D796" s="292"/>
      <c r="E796" s="98"/>
      <c r="F796" s="68"/>
      <c r="G796" s="59"/>
      <c r="H796" s="35"/>
      <c r="I796" s="35"/>
      <c r="J796" s="35"/>
      <c r="K796" s="35"/>
      <c r="L796" s="35"/>
      <c r="M796" s="35"/>
      <c r="N796" s="35"/>
      <c r="O796" s="35"/>
      <c r="P796" s="35"/>
      <c r="Q796" s="35"/>
      <c r="R796" s="35"/>
      <c r="S796" s="35"/>
      <c r="T796" s="35"/>
      <c r="U796" s="35"/>
      <c r="V796" s="35"/>
      <c r="W796" s="35"/>
      <c r="X796" s="35"/>
      <c r="Y796" s="35"/>
      <c r="Z796" s="35"/>
      <c r="AA796" s="35"/>
    </row>
    <row r="797" spans="1:27" ht="63.75">
      <c r="A797" s="64"/>
      <c r="B797" s="65" t="s">
        <v>2775</v>
      </c>
      <c r="C797" s="66"/>
      <c r="D797" s="292"/>
      <c r="E797" s="98"/>
      <c r="F797" s="68"/>
      <c r="G797" s="59"/>
      <c r="H797" s="35"/>
      <c r="I797" s="35"/>
      <c r="J797" s="35"/>
      <c r="K797" s="35"/>
      <c r="L797" s="35"/>
      <c r="M797" s="35"/>
      <c r="N797" s="35"/>
      <c r="O797" s="35"/>
      <c r="P797" s="35"/>
      <c r="Q797" s="35"/>
      <c r="R797" s="35"/>
      <c r="S797" s="35"/>
      <c r="T797" s="35"/>
      <c r="U797" s="35"/>
      <c r="V797" s="35"/>
      <c r="W797" s="35"/>
      <c r="X797" s="35"/>
      <c r="Y797" s="35"/>
      <c r="Z797" s="35"/>
      <c r="AA797" s="35"/>
    </row>
    <row r="798" spans="1:27" ht="51">
      <c r="A798" s="230"/>
      <c r="B798" s="65" t="s">
        <v>3315</v>
      </c>
      <c r="C798" s="66"/>
      <c r="D798" s="292"/>
      <c r="E798" s="98"/>
      <c r="F798" s="68"/>
      <c r="G798" s="59"/>
      <c r="H798" s="35"/>
      <c r="I798" s="35"/>
      <c r="J798" s="35"/>
      <c r="K798" s="35"/>
      <c r="L798" s="35"/>
      <c r="M798" s="35"/>
      <c r="N798" s="35"/>
      <c r="O798" s="35"/>
      <c r="P798" s="35"/>
      <c r="Q798" s="35"/>
      <c r="R798" s="35"/>
      <c r="S798" s="35"/>
      <c r="T798" s="35"/>
      <c r="U798" s="35"/>
      <c r="V798" s="35"/>
      <c r="W798" s="35"/>
      <c r="X798" s="35"/>
      <c r="Y798" s="35"/>
      <c r="Z798" s="35"/>
      <c r="AA798" s="35"/>
    </row>
    <row r="799" spans="1:27" ht="25.5">
      <c r="A799" s="70"/>
      <c r="B799" s="65" t="s">
        <v>2288</v>
      </c>
      <c r="C799" s="66"/>
      <c r="D799" s="292"/>
      <c r="E799" s="98"/>
      <c r="F799" s="68"/>
      <c r="G799" s="59"/>
      <c r="H799" s="35"/>
      <c r="I799" s="35"/>
      <c r="J799" s="35"/>
      <c r="K799" s="35"/>
      <c r="L799" s="35"/>
      <c r="M799" s="35"/>
      <c r="N799" s="35"/>
      <c r="O799" s="35"/>
      <c r="P799" s="35"/>
      <c r="Q799" s="35"/>
      <c r="R799" s="35"/>
      <c r="S799" s="35"/>
      <c r="T799" s="35"/>
      <c r="U799" s="35"/>
      <c r="V799" s="35"/>
      <c r="W799" s="35"/>
      <c r="X799" s="35"/>
      <c r="Y799" s="35"/>
      <c r="Z799" s="35"/>
      <c r="AA799" s="35"/>
    </row>
    <row r="800" spans="1:27">
      <c r="A800" s="64"/>
      <c r="B800" s="65"/>
      <c r="C800" s="66" t="s">
        <v>1045</v>
      </c>
      <c r="D800" s="292">
        <v>1340</v>
      </c>
      <c r="E800" s="623"/>
      <c r="F800" s="68">
        <f t="shared" ref="F800" si="51">SUM(D800*E800)</f>
        <v>0</v>
      </c>
      <c r="G800" s="59"/>
      <c r="H800" s="35"/>
      <c r="I800" s="35"/>
      <c r="J800" s="35"/>
      <c r="K800" s="35"/>
      <c r="L800" s="35"/>
      <c r="M800" s="35"/>
      <c r="N800" s="35"/>
      <c r="O800" s="35"/>
      <c r="P800" s="35"/>
      <c r="Q800" s="35"/>
      <c r="R800" s="35"/>
      <c r="S800" s="35"/>
      <c r="T800" s="35"/>
      <c r="U800" s="35"/>
      <c r="V800" s="35"/>
      <c r="W800" s="35"/>
      <c r="X800" s="35"/>
      <c r="Y800" s="35"/>
      <c r="Z800" s="35"/>
      <c r="AA800" s="35"/>
    </row>
    <row r="801" spans="1:27">
      <c r="A801" s="64"/>
      <c r="B801" s="65"/>
      <c r="C801" s="66"/>
      <c r="D801" s="292"/>
      <c r="E801" s="98"/>
      <c r="F801" s="68"/>
      <c r="G801" s="59"/>
      <c r="H801" s="35"/>
      <c r="I801" s="35"/>
      <c r="J801" s="35"/>
      <c r="K801" s="35"/>
      <c r="L801" s="35"/>
      <c r="M801" s="35"/>
      <c r="N801" s="35"/>
      <c r="O801" s="35"/>
      <c r="P801" s="35"/>
      <c r="Q801" s="35"/>
      <c r="R801" s="35"/>
      <c r="S801" s="35"/>
      <c r="T801" s="35"/>
      <c r="U801" s="35"/>
      <c r="V801" s="35"/>
      <c r="W801" s="35"/>
      <c r="X801" s="35"/>
      <c r="Y801" s="35"/>
      <c r="Z801" s="35"/>
      <c r="AA801" s="35"/>
    </row>
    <row r="802" spans="1:27" ht="25.5">
      <c r="A802" s="70" t="s">
        <v>1034</v>
      </c>
      <c r="B802" s="71" t="s">
        <v>3040</v>
      </c>
      <c r="C802" s="66"/>
      <c r="D802" s="292"/>
      <c r="E802" s="98"/>
      <c r="F802" s="68"/>
      <c r="G802" s="59"/>
      <c r="H802" s="35"/>
      <c r="I802" s="35"/>
      <c r="J802" s="35"/>
      <c r="K802" s="35"/>
      <c r="L802" s="35"/>
      <c r="M802" s="35"/>
      <c r="N802" s="35"/>
      <c r="O802" s="35"/>
      <c r="P802" s="35"/>
      <c r="Q802" s="35"/>
      <c r="R802" s="35"/>
      <c r="S802" s="35"/>
      <c r="T802" s="35"/>
      <c r="U802" s="35"/>
      <c r="V802" s="35"/>
      <c r="W802" s="35"/>
      <c r="X802" s="35"/>
      <c r="Y802" s="35"/>
      <c r="Z802" s="35"/>
      <c r="AA802" s="35"/>
    </row>
    <row r="803" spans="1:27" ht="63.75">
      <c r="A803" s="64"/>
      <c r="B803" s="65" t="s">
        <v>4317</v>
      </c>
      <c r="C803" s="66"/>
      <c r="D803" s="292"/>
      <c r="E803" s="98"/>
      <c r="F803" s="68"/>
      <c r="G803" s="59"/>
      <c r="H803" s="35"/>
      <c r="I803" s="35"/>
      <c r="J803" s="35"/>
      <c r="K803" s="35"/>
      <c r="L803" s="35"/>
      <c r="M803" s="35"/>
      <c r="N803" s="35"/>
      <c r="O803" s="35"/>
      <c r="P803" s="35"/>
      <c r="Q803" s="35"/>
      <c r="R803" s="35"/>
      <c r="S803" s="35"/>
      <c r="T803" s="35"/>
      <c r="U803" s="35"/>
      <c r="V803" s="35"/>
      <c r="W803" s="35"/>
      <c r="X803" s="35"/>
      <c r="Y803" s="35"/>
      <c r="Z803" s="35"/>
      <c r="AA803" s="35"/>
    </row>
    <row r="804" spans="1:27" ht="51">
      <c r="A804" s="64"/>
      <c r="B804" s="65" t="s">
        <v>3042</v>
      </c>
      <c r="C804" s="66"/>
      <c r="D804" s="292"/>
      <c r="E804" s="98"/>
      <c r="F804" s="68"/>
      <c r="G804" s="59"/>
      <c r="H804" s="35"/>
      <c r="I804" s="35"/>
      <c r="J804" s="35"/>
      <c r="K804" s="35"/>
      <c r="L804" s="35"/>
      <c r="M804" s="35"/>
      <c r="N804" s="35"/>
      <c r="O804" s="35"/>
      <c r="P804" s="35"/>
      <c r="Q804" s="35"/>
      <c r="R804" s="35"/>
      <c r="S804" s="35"/>
      <c r="T804" s="35"/>
      <c r="U804" s="35"/>
      <c r="V804" s="35"/>
      <c r="W804" s="35"/>
      <c r="X804" s="35"/>
      <c r="Y804" s="35"/>
      <c r="Z804" s="35"/>
      <c r="AA804" s="35"/>
    </row>
    <row r="805" spans="1:27">
      <c r="A805" s="64"/>
      <c r="B805" s="65" t="s">
        <v>3043</v>
      </c>
      <c r="C805" s="66"/>
      <c r="D805" s="292"/>
      <c r="E805" s="98"/>
      <c r="F805" s="68"/>
      <c r="G805" s="59"/>
      <c r="H805" s="35"/>
      <c r="I805" s="35"/>
      <c r="J805" s="35"/>
      <c r="K805" s="35"/>
      <c r="L805" s="35"/>
      <c r="M805" s="35"/>
      <c r="N805" s="35"/>
      <c r="O805" s="35"/>
      <c r="P805" s="35"/>
      <c r="Q805" s="35"/>
      <c r="R805" s="35"/>
      <c r="S805" s="35"/>
      <c r="T805" s="35"/>
      <c r="U805" s="35"/>
      <c r="V805" s="35"/>
      <c r="W805" s="35"/>
      <c r="X805" s="35"/>
      <c r="Y805" s="35"/>
      <c r="Z805" s="35"/>
      <c r="AA805" s="35"/>
    </row>
    <row r="806" spans="1:27" ht="25.5">
      <c r="A806" s="64"/>
      <c r="B806" s="295" t="s">
        <v>3041</v>
      </c>
      <c r="C806" s="66"/>
      <c r="D806" s="292"/>
      <c r="E806" s="98"/>
      <c r="F806" s="68"/>
      <c r="G806" s="59"/>
      <c r="H806" s="35"/>
      <c r="I806" s="35"/>
      <c r="J806" s="35"/>
      <c r="K806" s="35"/>
      <c r="L806" s="35"/>
      <c r="M806" s="35"/>
      <c r="N806" s="35"/>
      <c r="O806" s="35"/>
      <c r="P806" s="35"/>
      <c r="Q806" s="35"/>
      <c r="R806" s="35"/>
      <c r="S806" s="35"/>
      <c r="T806" s="35"/>
      <c r="U806" s="35"/>
      <c r="V806" s="35"/>
      <c r="W806" s="35"/>
      <c r="X806" s="35"/>
      <c r="Y806" s="35"/>
      <c r="Z806" s="35"/>
      <c r="AA806" s="35"/>
    </row>
    <row r="807" spans="1:27" ht="25.5">
      <c r="A807" s="64"/>
      <c r="B807" s="65" t="s">
        <v>2288</v>
      </c>
      <c r="C807" s="66"/>
      <c r="D807" s="292"/>
      <c r="E807" s="98"/>
      <c r="F807" s="68"/>
      <c r="G807" s="59"/>
      <c r="H807" s="35"/>
      <c r="I807" s="35"/>
      <c r="J807" s="35"/>
      <c r="K807" s="35"/>
      <c r="L807" s="35"/>
      <c r="M807" s="35"/>
      <c r="N807" s="35"/>
      <c r="O807" s="35"/>
      <c r="P807" s="35"/>
      <c r="Q807" s="35"/>
      <c r="R807" s="35"/>
      <c r="S807" s="35"/>
      <c r="T807" s="35"/>
      <c r="U807" s="35"/>
      <c r="V807" s="35"/>
      <c r="W807" s="35"/>
      <c r="X807" s="35"/>
      <c r="Y807" s="35"/>
      <c r="Z807" s="35"/>
      <c r="AA807" s="35"/>
    </row>
    <row r="808" spans="1:27">
      <c r="A808" s="64"/>
      <c r="B808" s="65"/>
      <c r="C808" s="66" t="s">
        <v>1045</v>
      </c>
      <c r="D808" s="292">
        <v>2900</v>
      </c>
      <c r="E808" s="623"/>
      <c r="F808" s="68">
        <f t="shared" ref="F808" si="52">SUM(D808*E808)</f>
        <v>0</v>
      </c>
      <c r="G808" s="59"/>
      <c r="H808" s="35"/>
      <c r="I808" s="35"/>
      <c r="J808" s="35"/>
      <c r="K808" s="35"/>
      <c r="L808" s="35"/>
      <c r="M808" s="35"/>
      <c r="N808" s="35"/>
      <c r="O808" s="35"/>
      <c r="P808" s="35"/>
      <c r="Q808" s="35"/>
      <c r="R808" s="35"/>
      <c r="S808" s="35"/>
      <c r="T808" s="35"/>
      <c r="U808" s="35"/>
      <c r="V808" s="35"/>
      <c r="W808" s="35"/>
      <c r="X808" s="35"/>
      <c r="Y808" s="35"/>
      <c r="Z808" s="35"/>
      <c r="AA808" s="35"/>
    </row>
    <row r="809" spans="1:27">
      <c r="A809" s="64"/>
      <c r="B809" s="65"/>
      <c r="C809" s="66"/>
      <c r="D809" s="292"/>
      <c r="E809" s="98"/>
      <c r="F809" s="68"/>
      <c r="G809" s="59"/>
      <c r="H809" s="35"/>
      <c r="I809" s="35"/>
      <c r="J809" s="35"/>
      <c r="K809" s="35"/>
      <c r="L809" s="35"/>
      <c r="M809" s="35"/>
      <c r="N809" s="35"/>
      <c r="O809" s="35"/>
      <c r="P809" s="35"/>
      <c r="Q809" s="35"/>
      <c r="R809" s="35"/>
      <c r="S809" s="35"/>
      <c r="T809" s="35"/>
      <c r="U809" s="35"/>
      <c r="V809" s="35"/>
      <c r="W809" s="35"/>
      <c r="X809" s="35"/>
      <c r="Y809" s="35"/>
      <c r="Z809" s="35"/>
      <c r="AA809" s="35"/>
    </row>
    <row r="810" spans="1:27" ht="25.5">
      <c r="A810" s="70" t="s">
        <v>1035</v>
      </c>
      <c r="B810" s="71" t="s">
        <v>4318</v>
      </c>
      <c r="C810" s="66"/>
      <c r="D810" s="292"/>
      <c r="E810" s="98"/>
      <c r="F810" s="68"/>
      <c r="G810" s="59"/>
      <c r="H810" s="35"/>
      <c r="I810" s="35"/>
      <c r="J810" s="35"/>
      <c r="K810" s="35"/>
      <c r="L810" s="35"/>
      <c r="M810" s="35"/>
      <c r="N810" s="35"/>
      <c r="O810" s="35"/>
      <c r="P810" s="35"/>
      <c r="Q810" s="35"/>
      <c r="R810" s="35"/>
      <c r="S810" s="35"/>
      <c r="T810" s="35"/>
      <c r="U810" s="35"/>
      <c r="V810" s="35"/>
      <c r="W810" s="35"/>
      <c r="X810" s="35"/>
      <c r="Y810" s="35"/>
      <c r="Z810" s="35"/>
      <c r="AA810" s="35"/>
    </row>
    <row r="811" spans="1:27" ht="89.25">
      <c r="A811" s="64"/>
      <c r="B811" s="65" t="s">
        <v>4319</v>
      </c>
      <c r="C811" s="66"/>
      <c r="D811" s="292"/>
      <c r="E811" s="98"/>
      <c r="F811" s="68"/>
      <c r="G811" s="59"/>
      <c r="H811" s="35"/>
      <c r="I811" s="35"/>
      <c r="J811" s="35"/>
      <c r="K811" s="35"/>
      <c r="L811" s="35"/>
      <c r="M811" s="35"/>
      <c r="N811" s="35"/>
      <c r="O811" s="35"/>
      <c r="P811" s="35"/>
      <c r="Q811" s="35"/>
      <c r="R811" s="35"/>
      <c r="S811" s="35"/>
      <c r="T811" s="35"/>
      <c r="U811" s="35"/>
      <c r="V811" s="35"/>
      <c r="W811" s="35"/>
      <c r="X811" s="35"/>
      <c r="Y811" s="35"/>
      <c r="Z811" s="35"/>
      <c r="AA811" s="35"/>
    </row>
    <row r="812" spans="1:27" ht="51">
      <c r="A812" s="64"/>
      <c r="B812" s="65" t="s">
        <v>3042</v>
      </c>
      <c r="C812" s="66"/>
      <c r="D812" s="292"/>
      <c r="E812" s="98"/>
      <c r="F812" s="68"/>
      <c r="G812" s="59"/>
      <c r="H812" s="35"/>
      <c r="I812" s="35"/>
      <c r="J812" s="35"/>
      <c r="K812" s="35"/>
      <c r="L812" s="35"/>
      <c r="M812" s="35"/>
      <c r="N812" s="35"/>
      <c r="O812" s="35"/>
      <c r="P812" s="35"/>
      <c r="Q812" s="35"/>
      <c r="R812" s="35"/>
      <c r="S812" s="35"/>
      <c r="T812" s="35"/>
      <c r="U812" s="35"/>
      <c r="V812" s="35"/>
      <c r="W812" s="35"/>
      <c r="X812" s="35"/>
      <c r="Y812" s="35"/>
      <c r="Z812" s="35"/>
      <c r="AA812" s="35"/>
    </row>
    <row r="813" spans="1:27" ht="51">
      <c r="A813" s="64"/>
      <c r="B813" s="295" t="s">
        <v>2770</v>
      </c>
      <c r="C813" s="66"/>
      <c r="D813" s="292"/>
      <c r="E813" s="98"/>
      <c r="F813" s="68"/>
      <c r="G813" s="59"/>
      <c r="H813" s="35"/>
      <c r="I813" s="35"/>
      <c r="J813" s="35"/>
      <c r="K813" s="35"/>
      <c r="L813" s="35"/>
      <c r="M813" s="35"/>
      <c r="N813" s="35"/>
      <c r="O813" s="35"/>
      <c r="P813" s="35"/>
      <c r="Q813" s="35"/>
      <c r="R813" s="35"/>
      <c r="S813" s="35"/>
      <c r="T813" s="35"/>
      <c r="U813" s="35"/>
      <c r="V813" s="35"/>
      <c r="W813" s="35"/>
      <c r="X813" s="35"/>
      <c r="Y813" s="35"/>
      <c r="Z813" s="35"/>
      <c r="AA813" s="35"/>
    </row>
    <row r="814" spans="1:27" ht="63.75">
      <c r="A814" s="64"/>
      <c r="B814" s="65" t="s">
        <v>2771</v>
      </c>
      <c r="C814" s="66"/>
      <c r="D814" s="292"/>
      <c r="E814" s="98"/>
      <c r="F814" s="68"/>
      <c r="G814" s="59"/>
      <c r="H814" s="35"/>
      <c r="I814" s="35"/>
      <c r="J814" s="35"/>
      <c r="K814" s="35"/>
      <c r="L814" s="35"/>
      <c r="M814" s="35"/>
      <c r="N814" s="35"/>
      <c r="O814" s="35"/>
      <c r="P814" s="35"/>
      <c r="Q814" s="35"/>
      <c r="R814" s="35"/>
      <c r="S814" s="35"/>
      <c r="T814" s="35"/>
      <c r="U814" s="35"/>
      <c r="V814" s="35"/>
      <c r="W814" s="35"/>
      <c r="X814" s="35"/>
      <c r="Y814" s="35"/>
      <c r="Z814" s="35"/>
      <c r="AA814" s="35"/>
    </row>
    <row r="815" spans="1:27" ht="25.5">
      <c r="A815" s="64"/>
      <c r="B815" s="65" t="s">
        <v>2288</v>
      </c>
      <c r="C815" s="66"/>
      <c r="D815" s="292"/>
      <c r="E815" s="98"/>
      <c r="F815" s="68"/>
      <c r="G815" s="59"/>
      <c r="H815" s="35"/>
      <c r="I815" s="35"/>
      <c r="J815" s="35"/>
      <c r="K815" s="35"/>
      <c r="L815" s="35"/>
      <c r="M815" s="35"/>
      <c r="N815" s="35"/>
      <c r="O815" s="35"/>
      <c r="P815" s="35"/>
      <c r="Q815" s="35"/>
      <c r="R815" s="35"/>
      <c r="S815" s="35"/>
      <c r="T815" s="35"/>
      <c r="U815" s="35"/>
      <c r="V815" s="35"/>
      <c r="W815" s="35"/>
      <c r="X815" s="35"/>
      <c r="Y815" s="35"/>
      <c r="Z815" s="35"/>
      <c r="AA815" s="35"/>
    </row>
    <row r="816" spans="1:27">
      <c r="A816" s="64"/>
      <c r="B816" s="65"/>
      <c r="C816" s="66" t="s">
        <v>1045</v>
      </c>
      <c r="D816" s="292">
        <v>10800</v>
      </c>
      <c r="E816" s="623"/>
      <c r="F816" s="68">
        <f t="shared" ref="F816" si="53">SUM(D816*E816)</f>
        <v>0</v>
      </c>
      <c r="G816" s="104"/>
      <c r="H816" s="35"/>
      <c r="I816" s="35"/>
      <c r="J816" s="35"/>
      <c r="K816" s="35"/>
      <c r="L816" s="35"/>
      <c r="M816" s="35"/>
      <c r="N816" s="35"/>
      <c r="O816" s="35"/>
      <c r="P816" s="35"/>
      <c r="Q816" s="35"/>
      <c r="R816" s="35"/>
      <c r="S816" s="35"/>
      <c r="T816" s="35"/>
      <c r="U816" s="35"/>
      <c r="V816" s="35"/>
      <c r="W816" s="35"/>
      <c r="X816" s="35"/>
      <c r="Y816" s="35"/>
      <c r="Z816" s="35"/>
      <c r="AA816" s="35"/>
    </row>
    <row r="817" spans="1:27">
      <c r="A817" s="296"/>
      <c r="B817" s="297"/>
      <c r="C817" s="298"/>
      <c r="D817" s="298"/>
      <c r="E817" s="298"/>
      <c r="F817" s="298"/>
      <c r="G817" s="80"/>
      <c r="H817" s="35"/>
      <c r="I817" s="35"/>
      <c r="J817" s="35"/>
      <c r="K817" s="35"/>
      <c r="L817" s="35"/>
      <c r="M817" s="35"/>
      <c r="N817" s="35"/>
      <c r="O817" s="35"/>
      <c r="P817" s="35"/>
      <c r="Q817" s="35"/>
      <c r="R817" s="35"/>
      <c r="S817" s="35"/>
      <c r="T817" s="35"/>
      <c r="U817" s="35"/>
      <c r="V817" s="35"/>
      <c r="W817" s="35"/>
      <c r="X817" s="35"/>
      <c r="Y817" s="35"/>
      <c r="Z817" s="35"/>
      <c r="AA817" s="35"/>
    </row>
    <row r="818" spans="1:27">
      <c r="A818" s="81" t="str">
        <f>A766</f>
        <v>VII.</v>
      </c>
      <c r="B818" s="82" t="str">
        <f>CONCATENATE(B766," ", "UKUPNO:")</f>
        <v>ČELIČNE KONSTRUKCIJE UKUPNO:</v>
      </c>
      <c r="C818" s="16"/>
      <c r="D818" s="83"/>
      <c r="E818" s="83"/>
      <c r="F818" s="278">
        <f>SUM(F774:F816)</f>
        <v>0</v>
      </c>
      <c r="G818" s="279"/>
      <c r="H818" s="35"/>
      <c r="I818" s="35"/>
      <c r="J818" s="35"/>
      <c r="K818" s="35"/>
      <c r="L818" s="35"/>
      <c r="M818" s="35"/>
      <c r="N818" s="35"/>
      <c r="O818" s="35"/>
      <c r="P818" s="35"/>
      <c r="Q818" s="35"/>
      <c r="R818" s="35"/>
      <c r="S818" s="35"/>
      <c r="T818" s="35"/>
      <c r="U818" s="35"/>
      <c r="V818" s="35"/>
      <c r="W818" s="35"/>
      <c r="X818" s="35"/>
      <c r="Y818" s="35"/>
      <c r="Z818" s="35"/>
      <c r="AA818" s="35"/>
    </row>
    <row r="819" spans="1:27">
      <c r="A819" s="81"/>
      <c r="B819" s="82"/>
      <c r="C819" s="16"/>
      <c r="D819" s="83"/>
      <c r="E819" s="83">
        <v>0</v>
      </c>
      <c r="F819" s="59"/>
      <c r="G819" s="59"/>
      <c r="H819" s="115"/>
      <c r="I819" s="115"/>
      <c r="J819" s="115"/>
      <c r="K819" s="35"/>
      <c r="L819" s="115"/>
      <c r="M819" s="115"/>
      <c r="N819" s="115"/>
      <c r="O819" s="115"/>
      <c r="P819" s="115"/>
      <c r="Q819" s="115"/>
      <c r="R819" s="115"/>
      <c r="S819" s="115"/>
      <c r="T819" s="115"/>
      <c r="U819" s="115"/>
      <c r="V819" s="115"/>
      <c r="W819" s="115"/>
      <c r="X819" s="115"/>
      <c r="Y819" s="115"/>
      <c r="Z819" s="115"/>
      <c r="AA819" s="115"/>
    </row>
    <row r="820" spans="1:27">
      <c r="A820" s="81"/>
      <c r="B820" s="82"/>
      <c r="C820" s="16"/>
      <c r="D820" s="83"/>
      <c r="E820" s="52">
        <v>0</v>
      </c>
      <c r="F820" s="59"/>
      <c r="G820" s="59"/>
      <c r="H820" s="115"/>
      <c r="I820" s="115"/>
      <c r="J820" s="115"/>
      <c r="K820" s="35"/>
      <c r="L820" s="115"/>
      <c r="M820" s="115"/>
      <c r="N820" s="115"/>
      <c r="O820" s="115"/>
      <c r="P820" s="115"/>
      <c r="Q820" s="115"/>
      <c r="R820" s="115"/>
      <c r="S820" s="115"/>
      <c r="T820" s="115"/>
      <c r="U820" s="115"/>
      <c r="V820" s="115"/>
      <c r="W820" s="115"/>
      <c r="X820" s="115"/>
      <c r="Y820" s="115"/>
      <c r="Z820" s="115"/>
      <c r="AA820" s="115"/>
    </row>
    <row r="821" spans="1:27">
      <c r="A821" s="299" t="s">
        <v>2219</v>
      </c>
      <c r="B821" s="300" t="s">
        <v>2724</v>
      </c>
      <c r="C821" s="301"/>
      <c r="D821" s="302"/>
      <c r="E821" s="303">
        <v>0</v>
      </c>
      <c r="F821" s="304">
        <f t="shared" ref="F821:F876" si="54">ROUND(D821*E821,2)</f>
        <v>0</v>
      </c>
      <c r="G821" s="59"/>
      <c r="H821" s="115"/>
      <c r="I821" s="115"/>
      <c r="J821" s="115"/>
      <c r="K821" s="35"/>
      <c r="L821" s="115"/>
      <c r="M821" s="115"/>
      <c r="N821" s="115"/>
      <c r="O821" s="115"/>
      <c r="P821" s="115"/>
      <c r="Q821" s="115"/>
      <c r="R821" s="115"/>
      <c r="S821" s="115"/>
      <c r="T821" s="115"/>
      <c r="U821" s="115"/>
      <c r="V821" s="115"/>
      <c r="W821" s="115"/>
      <c r="X821" s="115"/>
      <c r="Y821" s="115"/>
      <c r="Z821" s="115"/>
      <c r="AA821" s="115"/>
    </row>
    <row r="822" spans="1:27">
      <c r="A822" s="81"/>
      <c r="B822" s="82"/>
      <c r="C822" s="16"/>
      <c r="D822" s="83"/>
      <c r="E822" s="52"/>
      <c r="F822" s="59"/>
      <c r="G822" s="59"/>
      <c r="H822" s="115"/>
      <c r="I822" s="115"/>
      <c r="J822" s="115"/>
      <c r="K822" s="35"/>
      <c r="L822" s="115"/>
      <c r="M822" s="115"/>
      <c r="N822" s="115"/>
      <c r="O822" s="115"/>
      <c r="P822" s="115"/>
      <c r="Q822" s="115"/>
      <c r="R822" s="115"/>
      <c r="S822" s="115"/>
      <c r="T822" s="115"/>
      <c r="U822" s="115"/>
      <c r="V822" s="115"/>
      <c r="W822" s="115"/>
      <c r="X822" s="115"/>
      <c r="Y822" s="115"/>
      <c r="Z822" s="115"/>
      <c r="AA822" s="115"/>
    </row>
    <row r="823" spans="1:27">
      <c r="A823" s="61" t="s">
        <v>987</v>
      </c>
      <c r="B823" s="76" t="s">
        <v>2690</v>
      </c>
      <c r="C823" s="16"/>
      <c r="D823" s="83"/>
      <c r="E823" s="52"/>
      <c r="F823" s="59"/>
      <c r="G823" s="59"/>
      <c r="H823" s="115"/>
      <c r="I823" s="115"/>
      <c r="J823" s="115"/>
      <c r="K823" s="35"/>
      <c r="L823" s="115"/>
      <c r="M823" s="115"/>
      <c r="N823" s="115"/>
      <c r="O823" s="115"/>
      <c r="P823" s="115"/>
      <c r="Q823" s="115"/>
      <c r="R823" s="115"/>
      <c r="S823" s="115"/>
      <c r="T823" s="115"/>
      <c r="U823" s="115"/>
      <c r="V823" s="115"/>
      <c r="W823" s="115"/>
      <c r="X823" s="115"/>
      <c r="Y823" s="115"/>
      <c r="Z823" s="115"/>
      <c r="AA823" s="115"/>
    </row>
    <row r="824" spans="1:27" ht="63.75">
      <c r="A824" s="81"/>
      <c r="B824" s="50" t="s">
        <v>2692</v>
      </c>
      <c r="C824" s="16"/>
      <c r="D824" s="83"/>
      <c r="E824" s="52"/>
      <c r="F824" s="59"/>
      <c r="G824" s="59"/>
      <c r="H824" s="115"/>
      <c r="I824" s="115"/>
      <c r="J824" s="115"/>
      <c r="K824" s="35"/>
      <c r="L824" s="115"/>
      <c r="M824" s="115"/>
      <c r="N824" s="115"/>
      <c r="O824" s="115"/>
      <c r="P824" s="115"/>
      <c r="Q824" s="115"/>
      <c r="R824" s="115"/>
      <c r="S824" s="115"/>
      <c r="T824" s="115"/>
      <c r="U824" s="115"/>
      <c r="V824" s="115"/>
      <c r="W824" s="115"/>
      <c r="X824" s="115"/>
      <c r="Y824" s="115"/>
      <c r="Z824" s="115"/>
      <c r="AA824" s="115"/>
    </row>
    <row r="825" spans="1:27">
      <c r="A825" s="81"/>
      <c r="B825" s="28" t="s">
        <v>2691</v>
      </c>
      <c r="C825" s="16"/>
      <c r="D825" s="83"/>
      <c r="E825" s="52"/>
      <c r="F825" s="68"/>
      <c r="G825" s="59"/>
      <c r="H825" s="115"/>
      <c r="I825" s="115"/>
      <c r="J825" s="115"/>
      <c r="K825" s="35"/>
      <c r="L825" s="115"/>
      <c r="M825" s="115"/>
      <c r="N825" s="115"/>
      <c r="O825" s="115"/>
      <c r="P825" s="115"/>
      <c r="Q825" s="115"/>
      <c r="R825" s="115"/>
      <c r="S825" s="115"/>
      <c r="T825" s="115"/>
      <c r="U825" s="115"/>
      <c r="V825" s="115"/>
      <c r="W825" s="115"/>
      <c r="X825" s="115"/>
      <c r="Y825" s="115"/>
      <c r="Z825" s="115"/>
      <c r="AA825" s="115"/>
    </row>
    <row r="826" spans="1:27">
      <c r="A826" s="81"/>
      <c r="B826" s="28"/>
      <c r="C826" s="16" t="s">
        <v>1046</v>
      </c>
      <c r="D826" s="83">
        <v>96</v>
      </c>
      <c r="E826" s="621"/>
      <c r="F826" s="68">
        <f t="shared" ref="F826:F844" si="55">SUM(D826*E826)</f>
        <v>0</v>
      </c>
      <c r="G826" s="59"/>
      <c r="H826" s="115"/>
      <c r="I826" s="115"/>
      <c r="J826" s="115"/>
      <c r="K826" s="35"/>
      <c r="L826" s="115"/>
      <c r="M826" s="115"/>
      <c r="N826" s="115"/>
      <c r="O826" s="115"/>
      <c r="P826" s="115"/>
      <c r="Q826" s="115"/>
      <c r="R826" s="115"/>
      <c r="S826" s="115"/>
      <c r="T826" s="115"/>
      <c r="U826" s="115"/>
      <c r="V826" s="115"/>
      <c r="W826" s="115"/>
      <c r="X826" s="115"/>
      <c r="Y826" s="115"/>
      <c r="Z826" s="115"/>
      <c r="AA826" s="115"/>
    </row>
    <row r="827" spans="1:27">
      <c r="A827" s="81"/>
      <c r="B827" s="28"/>
      <c r="C827" s="16"/>
      <c r="D827" s="83"/>
      <c r="E827" s="52"/>
      <c r="F827" s="68"/>
      <c r="G827" s="59"/>
      <c r="H827" s="115"/>
      <c r="I827" s="115"/>
      <c r="J827" s="115"/>
      <c r="K827" s="35"/>
      <c r="L827" s="115"/>
      <c r="M827" s="115"/>
      <c r="N827" s="115"/>
      <c r="O827" s="115"/>
      <c r="P827" s="115"/>
      <c r="Q827" s="115"/>
      <c r="R827" s="115"/>
      <c r="S827" s="115"/>
      <c r="T827" s="115"/>
      <c r="U827" s="115"/>
      <c r="V827" s="115"/>
      <c r="W827" s="115"/>
      <c r="X827" s="115"/>
      <c r="Y827" s="115"/>
      <c r="Z827" s="115"/>
      <c r="AA827" s="115"/>
    </row>
    <row r="828" spans="1:27" ht="25.5">
      <c r="A828" s="305" t="s">
        <v>1027</v>
      </c>
      <c r="B828" s="306" t="s">
        <v>4260</v>
      </c>
      <c r="C828" s="307"/>
      <c r="D828" s="308"/>
      <c r="E828" s="309"/>
      <c r="F828" s="68"/>
      <c r="G828" s="59"/>
      <c r="H828" s="115"/>
      <c r="I828" s="115"/>
      <c r="J828" s="115"/>
      <c r="K828" s="35"/>
      <c r="L828" s="115"/>
      <c r="M828" s="115"/>
      <c r="N828" s="115"/>
      <c r="O828" s="115"/>
      <c r="P828" s="115"/>
      <c r="Q828" s="115"/>
      <c r="R828" s="115"/>
      <c r="S828" s="115"/>
      <c r="T828" s="115"/>
      <c r="U828" s="115"/>
      <c r="V828" s="115"/>
      <c r="W828" s="115"/>
      <c r="X828" s="115"/>
      <c r="Y828" s="115"/>
      <c r="Z828" s="115"/>
      <c r="AA828" s="115"/>
    </row>
    <row r="829" spans="1:27" ht="25.5">
      <c r="A829" s="310"/>
      <c r="B829" s="311" t="s">
        <v>4261</v>
      </c>
      <c r="C829" s="307"/>
      <c r="D829" s="308"/>
      <c r="E829" s="309"/>
      <c r="F829" s="68"/>
      <c r="G829" s="59"/>
      <c r="H829" s="115"/>
      <c r="I829" s="115"/>
      <c r="J829" s="115"/>
      <c r="K829" s="35"/>
      <c r="L829" s="115"/>
      <c r="M829" s="115"/>
      <c r="N829" s="115"/>
      <c r="O829" s="115"/>
      <c r="P829" s="115"/>
      <c r="Q829" s="115"/>
      <c r="R829" s="115"/>
      <c r="S829" s="115"/>
      <c r="T829" s="115"/>
      <c r="U829" s="115"/>
      <c r="V829" s="115"/>
      <c r="W829" s="115"/>
      <c r="X829" s="115"/>
      <c r="Y829" s="115"/>
      <c r="Z829" s="115"/>
      <c r="AA829" s="115"/>
    </row>
    <row r="830" spans="1:27">
      <c r="A830" s="312"/>
      <c r="B830" s="313" t="s">
        <v>1043</v>
      </c>
      <c r="C830" s="314"/>
      <c r="D830" s="315"/>
      <c r="E830" s="315"/>
      <c r="F830" s="68"/>
      <c r="G830" s="59"/>
      <c r="H830" s="115"/>
      <c r="I830" s="115"/>
      <c r="J830" s="115"/>
      <c r="K830" s="35"/>
      <c r="L830" s="115"/>
      <c r="M830" s="115"/>
      <c r="N830" s="115"/>
      <c r="O830" s="115"/>
      <c r="P830" s="115"/>
      <c r="Q830" s="115"/>
      <c r="R830" s="115"/>
      <c r="S830" s="115"/>
      <c r="T830" s="115"/>
      <c r="U830" s="115"/>
      <c r="V830" s="115"/>
      <c r="W830" s="115"/>
      <c r="X830" s="115"/>
      <c r="Y830" s="115"/>
      <c r="Z830" s="115"/>
      <c r="AA830" s="115"/>
    </row>
    <row r="831" spans="1:27">
      <c r="A831" s="312" t="s">
        <v>75</v>
      </c>
      <c r="B831" s="313" t="s">
        <v>4262</v>
      </c>
      <c r="C831" s="314" t="s">
        <v>1044</v>
      </c>
      <c r="D831" s="316">
        <v>16</v>
      </c>
      <c r="E831" s="632"/>
      <c r="F831" s="68">
        <f t="shared" si="55"/>
        <v>0</v>
      </c>
      <c r="G831" s="59"/>
      <c r="H831" s="115"/>
      <c r="I831" s="115"/>
      <c r="J831" s="115"/>
      <c r="K831" s="35"/>
      <c r="L831" s="115"/>
      <c r="M831" s="115"/>
      <c r="N831" s="115"/>
      <c r="O831" s="115"/>
      <c r="P831" s="115"/>
      <c r="Q831" s="115"/>
      <c r="R831" s="115"/>
      <c r="S831" s="115"/>
      <c r="T831" s="115"/>
      <c r="U831" s="115"/>
      <c r="V831" s="115"/>
      <c r="W831" s="115"/>
      <c r="X831" s="115"/>
      <c r="Y831" s="115"/>
      <c r="Z831" s="115"/>
      <c r="AA831" s="115"/>
    </row>
    <row r="832" spans="1:27">
      <c r="A832" s="317" t="s">
        <v>77</v>
      </c>
      <c r="B832" s="318" t="s">
        <v>4263</v>
      </c>
      <c r="C832" s="307" t="s">
        <v>1044</v>
      </c>
      <c r="D832" s="316">
        <v>8</v>
      </c>
      <c r="E832" s="632"/>
      <c r="F832" s="68">
        <f t="shared" si="55"/>
        <v>0</v>
      </c>
      <c r="G832" s="59"/>
      <c r="H832" s="115"/>
      <c r="I832" s="115"/>
      <c r="J832" s="115"/>
      <c r="K832" s="35"/>
      <c r="L832" s="115"/>
      <c r="M832" s="115"/>
      <c r="N832" s="115"/>
      <c r="O832" s="115"/>
      <c r="P832" s="115"/>
      <c r="Q832" s="115"/>
      <c r="R832" s="115"/>
      <c r="S832" s="115"/>
      <c r="T832" s="115"/>
      <c r="U832" s="115"/>
      <c r="V832" s="115"/>
      <c r="W832" s="115"/>
      <c r="X832" s="115"/>
      <c r="Y832" s="115"/>
      <c r="Z832" s="115"/>
      <c r="AA832" s="115"/>
    </row>
    <row r="833" spans="1:27">
      <c r="A833" s="317" t="s">
        <v>79</v>
      </c>
      <c r="B833" s="318" t="s">
        <v>4264</v>
      </c>
      <c r="C833" s="307" t="s">
        <v>1044</v>
      </c>
      <c r="D833" s="316">
        <v>8</v>
      </c>
      <c r="E833" s="632"/>
      <c r="F833" s="68">
        <f t="shared" si="55"/>
        <v>0</v>
      </c>
      <c r="G833" s="59"/>
      <c r="H833" s="115"/>
      <c r="I833" s="115"/>
      <c r="J833" s="115"/>
      <c r="K833" s="35"/>
      <c r="L833" s="115"/>
      <c r="M833" s="115"/>
      <c r="N833" s="115"/>
      <c r="O833" s="115"/>
      <c r="P833" s="115"/>
      <c r="Q833" s="115"/>
      <c r="R833" s="115"/>
      <c r="S833" s="115"/>
      <c r="T833" s="115"/>
      <c r="U833" s="115"/>
      <c r="V833" s="115"/>
      <c r="W833" s="115"/>
      <c r="X833" s="115"/>
      <c r="Y833" s="115"/>
      <c r="Z833" s="115"/>
      <c r="AA833" s="115"/>
    </row>
    <row r="834" spans="1:27">
      <c r="A834" s="81"/>
      <c r="B834" s="28"/>
      <c r="C834" s="16"/>
      <c r="D834" s="83"/>
      <c r="E834" s="52"/>
      <c r="F834" s="68"/>
      <c r="G834" s="59"/>
      <c r="H834" s="115"/>
      <c r="I834" s="115"/>
      <c r="J834" s="115"/>
      <c r="K834" s="35"/>
      <c r="L834" s="115"/>
      <c r="M834" s="115"/>
      <c r="N834" s="115"/>
      <c r="O834" s="115"/>
      <c r="P834" s="115"/>
      <c r="Q834" s="115"/>
      <c r="R834" s="115"/>
      <c r="S834" s="115"/>
      <c r="T834" s="115"/>
      <c r="U834" s="115"/>
      <c r="V834" s="115"/>
      <c r="W834" s="115"/>
      <c r="X834" s="115"/>
      <c r="Y834" s="115"/>
      <c r="Z834" s="115"/>
      <c r="AA834" s="115"/>
    </row>
    <row r="835" spans="1:27">
      <c r="A835" s="61" t="s">
        <v>1030</v>
      </c>
      <c r="B835" s="76" t="s">
        <v>3416</v>
      </c>
      <c r="C835" s="16"/>
      <c r="D835" s="83"/>
      <c r="E835" s="52"/>
      <c r="F835" s="68"/>
      <c r="G835" s="59"/>
      <c r="H835" s="115"/>
      <c r="I835" s="115"/>
      <c r="J835" s="115"/>
      <c r="K835" s="35"/>
      <c r="L835" s="115"/>
      <c r="M835" s="115"/>
      <c r="N835" s="115"/>
      <c r="O835" s="115"/>
      <c r="P835" s="115"/>
      <c r="Q835" s="115"/>
      <c r="R835" s="115"/>
      <c r="S835" s="115"/>
      <c r="T835" s="115"/>
      <c r="U835" s="115"/>
      <c r="V835" s="115"/>
      <c r="W835" s="115"/>
      <c r="X835" s="115"/>
      <c r="Y835" s="115"/>
      <c r="Z835" s="115"/>
      <c r="AA835" s="115"/>
    </row>
    <row r="836" spans="1:27" ht="165.75">
      <c r="A836" s="81"/>
      <c r="B836" s="319" t="s">
        <v>3420</v>
      </c>
      <c r="C836" s="16"/>
      <c r="D836" s="83"/>
      <c r="E836" s="52"/>
      <c r="F836" s="68"/>
      <c r="G836" s="59"/>
      <c r="H836" s="115"/>
      <c r="I836" s="115"/>
      <c r="J836" s="115"/>
      <c r="K836" s="35"/>
      <c r="L836" s="115"/>
      <c r="M836" s="115"/>
      <c r="N836" s="115"/>
      <c r="O836" s="115"/>
      <c r="P836" s="115"/>
      <c r="Q836" s="115"/>
      <c r="R836" s="115"/>
      <c r="S836" s="115"/>
      <c r="T836" s="115"/>
      <c r="U836" s="115"/>
      <c r="V836" s="115"/>
      <c r="W836" s="115"/>
      <c r="X836" s="115"/>
      <c r="Y836" s="115"/>
      <c r="Z836" s="115"/>
      <c r="AA836" s="115"/>
    </row>
    <row r="837" spans="1:27" ht="38.25">
      <c r="A837" s="81"/>
      <c r="B837" s="50" t="s">
        <v>3418</v>
      </c>
      <c r="C837" s="16"/>
      <c r="D837" s="83"/>
      <c r="E837" s="52"/>
      <c r="F837" s="68"/>
      <c r="G837" s="59"/>
      <c r="H837" s="115"/>
      <c r="I837" s="115"/>
      <c r="J837" s="115"/>
      <c r="K837" s="35"/>
      <c r="L837" s="115"/>
      <c r="M837" s="115"/>
      <c r="N837" s="115"/>
      <c r="O837" s="115"/>
      <c r="P837" s="115"/>
      <c r="Q837" s="115"/>
      <c r="R837" s="115"/>
      <c r="S837" s="115"/>
      <c r="T837" s="115"/>
      <c r="U837" s="115"/>
      <c r="V837" s="115"/>
      <c r="W837" s="115"/>
      <c r="X837" s="115"/>
      <c r="Y837" s="115"/>
      <c r="Z837" s="115"/>
      <c r="AA837" s="115"/>
    </row>
    <row r="838" spans="1:27">
      <c r="A838" s="81"/>
      <c r="B838" s="125" t="s">
        <v>1330</v>
      </c>
      <c r="C838" s="16"/>
      <c r="D838" s="83"/>
      <c r="E838" s="52"/>
      <c r="F838" s="68"/>
      <c r="G838" s="59"/>
      <c r="H838" s="115"/>
      <c r="I838" s="115"/>
      <c r="J838" s="115"/>
      <c r="K838" s="35"/>
      <c r="L838" s="115"/>
      <c r="M838" s="115"/>
      <c r="N838" s="115"/>
      <c r="O838" s="115"/>
      <c r="P838" s="115"/>
      <c r="Q838" s="115"/>
      <c r="R838" s="115"/>
      <c r="S838" s="115"/>
      <c r="T838" s="115"/>
      <c r="U838" s="115"/>
      <c r="V838" s="115"/>
      <c r="W838" s="115"/>
      <c r="X838" s="115"/>
      <c r="Y838" s="115"/>
      <c r="Z838" s="115"/>
      <c r="AA838" s="115"/>
    </row>
    <row r="839" spans="1:27" ht="38.25">
      <c r="A839" s="81"/>
      <c r="B839" s="125" t="s">
        <v>3417</v>
      </c>
      <c r="C839" s="16"/>
      <c r="D839" s="83"/>
      <c r="E839" s="52"/>
      <c r="F839" s="68"/>
      <c r="G839" s="59"/>
      <c r="H839" s="115"/>
      <c r="I839" s="115"/>
      <c r="J839" s="115"/>
      <c r="K839" s="35"/>
      <c r="L839" s="115"/>
      <c r="M839" s="115"/>
      <c r="N839" s="115"/>
      <c r="O839" s="115"/>
      <c r="P839" s="115"/>
      <c r="Q839" s="115"/>
      <c r="R839" s="115"/>
      <c r="S839" s="115"/>
      <c r="T839" s="115"/>
      <c r="U839" s="115"/>
      <c r="V839" s="115"/>
      <c r="W839" s="115"/>
      <c r="X839" s="115"/>
      <c r="Y839" s="115"/>
      <c r="Z839" s="115"/>
      <c r="AA839" s="115"/>
    </row>
    <row r="840" spans="1:27" ht="51">
      <c r="A840" s="81"/>
      <c r="B840" s="125" t="s">
        <v>3419</v>
      </c>
      <c r="C840" s="16"/>
      <c r="D840" s="83"/>
      <c r="E840" s="52"/>
      <c r="F840" s="68"/>
      <c r="G840" s="59"/>
      <c r="H840" s="115"/>
      <c r="I840" s="115"/>
      <c r="J840" s="115"/>
      <c r="K840" s="35"/>
      <c r="L840" s="115"/>
      <c r="M840" s="115"/>
      <c r="N840" s="115"/>
      <c r="O840" s="115"/>
      <c r="P840" s="115"/>
      <c r="Q840" s="115"/>
      <c r="R840" s="115"/>
      <c r="S840" s="115"/>
      <c r="T840" s="115"/>
      <c r="U840" s="115"/>
      <c r="V840" s="115"/>
      <c r="W840" s="115"/>
      <c r="X840" s="115"/>
      <c r="Y840" s="115"/>
      <c r="Z840" s="115"/>
      <c r="AA840" s="115"/>
    </row>
    <row r="841" spans="1:27" ht="25.5">
      <c r="A841" s="81"/>
      <c r="B841" s="125" t="s">
        <v>1429</v>
      </c>
      <c r="C841" s="16"/>
      <c r="D841" s="83"/>
      <c r="E841" s="52"/>
      <c r="F841" s="68"/>
      <c r="G841" s="59"/>
      <c r="H841" s="115"/>
      <c r="I841" s="115"/>
      <c r="J841" s="115"/>
      <c r="K841" s="35"/>
      <c r="L841" s="115"/>
      <c r="M841" s="115"/>
      <c r="N841" s="115"/>
      <c r="O841" s="115"/>
      <c r="P841" s="115"/>
      <c r="Q841" s="115"/>
      <c r="R841" s="115"/>
      <c r="S841" s="115"/>
      <c r="T841" s="115"/>
      <c r="U841" s="115"/>
      <c r="V841" s="115"/>
      <c r="W841" s="115"/>
      <c r="X841" s="115"/>
      <c r="Y841" s="115"/>
      <c r="Z841" s="115"/>
      <c r="AA841" s="115"/>
    </row>
    <row r="842" spans="1:27" ht="38.25">
      <c r="A842" s="81"/>
      <c r="B842" s="320" t="s">
        <v>1430</v>
      </c>
      <c r="C842" s="16"/>
      <c r="D842" s="83"/>
      <c r="E842" s="52"/>
      <c r="F842" s="68"/>
      <c r="G842" s="59"/>
      <c r="H842" s="115"/>
      <c r="I842" s="115"/>
      <c r="J842" s="115"/>
      <c r="K842" s="35"/>
      <c r="L842" s="115"/>
      <c r="M842" s="115"/>
      <c r="N842" s="115"/>
      <c r="O842" s="115"/>
      <c r="P842" s="115"/>
      <c r="Q842" s="115"/>
      <c r="R842" s="115"/>
      <c r="S842" s="115"/>
      <c r="T842" s="115"/>
      <c r="U842" s="115"/>
      <c r="V842" s="115"/>
      <c r="W842" s="115"/>
      <c r="X842" s="115"/>
      <c r="Y842" s="115"/>
      <c r="Z842" s="115"/>
      <c r="AA842" s="115"/>
    </row>
    <row r="843" spans="1:27">
      <c r="A843" s="81"/>
      <c r="B843" s="50" t="s">
        <v>1043</v>
      </c>
      <c r="C843" s="16"/>
      <c r="D843" s="83"/>
      <c r="E843" s="52"/>
      <c r="F843" s="68"/>
      <c r="G843" s="59"/>
      <c r="H843" s="115"/>
      <c r="I843" s="115"/>
      <c r="J843" s="115"/>
      <c r="K843" s="35"/>
      <c r="L843" s="115"/>
      <c r="M843" s="115"/>
      <c r="N843" s="115"/>
      <c r="O843" s="115"/>
      <c r="P843" s="115"/>
      <c r="Q843" s="115"/>
      <c r="R843" s="115"/>
      <c r="S843" s="115"/>
      <c r="T843" s="115"/>
      <c r="U843" s="115"/>
      <c r="V843" s="115"/>
      <c r="W843" s="115"/>
      <c r="X843" s="115"/>
      <c r="Y843" s="115"/>
      <c r="Z843" s="115"/>
      <c r="AA843" s="115"/>
    </row>
    <row r="844" spans="1:27">
      <c r="A844" s="81"/>
      <c r="B844" s="321"/>
      <c r="C844" s="16" t="s">
        <v>1044</v>
      </c>
      <c r="D844" s="322">
        <v>23</v>
      </c>
      <c r="E844" s="621"/>
      <c r="F844" s="68">
        <f t="shared" si="55"/>
        <v>0</v>
      </c>
      <c r="G844" s="59"/>
      <c r="H844" s="115"/>
      <c r="I844" s="115"/>
      <c r="J844" s="115"/>
      <c r="K844" s="35"/>
      <c r="L844" s="115"/>
      <c r="M844" s="115"/>
      <c r="N844" s="115"/>
      <c r="O844" s="115"/>
      <c r="P844" s="115"/>
      <c r="Q844" s="115"/>
      <c r="R844" s="115"/>
      <c r="S844" s="115"/>
      <c r="T844" s="115"/>
      <c r="U844" s="115"/>
      <c r="V844" s="115"/>
      <c r="W844" s="115"/>
      <c r="X844" s="115"/>
      <c r="Y844" s="115"/>
      <c r="Z844" s="115"/>
      <c r="AA844" s="115"/>
    </row>
    <row r="845" spans="1:27">
      <c r="A845" s="81"/>
      <c r="B845" s="321"/>
      <c r="C845" s="16"/>
      <c r="D845" s="323"/>
      <c r="E845" s="52"/>
      <c r="F845" s="68"/>
      <c r="G845" s="59"/>
      <c r="H845" s="115"/>
      <c r="I845" s="115"/>
      <c r="J845" s="115"/>
      <c r="K845" s="35"/>
      <c r="L845" s="115"/>
      <c r="M845" s="115"/>
      <c r="N845" s="115"/>
      <c r="O845" s="115"/>
      <c r="P845" s="115"/>
      <c r="Q845" s="115"/>
      <c r="R845" s="115"/>
      <c r="S845" s="115"/>
      <c r="T845" s="115"/>
      <c r="U845" s="115"/>
      <c r="V845" s="115"/>
      <c r="W845" s="115"/>
      <c r="X845" s="115"/>
      <c r="Y845" s="115"/>
      <c r="Z845" s="115"/>
      <c r="AA845" s="115"/>
    </row>
    <row r="846" spans="1:27">
      <c r="A846" s="61" t="s">
        <v>1034</v>
      </c>
      <c r="B846" s="76" t="s">
        <v>3427</v>
      </c>
      <c r="C846" s="16"/>
      <c r="D846" s="323"/>
      <c r="E846" s="52"/>
      <c r="F846" s="68"/>
      <c r="G846" s="59"/>
      <c r="H846" s="115"/>
      <c r="I846" s="115"/>
      <c r="J846" s="115"/>
      <c r="K846" s="35"/>
      <c r="L846" s="115"/>
      <c r="M846" s="115"/>
      <c r="N846" s="115"/>
      <c r="O846" s="115"/>
      <c r="P846" s="115"/>
      <c r="Q846" s="115"/>
      <c r="R846" s="115"/>
      <c r="S846" s="115"/>
      <c r="T846" s="115"/>
      <c r="U846" s="115"/>
      <c r="V846" s="115"/>
      <c r="W846" s="115"/>
      <c r="X846" s="115"/>
      <c r="Y846" s="115"/>
      <c r="Z846" s="115"/>
      <c r="AA846" s="115"/>
    </row>
    <row r="847" spans="1:27" ht="63.75">
      <c r="A847" s="61"/>
      <c r="B847" s="283" t="s">
        <v>3428</v>
      </c>
      <c r="C847" s="16"/>
      <c r="D847" s="323"/>
      <c r="E847" s="52"/>
      <c r="F847" s="68"/>
      <c r="G847" s="59"/>
      <c r="H847" s="115"/>
      <c r="I847" s="115"/>
      <c r="J847" s="115"/>
      <c r="K847" s="35"/>
      <c r="L847" s="115"/>
      <c r="M847" s="115"/>
      <c r="N847" s="115"/>
      <c r="O847" s="115"/>
      <c r="P847" s="115"/>
      <c r="Q847" s="115"/>
      <c r="R847" s="115"/>
      <c r="S847" s="115"/>
      <c r="T847" s="115"/>
      <c r="U847" s="115"/>
      <c r="V847" s="115"/>
      <c r="W847" s="115"/>
      <c r="X847" s="115"/>
      <c r="Y847" s="115"/>
      <c r="Z847" s="115"/>
      <c r="AA847" s="115"/>
    </row>
    <row r="848" spans="1:27">
      <c r="A848" s="61"/>
      <c r="B848" s="50" t="s">
        <v>3429</v>
      </c>
      <c r="C848" s="16"/>
      <c r="D848" s="323"/>
      <c r="E848" s="52"/>
      <c r="F848" s="68"/>
      <c r="G848" s="59"/>
      <c r="H848" s="115"/>
      <c r="I848" s="115"/>
      <c r="J848" s="115"/>
      <c r="K848" s="35"/>
      <c r="L848" s="115"/>
      <c r="M848" s="115"/>
      <c r="N848" s="115"/>
      <c r="O848" s="115"/>
      <c r="P848" s="115"/>
      <c r="Q848" s="115"/>
      <c r="R848" s="115"/>
      <c r="S848" s="115"/>
      <c r="T848" s="115"/>
      <c r="U848" s="115"/>
      <c r="V848" s="115"/>
      <c r="W848" s="115"/>
      <c r="X848" s="115"/>
      <c r="Y848" s="115"/>
      <c r="Z848" s="115"/>
      <c r="AA848" s="115"/>
    </row>
    <row r="849" spans="1:27">
      <c r="A849" s="81"/>
      <c r="B849" s="321"/>
      <c r="C849" s="16" t="s">
        <v>1046</v>
      </c>
      <c r="D849" s="324">
        <v>14</v>
      </c>
      <c r="E849" s="621"/>
      <c r="F849" s="68">
        <f t="shared" ref="F849" si="56">SUM(D849*E849)</f>
        <v>0</v>
      </c>
      <c r="G849" s="59"/>
      <c r="H849" s="115"/>
      <c r="I849" s="115"/>
      <c r="J849" s="115"/>
      <c r="K849" s="35"/>
      <c r="L849" s="115"/>
      <c r="M849" s="115"/>
      <c r="N849" s="115"/>
      <c r="O849" s="115"/>
      <c r="P849" s="115"/>
      <c r="Q849" s="115"/>
      <c r="R849" s="115"/>
      <c r="S849" s="115"/>
      <c r="T849" s="115"/>
      <c r="U849" s="115"/>
      <c r="V849" s="115"/>
      <c r="W849" s="115"/>
      <c r="X849" s="115"/>
      <c r="Y849" s="115"/>
      <c r="Z849" s="115"/>
      <c r="AA849" s="115"/>
    </row>
    <row r="850" spans="1:27">
      <c r="A850" s="81"/>
      <c r="B850" s="82"/>
      <c r="C850" s="16"/>
      <c r="D850" s="83"/>
      <c r="E850" s="52"/>
      <c r="F850" s="59"/>
      <c r="G850" s="59"/>
      <c r="H850" s="115"/>
      <c r="I850" s="115"/>
      <c r="J850" s="115"/>
      <c r="K850" s="35"/>
      <c r="L850" s="115"/>
      <c r="M850" s="115"/>
      <c r="N850" s="115"/>
      <c r="O850" s="115"/>
      <c r="P850" s="115"/>
      <c r="Q850" s="115"/>
      <c r="R850" s="115"/>
      <c r="S850" s="115"/>
      <c r="T850" s="115"/>
      <c r="U850" s="115"/>
      <c r="V850" s="115"/>
      <c r="W850" s="115"/>
      <c r="X850" s="115"/>
      <c r="Y850" s="115"/>
      <c r="Z850" s="115"/>
      <c r="AA850" s="115"/>
    </row>
    <row r="851" spans="1:27">
      <c r="A851" s="61" t="s">
        <v>1035</v>
      </c>
      <c r="B851" s="76" t="s">
        <v>2726</v>
      </c>
      <c r="C851" s="16"/>
      <c r="D851" s="83"/>
      <c r="E851" s="52"/>
      <c r="F851" s="59"/>
      <c r="G851" s="59"/>
      <c r="H851" s="115"/>
      <c r="I851" s="115"/>
      <c r="J851" s="115"/>
      <c r="K851" s="35"/>
      <c r="L851" s="115"/>
      <c r="M851" s="115"/>
      <c r="N851" s="115"/>
      <c r="O851" s="115"/>
      <c r="P851" s="115"/>
      <c r="Q851" s="115"/>
      <c r="R851" s="115"/>
      <c r="S851" s="115"/>
      <c r="T851" s="115"/>
      <c r="U851" s="115"/>
      <c r="V851" s="115"/>
      <c r="W851" s="115"/>
      <c r="X851" s="115"/>
      <c r="Y851" s="115"/>
      <c r="Z851" s="115"/>
      <c r="AA851" s="115"/>
    </row>
    <row r="852" spans="1:27" ht="38.25">
      <c r="A852" s="325"/>
      <c r="B852" s="283" t="s">
        <v>2736</v>
      </c>
      <c r="C852" s="16"/>
      <c r="D852" s="83"/>
      <c r="E852" s="52"/>
      <c r="F852" s="59"/>
      <c r="G852" s="59"/>
      <c r="H852" s="115"/>
      <c r="I852" s="115"/>
      <c r="J852" s="115"/>
      <c r="K852" s="35"/>
      <c r="L852" s="115"/>
      <c r="M852" s="115"/>
      <c r="N852" s="115"/>
      <c r="O852" s="115"/>
      <c r="P852" s="115"/>
      <c r="Q852" s="115"/>
      <c r="R852" s="115"/>
      <c r="S852" s="115"/>
      <c r="T852" s="115"/>
      <c r="U852" s="115"/>
      <c r="V852" s="115"/>
      <c r="W852" s="115"/>
      <c r="X852" s="115"/>
      <c r="Y852" s="115"/>
      <c r="Z852" s="115"/>
      <c r="AA852" s="115"/>
    </row>
    <row r="853" spans="1:27" ht="38.25">
      <c r="A853" s="325"/>
      <c r="B853" s="283" t="s">
        <v>2737</v>
      </c>
      <c r="C853" s="16"/>
      <c r="D853" s="83"/>
      <c r="E853" s="52"/>
      <c r="F853" s="59"/>
      <c r="G853" s="59"/>
      <c r="H853" s="115"/>
      <c r="I853" s="115"/>
      <c r="J853" s="115"/>
      <c r="K853" s="35"/>
      <c r="L853" s="115"/>
      <c r="M853" s="115"/>
      <c r="N853" s="115"/>
      <c r="O853" s="115"/>
      <c r="P853" s="115"/>
      <c r="Q853" s="115"/>
      <c r="R853" s="115"/>
      <c r="S853" s="115"/>
      <c r="T853" s="115"/>
      <c r="U853" s="115"/>
      <c r="V853" s="115"/>
      <c r="W853" s="115"/>
      <c r="X853" s="115"/>
      <c r="Y853" s="115"/>
      <c r="Z853" s="115"/>
      <c r="AA853" s="115"/>
    </row>
    <row r="854" spans="1:27" ht="76.5">
      <c r="A854" s="326" t="s">
        <v>271</v>
      </c>
      <c r="B854" s="283" t="s">
        <v>2727</v>
      </c>
      <c r="C854" s="16"/>
      <c r="D854" s="83"/>
      <c r="E854" s="52"/>
      <c r="F854" s="59"/>
      <c r="G854" s="59"/>
      <c r="H854" s="115"/>
      <c r="I854" s="115"/>
      <c r="J854" s="115"/>
      <c r="K854" s="35"/>
      <c r="L854" s="115"/>
      <c r="M854" s="115"/>
      <c r="N854" s="115"/>
      <c r="O854" s="115"/>
      <c r="P854" s="115"/>
      <c r="Q854" s="115"/>
      <c r="R854" s="115"/>
      <c r="S854" s="115"/>
      <c r="T854" s="115"/>
      <c r="U854" s="115"/>
      <c r="V854" s="115"/>
      <c r="W854" s="115"/>
      <c r="X854" s="115"/>
      <c r="Y854" s="115"/>
      <c r="Z854" s="115"/>
      <c r="AA854" s="115"/>
    </row>
    <row r="855" spans="1:27" ht="63.75">
      <c r="A855" s="326" t="s">
        <v>271</v>
      </c>
      <c r="B855" s="283" t="s">
        <v>2728</v>
      </c>
      <c r="C855" s="16"/>
      <c r="D855" s="83"/>
      <c r="E855" s="52"/>
      <c r="F855" s="59"/>
      <c r="G855" s="59"/>
      <c r="H855" s="115"/>
      <c r="I855" s="115"/>
      <c r="J855" s="115"/>
      <c r="K855" s="35"/>
      <c r="L855" s="115"/>
      <c r="M855" s="115"/>
      <c r="N855" s="115"/>
      <c r="O855" s="115"/>
      <c r="P855" s="115"/>
      <c r="Q855" s="115"/>
      <c r="R855" s="115"/>
      <c r="S855" s="115"/>
      <c r="T855" s="115"/>
      <c r="U855" s="115"/>
      <c r="V855" s="115"/>
      <c r="W855" s="115"/>
      <c r="X855" s="115"/>
      <c r="Y855" s="115"/>
      <c r="Z855" s="115"/>
      <c r="AA855" s="115"/>
    </row>
    <row r="856" spans="1:27" ht="17.45" customHeight="1">
      <c r="A856" s="327" t="s">
        <v>271</v>
      </c>
      <c r="B856" s="283" t="s">
        <v>2729</v>
      </c>
      <c r="C856" s="16"/>
      <c r="D856" s="83"/>
      <c r="E856" s="52"/>
      <c r="F856" s="59"/>
      <c r="G856" s="59"/>
      <c r="H856" s="115"/>
      <c r="I856" s="115"/>
      <c r="J856" s="115"/>
      <c r="K856" s="35"/>
      <c r="L856" s="115"/>
      <c r="M856" s="115"/>
      <c r="N856" s="115"/>
      <c r="O856" s="115"/>
      <c r="P856" s="115"/>
      <c r="Q856" s="115"/>
      <c r="R856" s="115"/>
      <c r="S856" s="115"/>
      <c r="T856" s="115"/>
      <c r="U856" s="115"/>
      <c r="V856" s="115"/>
      <c r="W856" s="115"/>
      <c r="X856" s="115"/>
      <c r="Y856" s="115"/>
      <c r="Z856" s="115"/>
      <c r="AA856" s="115"/>
    </row>
    <row r="857" spans="1:27" ht="51">
      <c r="A857" s="326" t="s">
        <v>271</v>
      </c>
      <c r="B857" s="283" t="s">
        <v>2730</v>
      </c>
      <c r="C857" s="16"/>
      <c r="D857" s="83"/>
      <c r="E857" s="52"/>
      <c r="F857" s="59"/>
      <c r="G857" s="59"/>
      <c r="H857" s="115"/>
      <c r="I857" s="115"/>
      <c r="J857" s="115"/>
      <c r="K857" s="35"/>
      <c r="L857" s="115"/>
      <c r="M857" s="115"/>
      <c r="N857" s="115"/>
      <c r="O857" s="115"/>
      <c r="P857" s="115"/>
      <c r="Q857" s="115"/>
      <c r="R857" s="115"/>
      <c r="S857" s="115"/>
      <c r="T857" s="115"/>
      <c r="U857" s="115"/>
      <c r="V857" s="115"/>
      <c r="W857" s="115"/>
      <c r="X857" s="115"/>
      <c r="Y857" s="115"/>
      <c r="Z857" s="115"/>
      <c r="AA857" s="115"/>
    </row>
    <row r="858" spans="1:27" ht="63.75">
      <c r="A858" s="327" t="s">
        <v>271</v>
      </c>
      <c r="B858" s="283" t="s">
        <v>2731</v>
      </c>
      <c r="C858" s="16"/>
      <c r="D858" s="83"/>
      <c r="E858" s="52"/>
      <c r="F858" s="59"/>
      <c r="G858" s="59"/>
      <c r="H858" s="35"/>
      <c r="I858" s="35"/>
      <c r="J858" s="35"/>
      <c r="K858" s="35"/>
      <c r="L858" s="35"/>
      <c r="M858" s="35"/>
      <c r="N858" s="35"/>
      <c r="O858" s="35"/>
      <c r="P858" s="35"/>
      <c r="Q858" s="35"/>
      <c r="R858" s="35"/>
      <c r="S858" s="35"/>
      <c r="T858" s="35"/>
      <c r="U858" s="35"/>
      <c r="V858" s="35"/>
      <c r="W858" s="35"/>
      <c r="X858" s="35"/>
      <c r="Y858" s="35"/>
      <c r="Z858" s="35"/>
      <c r="AA858" s="35"/>
    </row>
    <row r="859" spans="1:27" ht="63.75">
      <c r="A859" s="328" t="s">
        <v>271</v>
      </c>
      <c r="B859" s="283" t="s">
        <v>2732</v>
      </c>
      <c r="C859" s="16"/>
      <c r="D859" s="83"/>
      <c r="E859" s="52"/>
      <c r="F859" s="59"/>
      <c r="G859" s="59"/>
      <c r="H859" s="35"/>
      <c r="I859" s="35"/>
      <c r="J859" s="35"/>
      <c r="K859" s="35"/>
      <c r="L859" s="35"/>
      <c r="M859" s="35"/>
      <c r="N859" s="35"/>
      <c r="O859" s="35"/>
      <c r="P859" s="35"/>
      <c r="Q859" s="35"/>
      <c r="R859" s="35"/>
      <c r="S859" s="35"/>
      <c r="T859" s="35"/>
      <c r="U859" s="35"/>
      <c r="V859" s="35"/>
      <c r="W859" s="35"/>
      <c r="X859" s="35"/>
      <c r="Y859" s="35"/>
      <c r="Z859" s="35"/>
      <c r="AA859" s="35"/>
    </row>
    <row r="860" spans="1:27" ht="25.5">
      <c r="A860" s="328" t="s">
        <v>271</v>
      </c>
      <c r="B860" s="283" t="s">
        <v>2733</v>
      </c>
      <c r="C860" s="16"/>
      <c r="D860" s="83"/>
      <c r="E860" s="52"/>
      <c r="F860" s="59"/>
      <c r="G860" s="59"/>
      <c r="H860" s="35"/>
      <c r="I860" s="35"/>
      <c r="J860" s="35"/>
      <c r="K860" s="35"/>
      <c r="L860" s="35"/>
      <c r="M860" s="35"/>
      <c r="N860" s="35"/>
      <c r="O860" s="35"/>
      <c r="P860" s="35"/>
      <c r="Q860" s="35"/>
      <c r="R860" s="35"/>
      <c r="S860" s="35"/>
      <c r="T860" s="35"/>
      <c r="U860" s="35"/>
      <c r="V860" s="35"/>
      <c r="W860" s="35"/>
      <c r="X860" s="35"/>
      <c r="Y860" s="35"/>
      <c r="Z860" s="35"/>
      <c r="AA860" s="35"/>
    </row>
    <row r="861" spans="1:27" ht="51">
      <c r="A861" s="328"/>
      <c r="B861" s="283" t="s">
        <v>2734</v>
      </c>
      <c r="C861" s="16"/>
      <c r="D861" s="83"/>
      <c r="E861" s="52"/>
      <c r="F861" s="59"/>
      <c r="G861" s="59"/>
      <c r="H861" s="35"/>
      <c r="I861" s="35"/>
      <c r="J861" s="35"/>
      <c r="K861" s="35"/>
      <c r="L861" s="35"/>
      <c r="M861" s="35"/>
      <c r="N861" s="35"/>
      <c r="O861" s="35"/>
      <c r="P861" s="35"/>
      <c r="Q861" s="35"/>
      <c r="R861" s="35"/>
      <c r="S861" s="35"/>
      <c r="T861" s="35"/>
      <c r="U861" s="35"/>
      <c r="V861" s="35"/>
      <c r="W861" s="35"/>
      <c r="X861" s="35"/>
      <c r="Y861" s="35"/>
      <c r="Z861" s="35"/>
      <c r="AA861" s="35"/>
    </row>
    <row r="862" spans="1:27" ht="18.600000000000001" customHeight="1">
      <c r="A862" s="329"/>
      <c r="B862" s="330" t="s">
        <v>2735</v>
      </c>
      <c r="C862" s="16"/>
      <c r="D862" s="83"/>
      <c r="E862" s="52"/>
      <c r="F862" s="59"/>
      <c r="G862" s="59"/>
      <c r="H862" s="35"/>
      <c r="I862" s="35"/>
      <c r="J862" s="35"/>
      <c r="K862" s="35"/>
      <c r="L862" s="35"/>
      <c r="M862" s="35"/>
      <c r="N862" s="35"/>
      <c r="O862" s="35"/>
      <c r="P862" s="35"/>
      <c r="Q862" s="35"/>
      <c r="R862" s="35"/>
      <c r="S862" s="35"/>
      <c r="T862" s="35"/>
      <c r="U862" s="35"/>
      <c r="V862" s="35"/>
      <c r="W862" s="35"/>
      <c r="X862" s="35"/>
      <c r="Y862" s="35"/>
      <c r="Z862" s="35"/>
      <c r="AA862" s="35"/>
    </row>
    <row r="863" spans="1:27">
      <c r="A863" s="61"/>
      <c r="B863" s="76"/>
      <c r="C863" s="16" t="s">
        <v>1006</v>
      </c>
      <c r="D863" s="83">
        <v>48</v>
      </c>
      <c r="E863" s="621"/>
      <c r="F863" s="68">
        <f t="shared" ref="F863" si="57">SUM(D863*E863)</f>
        <v>0</v>
      </c>
      <c r="G863" s="59"/>
      <c r="H863" s="35"/>
      <c r="I863" s="35"/>
      <c r="J863" s="35"/>
      <c r="K863" s="35"/>
      <c r="L863" s="35"/>
      <c r="M863" s="35"/>
      <c r="N863" s="35"/>
      <c r="O863" s="35"/>
      <c r="P863" s="35"/>
      <c r="Q863" s="35"/>
      <c r="R863" s="35"/>
      <c r="S863" s="35"/>
      <c r="T863" s="35"/>
      <c r="U863" s="35"/>
      <c r="V863" s="35"/>
      <c r="W863" s="35"/>
      <c r="X863" s="35"/>
      <c r="Y863" s="35"/>
      <c r="Z863" s="35"/>
      <c r="AA863" s="35"/>
    </row>
    <row r="864" spans="1:27">
      <c r="A864" s="49"/>
      <c r="B864" s="54"/>
      <c r="C864" s="51"/>
      <c r="D864" s="52"/>
      <c r="E864" s="52"/>
      <c r="F864" s="59"/>
      <c r="G864" s="331"/>
      <c r="H864" s="35"/>
      <c r="I864" s="35"/>
      <c r="J864" s="35"/>
      <c r="K864" s="35"/>
      <c r="L864" s="35"/>
      <c r="M864" s="35"/>
      <c r="N864" s="35"/>
      <c r="O864" s="35"/>
      <c r="P864" s="35"/>
      <c r="Q864" s="35"/>
      <c r="R864" s="35"/>
      <c r="S864" s="35"/>
      <c r="T864" s="35"/>
      <c r="U864" s="35"/>
      <c r="V864" s="35"/>
      <c r="W864" s="35"/>
      <c r="X864" s="35"/>
      <c r="Y864" s="35"/>
      <c r="Z864" s="35"/>
      <c r="AA864" s="35"/>
    </row>
    <row r="865" spans="1:27">
      <c r="A865" s="332" t="str">
        <f>A821</f>
        <v>VIII.</v>
      </c>
      <c r="B865" s="333" t="str">
        <f>CONCATENATE(B821," ", "UKUPNO:")</f>
        <v>RAZNI GRAĐEVINSKI RADOVI UKUPNO:</v>
      </c>
      <c r="C865" s="334"/>
      <c r="D865" s="335"/>
      <c r="E865" s="335"/>
      <c r="F865" s="278">
        <f>SUM(F823:F863)</f>
        <v>0</v>
      </c>
      <c r="G865" s="59"/>
      <c r="H865" s="35"/>
      <c r="I865" s="35"/>
      <c r="J865" s="35"/>
      <c r="K865" s="35"/>
      <c r="L865" s="35"/>
      <c r="M865" s="35"/>
      <c r="N865" s="35"/>
      <c r="O865" s="35"/>
      <c r="P865" s="35"/>
      <c r="Q865" s="35"/>
      <c r="R865" s="35"/>
      <c r="S865" s="35"/>
      <c r="T865" s="35"/>
      <c r="U865" s="35"/>
      <c r="V865" s="35"/>
      <c r="W865" s="35"/>
      <c r="X865" s="35"/>
      <c r="Y865" s="35"/>
      <c r="Z865" s="35"/>
      <c r="AA865" s="35"/>
    </row>
    <row r="866" spans="1:27">
      <c r="A866" s="49"/>
      <c r="B866" s="54"/>
      <c r="C866" s="51"/>
      <c r="D866" s="52"/>
      <c r="E866" s="52"/>
      <c r="F866" s="59"/>
      <c r="G866" s="59"/>
      <c r="H866" s="35"/>
      <c r="I866" s="35"/>
      <c r="J866" s="35"/>
      <c r="K866" s="35"/>
      <c r="L866" s="35"/>
      <c r="M866" s="35"/>
      <c r="N866" s="35"/>
      <c r="O866" s="35"/>
      <c r="P866" s="35"/>
      <c r="Q866" s="35"/>
      <c r="R866" s="35"/>
      <c r="S866" s="35"/>
      <c r="T866" s="35"/>
      <c r="U866" s="35"/>
      <c r="V866" s="35"/>
      <c r="W866" s="35"/>
      <c r="X866" s="35"/>
      <c r="Y866" s="35"/>
      <c r="Z866" s="35"/>
      <c r="AA866" s="35"/>
    </row>
    <row r="867" spans="1:27">
      <c r="A867" s="49"/>
      <c r="B867" s="54"/>
      <c r="C867" s="51"/>
      <c r="D867" s="52"/>
      <c r="E867" s="52"/>
      <c r="F867" s="59"/>
      <c r="G867" s="59"/>
      <c r="H867" s="35"/>
      <c r="I867" s="35"/>
      <c r="J867" s="35"/>
      <c r="K867" s="35"/>
      <c r="L867" s="35"/>
      <c r="M867" s="35"/>
      <c r="N867" s="35"/>
      <c r="O867" s="35"/>
      <c r="P867" s="35"/>
      <c r="Q867" s="35"/>
      <c r="R867" s="35"/>
      <c r="S867" s="35"/>
      <c r="T867" s="35"/>
      <c r="U867" s="35"/>
      <c r="V867" s="35"/>
      <c r="W867" s="35"/>
      <c r="X867" s="35"/>
      <c r="Y867" s="35"/>
      <c r="Z867" s="35"/>
      <c r="AA867" s="35"/>
    </row>
    <row r="868" spans="1:27">
      <c r="A868" s="49"/>
      <c r="B868" s="54"/>
      <c r="C868" s="51"/>
      <c r="D868" s="52"/>
      <c r="E868" s="52"/>
      <c r="F868" s="59"/>
      <c r="G868" s="59"/>
      <c r="H868" s="35"/>
      <c r="I868" s="35"/>
      <c r="J868" s="35"/>
      <c r="K868" s="35"/>
      <c r="L868" s="35"/>
      <c r="M868" s="35"/>
      <c r="N868" s="35"/>
      <c r="O868" s="35"/>
      <c r="P868" s="35"/>
      <c r="Q868" s="35"/>
      <c r="R868" s="35"/>
      <c r="S868" s="35"/>
      <c r="T868" s="35"/>
      <c r="U868" s="35"/>
      <c r="V868" s="35"/>
      <c r="W868" s="35"/>
      <c r="X868" s="35"/>
      <c r="Y868" s="35"/>
      <c r="Z868" s="35"/>
      <c r="AA868" s="35"/>
    </row>
    <row r="869" spans="1:27">
      <c r="A869" s="49"/>
      <c r="B869" s="50"/>
      <c r="C869" s="51"/>
      <c r="D869" s="52"/>
      <c r="E869" s="52"/>
      <c r="F869" s="59">
        <f t="shared" si="54"/>
        <v>0</v>
      </c>
      <c r="G869" s="331"/>
      <c r="H869" s="35"/>
      <c r="I869" s="35"/>
      <c r="J869" s="35"/>
      <c r="K869" s="35"/>
      <c r="L869" s="35"/>
      <c r="M869" s="35"/>
      <c r="N869" s="35"/>
      <c r="O869" s="35"/>
      <c r="P869" s="35"/>
      <c r="Q869" s="35"/>
      <c r="R869" s="35"/>
      <c r="S869" s="35"/>
      <c r="T869" s="35"/>
      <c r="U869" s="35"/>
      <c r="V869" s="35"/>
      <c r="W869" s="35"/>
      <c r="X869" s="35"/>
      <c r="Y869" s="35"/>
      <c r="Z869" s="35"/>
      <c r="AA869" s="35"/>
    </row>
    <row r="870" spans="1:27" ht="16.149999999999999" customHeight="1">
      <c r="A870" s="336" t="s">
        <v>1010</v>
      </c>
      <c r="B870" s="337" t="s">
        <v>1055</v>
      </c>
      <c r="C870" s="338"/>
      <c r="D870" s="339"/>
      <c r="E870" s="340"/>
      <c r="F870" s="340">
        <f t="shared" si="54"/>
        <v>0</v>
      </c>
      <c r="G870" s="59"/>
      <c r="H870" s="35"/>
      <c r="I870" s="35"/>
      <c r="J870" s="35"/>
      <c r="K870" s="35"/>
      <c r="L870" s="35"/>
      <c r="M870" s="35"/>
      <c r="N870" s="35"/>
      <c r="O870" s="35"/>
      <c r="P870" s="35"/>
      <c r="Q870" s="35"/>
      <c r="R870" s="35"/>
      <c r="S870" s="35"/>
      <c r="T870" s="35"/>
      <c r="U870" s="35"/>
      <c r="V870" s="35"/>
      <c r="W870" s="35"/>
      <c r="X870" s="35"/>
      <c r="Y870" s="35"/>
      <c r="Z870" s="35"/>
      <c r="AA870" s="35"/>
    </row>
    <row r="871" spans="1:27">
      <c r="A871" s="49"/>
      <c r="B871" s="50"/>
      <c r="C871" s="51"/>
      <c r="D871" s="52"/>
      <c r="E871" s="52"/>
      <c r="F871" s="59">
        <f t="shared" si="54"/>
        <v>0</v>
      </c>
      <c r="G871" s="59"/>
      <c r="H871" s="35"/>
      <c r="I871" s="35"/>
      <c r="J871" s="35"/>
      <c r="K871" s="35"/>
      <c r="L871" s="35"/>
      <c r="M871" s="35"/>
      <c r="N871" s="35"/>
      <c r="O871" s="35"/>
      <c r="P871" s="35"/>
      <c r="Q871" s="35"/>
      <c r="R871" s="35"/>
      <c r="S871" s="35"/>
      <c r="T871" s="35"/>
      <c r="U871" s="35"/>
      <c r="V871" s="35"/>
      <c r="W871" s="35"/>
      <c r="X871" s="35"/>
      <c r="Y871" s="35"/>
      <c r="Z871" s="35"/>
      <c r="AA871" s="35"/>
    </row>
    <row r="872" spans="1:27" s="138" customFormat="1">
      <c r="A872" s="49"/>
      <c r="B872" s="341" t="s">
        <v>991</v>
      </c>
      <c r="C872" s="51"/>
      <c r="D872" s="52"/>
      <c r="E872" s="52"/>
      <c r="F872" s="59"/>
      <c r="G872" s="59"/>
      <c r="H872" s="65"/>
      <c r="K872" s="35"/>
    </row>
    <row r="873" spans="1:27" s="138" customFormat="1" ht="63.75">
      <c r="A873" s="49"/>
      <c r="B873" s="341" t="s">
        <v>4323</v>
      </c>
      <c r="C873" s="51"/>
      <c r="D873" s="52"/>
      <c r="E873" s="52"/>
      <c r="F873" s="59"/>
      <c r="G873" s="59"/>
      <c r="H873" s="65"/>
      <c r="K873" s="35"/>
    </row>
    <row r="874" spans="1:27" s="138" customFormat="1" ht="114.75">
      <c r="A874" s="49"/>
      <c r="B874" s="342" t="s">
        <v>4322</v>
      </c>
      <c r="C874" s="51"/>
      <c r="D874" s="52"/>
      <c r="E874" s="52"/>
      <c r="F874" s="59"/>
      <c r="G874" s="59"/>
      <c r="H874" s="65"/>
      <c r="K874" s="35"/>
    </row>
    <row r="875" spans="1:27" s="138" customFormat="1">
      <c r="A875" s="49"/>
      <c r="B875" s="50"/>
      <c r="C875" s="51"/>
      <c r="D875" s="52"/>
      <c r="E875" s="52"/>
      <c r="F875" s="59">
        <f t="shared" si="54"/>
        <v>0</v>
      </c>
      <c r="G875" s="59"/>
      <c r="H875" s="65"/>
      <c r="K875" s="35"/>
    </row>
    <row r="876" spans="1:27" s="138" customFormat="1" ht="16.149999999999999" customHeight="1">
      <c r="A876" s="43" t="s">
        <v>993</v>
      </c>
      <c r="B876" s="44" t="s">
        <v>576</v>
      </c>
      <c r="C876" s="45"/>
      <c r="D876" s="46"/>
      <c r="E876" s="343"/>
      <c r="F876" s="343">
        <f t="shared" si="54"/>
        <v>0</v>
      </c>
      <c r="G876" s="59"/>
      <c r="H876" s="65"/>
      <c r="K876" s="35"/>
    </row>
    <row r="877" spans="1:27" s="138" customFormat="1">
      <c r="A877" s="49"/>
      <c r="B877" s="50"/>
      <c r="C877" s="51"/>
      <c r="D877" s="52"/>
      <c r="E877" s="52"/>
      <c r="F877" s="59"/>
      <c r="G877" s="59"/>
      <c r="H877" s="65"/>
      <c r="K877" s="35"/>
    </row>
    <row r="878" spans="1:27" s="138" customFormat="1" ht="51">
      <c r="A878" s="61" t="s">
        <v>987</v>
      </c>
      <c r="B878" s="54" t="s">
        <v>2693</v>
      </c>
      <c r="C878" s="51"/>
      <c r="D878" s="52"/>
      <c r="E878" s="52"/>
      <c r="F878" s="59"/>
      <c r="G878" s="59"/>
      <c r="H878" s="65"/>
      <c r="K878" s="35"/>
    </row>
    <row r="879" spans="1:27" s="138" customFormat="1" ht="127.5">
      <c r="A879" s="344"/>
      <c r="B879" s="345" t="s">
        <v>2694</v>
      </c>
      <c r="C879" s="346"/>
      <c r="D879" s="347"/>
      <c r="E879" s="347"/>
      <c r="F879" s="59"/>
      <c r="G879" s="59"/>
      <c r="H879" s="65"/>
      <c r="K879" s="35"/>
    </row>
    <row r="880" spans="1:27" s="138" customFormat="1">
      <c r="A880" s="344"/>
      <c r="B880" s="345" t="s">
        <v>1330</v>
      </c>
      <c r="C880" s="346"/>
      <c r="D880" s="347"/>
      <c r="E880" s="347"/>
      <c r="F880" s="59"/>
      <c r="G880" s="59"/>
      <c r="H880" s="65"/>
      <c r="K880" s="35"/>
    </row>
    <row r="881" spans="1:27" s="138" customFormat="1" ht="89.25">
      <c r="A881" s="55" t="s">
        <v>995</v>
      </c>
      <c r="B881" s="345" t="s">
        <v>1438</v>
      </c>
      <c r="C881" s="346"/>
      <c r="D881" s="347"/>
      <c r="E881" s="347"/>
      <c r="F881" s="59"/>
      <c r="G881" s="59"/>
      <c r="H881" s="65"/>
      <c r="K881" s="35"/>
    </row>
    <row r="882" spans="1:27" ht="38.25">
      <c r="A882" s="55" t="s">
        <v>995</v>
      </c>
      <c r="B882" s="345" t="s">
        <v>1436</v>
      </c>
      <c r="C882" s="346"/>
      <c r="D882" s="347"/>
      <c r="E882" s="347"/>
      <c r="F882" s="59"/>
      <c r="G882" s="59"/>
      <c r="H882" s="35"/>
      <c r="I882" s="35"/>
      <c r="J882" s="35"/>
      <c r="K882" s="35"/>
      <c r="L882" s="35"/>
      <c r="M882" s="35"/>
      <c r="N882" s="35"/>
      <c r="O882" s="35"/>
      <c r="P882" s="35"/>
      <c r="Q882" s="35"/>
      <c r="R882" s="35"/>
      <c r="S882" s="35"/>
      <c r="T882" s="35"/>
      <c r="U882" s="35"/>
      <c r="V882" s="35"/>
      <c r="W882" s="35"/>
      <c r="X882" s="35"/>
      <c r="Y882" s="35"/>
      <c r="Z882" s="35"/>
      <c r="AA882" s="35"/>
    </row>
    <row r="883" spans="1:27" ht="38.25">
      <c r="A883" s="55" t="s">
        <v>995</v>
      </c>
      <c r="B883" s="345" t="s">
        <v>1439</v>
      </c>
      <c r="C883" s="346"/>
      <c r="D883" s="347"/>
      <c r="E883" s="347"/>
      <c r="F883" s="59"/>
      <c r="G883" s="59"/>
      <c r="H883" s="35"/>
      <c r="I883" s="35"/>
      <c r="J883" s="35"/>
      <c r="K883" s="35"/>
      <c r="L883" s="35"/>
      <c r="M883" s="35"/>
      <c r="N883" s="35"/>
      <c r="O883" s="35"/>
      <c r="P883" s="35"/>
      <c r="Q883" s="35"/>
      <c r="R883" s="35"/>
      <c r="S883" s="35"/>
      <c r="T883" s="35"/>
      <c r="U883" s="35"/>
      <c r="V883" s="35"/>
      <c r="W883" s="35"/>
      <c r="X883" s="35"/>
      <c r="Y883" s="35"/>
      <c r="Z883" s="35"/>
      <c r="AA883" s="35"/>
    </row>
    <row r="884" spans="1:27" ht="51">
      <c r="A884" s="55" t="s">
        <v>995</v>
      </c>
      <c r="B884" s="345" t="s">
        <v>1437</v>
      </c>
      <c r="C884" s="346"/>
      <c r="D884" s="347"/>
      <c r="E884" s="347"/>
      <c r="F884" s="59"/>
      <c r="G884" s="59"/>
      <c r="H884" s="35"/>
      <c r="I884" s="35"/>
      <c r="J884" s="35"/>
      <c r="K884" s="35"/>
      <c r="L884" s="35"/>
      <c r="M884" s="35"/>
      <c r="N884" s="35"/>
      <c r="O884" s="35"/>
      <c r="P884" s="35"/>
      <c r="Q884" s="35"/>
      <c r="R884" s="35"/>
      <c r="S884" s="35"/>
      <c r="T884" s="35"/>
      <c r="U884" s="35"/>
      <c r="V884" s="35"/>
      <c r="W884" s="35"/>
      <c r="X884" s="35"/>
      <c r="Y884" s="35"/>
      <c r="Z884" s="35"/>
      <c r="AA884" s="35"/>
    </row>
    <row r="885" spans="1:27" s="138" customFormat="1">
      <c r="A885" s="55" t="s">
        <v>995</v>
      </c>
      <c r="B885" s="345" t="s">
        <v>1385</v>
      </c>
      <c r="C885" s="346"/>
      <c r="D885" s="347"/>
      <c r="E885" s="347"/>
      <c r="F885" s="59"/>
      <c r="G885" s="59"/>
      <c r="H885" s="65"/>
      <c r="K885" s="35"/>
    </row>
    <row r="886" spans="1:27" s="138" customFormat="1" ht="38.25">
      <c r="A886" s="55" t="s">
        <v>995</v>
      </c>
      <c r="B886" s="164" t="s">
        <v>1327</v>
      </c>
      <c r="C886" s="346"/>
      <c r="D886" s="347"/>
      <c r="E886" s="347"/>
      <c r="F886" s="59"/>
      <c r="G886" s="59"/>
      <c r="H886" s="65"/>
      <c r="K886" s="35"/>
    </row>
    <row r="887" spans="1:27" s="138" customFormat="1">
      <c r="A887" s="344"/>
      <c r="B887" s="345" t="s">
        <v>1428</v>
      </c>
      <c r="C887" s="346"/>
      <c r="D887" s="347"/>
      <c r="E887" s="347"/>
      <c r="F887" s="59"/>
      <c r="G887" s="59"/>
      <c r="H887" s="65"/>
      <c r="K887" s="35"/>
    </row>
    <row r="888" spans="1:27" s="138" customFormat="1">
      <c r="A888" s="55"/>
      <c r="B888" s="50"/>
      <c r="C888" s="51" t="s">
        <v>1006</v>
      </c>
      <c r="D888" s="348">
        <v>648</v>
      </c>
      <c r="E888" s="621"/>
      <c r="F888" s="68">
        <f t="shared" ref="F888" si="58">SUM(D888*E888)</f>
        <v>0</v>
      </c>
      <c r="G888" s="59"/>
      <c r="H888" s="65"/>
      <c r="K888" s="35"/>
    </row>
    <row r="889" spans="1:27" s="138" customFormat="1">
      <c r="A889" s="49"/>
      <c r="B889" s="50"/>
      <c r="C889" s="51"/>
      <c r="D889" s="52"/>
      <c r="E889" s="52"/>
      <c r="F889" s="59">
        <f t="shared" ref="F889" si="59">ROUND(D889*E889,2)</f>
        <v>0</v>
      </c>
      <c r="G889" s="59"/>
      <c r="H889" s="65"/>
      <c r="K889" s="35"/>
    </row>
    <row r="890" spans="1:27" s="138" customFormat="1" ht="38.25">
      <c r="A890" s="61" t="s">
        <v>1027</v>
      </c>
      <c r="B890" s="54" t="s">
        <v>2696</v>
      </c>
      <c r="C890" s="51"/>
      <c r="D890" s="52"/>
      <c r="E890" s="52"/>
      <c r="F890" s="59"/>
      <c r="G890" s="59"/>
      <c r="H890" s="65"/>
      <c r="K890" s="35"/>
    </row>
    <row r="891" spans="1:27" s="138" customFormat="1" ht="114.75">
      <c r="A891" s="344"/>
      <c r="B891" s="345" t="s">
        <v>2695</v>
      </c>
      <c r="C891" s="346"/>
      <c r="D891" s="347"/>
      <c r="E891" s="347"/>
      <c r="F891" s="59"/>
      <c r="G891" s="59"/>
      <c r="H891" s="65"/>
      <c r="K891" s="35"/>
    </row>
    <row r="892" spans="1:27" s="138" customFormat="1">
      <c r="A892" s="344"/>
      <c r="B892" s="345" t="s">
        <v>1330</v>
      </c>
      <c r="C892" s="346"/>
      <c r="D892" s="347"/>
      <c r="E892" s="347"/>
      <c r="F892" s="59"/>
      <c r="G892" s="59"/>
      <c r="H892" s="65"/>
      <c r="K892" s="35"/>
    </row>
    <row r="893" spans="1:27" s="138" customFormat="1" ht="51">
      <c r="A893" s="55" t="s">
        <v>995</v>
      </c>
      <c r="B893" s="345" t="s">
        <v>1440</v>
      </c>
      <c r="C893" s="346"/>
      <c r="D893" s="347"/>
      <c r="E893" s="347"/>
      <c r="F893" s="59"/>
      <c r="G893" s="59"/>
      <c r="H893" s="65"/>
      <c r="K893" s="35"/>
    </row>
    <row r="894" spans="1:27" ht="38.25">
      <c r="A894" s="55" t="s">
        <v>995</v>
      </c>
      <c r="B894" s="345" t="s">
        <v>1436</v>
      </c>
      <c r="C894" s="346"/>
      <c r="D894" s="347"/>
      <c r="E894" s="347"/>
      <c r="F894" s="59"/>
      <c r="G894" s="59"/>
      <c r="H894" s="35"/>
      <c r="I894" s="35"/>
      <c r="J894" s="35"/>
      <c r="K894" s="35"/>
      <c r="L894" s="35"/>
      <c r="M894" s="35"/>
      <c r="N894" s="35"/>
      <c r="O894" s="35"/>
      <c r="P894" s="35"/>
      <c r="Q894" s="35"/>
      <c r="R894" s="35"/>
      <c r="S894" s="35"/>
      <c r="T894" s="35"/>
      <c r="U894" s="35"/>
      <c r="V894" s="35"/>
      <c r="W894" s="35"/>
      <c r="X894" s="35"/>
      <c r="Y894" s="35"/>
      <c r="Z894" s="35"/>
      <c r="AA894" s="35"/>
    </row>
    <row r="895" spans="1:27" ht="38.25">
      <c r="A895" s="55" t="s">
        <v>995</v>
      </c>
      <c r="B895" s="345" t="s">
        <v>1439</v>
      </c>
      <c r="C895" s="346"/>
      <c r="D895" s="347"/>
      <c r="E895" s="347"/>
      <c r="F895" s="59"/>
      <c r="G895" s="59"/>
      <c r="H895" s="35"/>
      <c r="I895" s="35"/>
      <c r="J895" s="35"/>
      <c r="K895" s="35"/>
      <c r="L895" s="35"/>
      <c r="M895" s="35"/>
      <c r="N895" s="35"/>
      <c r="O895" s="35"/>
      <c r="P895" s="35"/>
      <c r="Q895" s="35"/>
      <c r="R895" s="35"/>
      <c r="S895" s="35"/>
      <c r="T895" s="35"/>
      <c r="U895" s="35"/>
      <c r="V895" s="35"/>
      <c r="W895" s="35"/>
      <c r="X895" s="35"/>
      <c r="Y895" s="35"/>
      <c r="Z895" s="35"/>
      <c r="AA895" s="35"/>
    </row>
    <row r="896" spans="1:27" ht="51">
      <c r="A896" s="55" t="s">
        <v>995</v>
      </c>
      <c r="B896" s="345" t="s">
        <v>1437</v>
      </c>
      <c r="C896" s="346"/>
      <c r="D896" s="347"/>
      <c r="E896" s="347"/>
      <c r="F896" s="59"/>
      <c r="G896" s="59"/>
      <c r="H896" s="35"/>
      <c r="I896" s="35"/>
      <c r="J896" s="35"/>
      <c r="K896" s="35"/>
      <c r="L896" s="35"/>
      <c r="M896" s="35"/>
      <c r="N896" s="35"/>
      <c r="O896" s="35"/>
      <c r="P896" s="35"/>
      <c r="Q896" s="35"/>
      <c r="R896" s="35"/>
      <c r="S896" s="35"/>
      <c r="T896" s="35"/>
      <c r="U896" s="35"/>
      <c r="V896" s="35"/>
      <c r="W896" s="35"/>
      <c r="X896" s="35"/>
      <c r="Y896" s="35"/>
      <c r="Z896" s="35"/>
      <c r="AA896" s="35"/>
    </row>
    <row r="897" spans="1:27" s="123" customFormat="1">
      <c r="A897" s="55" t="s">
        <v>995</v>
      </c>
      <c r="B897" s="345" t="s">
        <v>1385</v>
      </c>
      <c r="C897" s="346"/>
      <c r="D897" s="347"/>
      <c r="E897" s="347"/>
      <c r="F897" s="59"/>
      <c r="G897" s="59"/>
      <c r="K897" s="35"/>
    </row>
    <row r="898" spans="1:27" s="123" customFormat="1" ht="38.25">
      <c r="A898" s="55" t="s">
        <v>995</v>
      </c>
      <c r="B898" s="164" t="s">
        <v>1327</v>
      </c>
      <c r="C898" s="346"/>
      <c r="D898" s="347"/>
      <c r="E898" s="347"/>
      <c r="F898" s="59"/>
      <c r="G898" s="59"/>
      <c r="K898" s="35"/>
    </row>
    <row r="899" spans="1:27" s="123" customFormat="1">
      <c r="A899" s="344"/>
      <c r="B899" s="345" t="s">
        <v>1428</v>
      </c>
      <c r="C899" s="346"/>
      <c r="D899" s="347"/>
      <c r="E899" s="347"/>
      <c r="F899" s="59"/>
      <c r="G899" s="59"/>
      <c r="K899" s="35"/>
    </row>
    <row r="900" spans="1:27" s="123" customFormat="1">
      <c r="A900" s="49"/>
      <c r="B900" s="50"/>
      <c r="C900" s="51" t="s">
        <v>1006</v>
      </c>
      <c r="D900" s="348">
        <v>295</v>
      </c>
      <c r="E900" s="621"/>
      <c r="F900" s="68">
        <f t="shared" ref="F900" si="60">SUM(D900*E900)</f>
        <v>0</v>
      </c>
      <c r="G900" s="59"/>
      <c r="K900" s="35"/>
    </row>
    <row r="901" spans="1:27" s="123" customFormat="1">
      <c r="A901" s="49"/>
      <c r="B901" s="50"/>
      <c r="C901" s="51"/>
      <c r="D901" s="52"/>
      <c r="E901" s="52"/>
      <c r="F901" s="59"/>
      <c r="G901" s="59"/>
      <c r="K901" s="35"/>
    </row>
    <row r="902" spans="1:27" s="138" customFormat="1" ht="51">
      <c r="A902" s="250" t="s">
        <v>1030</v>
      </c>
      <c r="B902" s="54" t="s">
        <v>2697</v>
      </c>
      <c r="C902" s="51"/>
      <c r="D902" s="52"/>
      <c r="E902" s="52"/>
      <c r="F902" s="59"/>
      <c r="G902" s="59"/>
      <c r="H902" s="65"/>
      <c r="K902" s="35"/>
    </row>
    <row r="903" spans="1:27" s="138" customFormat="1" ht="127.5">
      <c r="A903" s="349"/>
      <c r="B903" s="125" t="s">
        <v>1441</v>
      </c>
      <c r="C903" s="350"/>
      <c r="D903" s="120"/>
      <c r="E903" s="120"/>
      <c r="F903" s="59"/>
      <c r="G903" s="59"/>
      <c r="H903" s="65"/>
      <c r="K903" s="35"/>
    </row>
    <row r="904" spans="1:27" s="123" customFormat="1">
      <c r="A904" s="349"/>
      <c r="B904" s="125" t="s">
        <v>1330</v>
      </c>
      <c r="C904" s="119"/>
      <c r="D904" s="120"/>
      <c r="E904" s="120"/>
      <c r="F904" s="59"/>
      <c r="G904" s="59"/>
      <c r="K904" s="35"/>
    </row>
    <row r="905" spans="1:27" ht="102">
      <c r="A905" s="55" t="s">
        <v>995</v>
      </c>
      <c r="B905" s="125" t="s">
        <v>1442</v>
      </c>
      <c r="C905" s="351"/>
      <c r="D905" s="120"/>
      <c r="E905" s="120"/>
      <c r="F905" s="59"/>
      <c r="G905" s="59"/>
      <c r="H905" s="35"/>
      <c r="I905" s="35"/>
      <c r="J905" s="35"/>
      <c r="K905" s="35"/>
      <c r="L905" s="35"/>
      <c r="M905" s="35"/>
      <c r="N905" s="35"/>
      <c r="O905" s="35"/>
      <c r="P905" s="35"/>
      <c r="Q905" s="35"/>
      <c r="R905" s="35"/>
      <c r="S905" s="35"/>
      <c r="T905" s="35"/>
      <c r="U905" s="35"/>
      <c r="V905" s="35"/>
      <c r="W905" s="35"/>
      <c r="X905" s="35"/>
      <c r="Y905" s="35"/>
      <c r="Z905" s="35"/>
      <c r="AA905" s="35"/>
    </row>
    <row r="906" spans="1:27" ht="38.25">
      <c r="A906" s="55" t="s">
        <v>995</v>
      </c>
      <c r="B906" s="352" t="s">
        <v>1443</v>
      </c>
      <c r="C906" s="351"/>
      <c r="D906" s="120"/>
      <c r="E906" s="120"/>
      <c r="F906" s="59"/>
      <c r="G906" s="59"/>
      <c r="H906" s="35"/>
      <c r="I906" s="35"/>
      <c r="J906" s="35"/>
      <c r="K906" s="35"/>
      <c r="L906" s="35"/>
      <c r="M906" s="35"/>
      <c r="N906" s="35"/>
      <c r="O906" s="35"/>
      <c r="P906" s="35"/>
      <c r="Q906" s="35"/>
      <c r="R906" s="35"/>
      <c r="S906" s="35"/>
      <c r="T906" s="35"/>
      <c r="U906" s="35"/>
      <c r="V906" s="35"/>
      <c r="W906" s="35"/>
      <c r="X906" s="35"/>
      <c r="Y906" s="35"/>
      <c r="Z906" s="35"/>
      <c r="AA906" s="35"/>
    </row>
    <row r="907" spans="1:27" ht="51">
      <c r="A907" s="55" t="s">
        <v>995</v>
      </c>
      <c r="B907" s="345" t="s">
        <v>1437</v>
      </c>
      <c r="C907" s="351"/>
      <c r="D907" s="120"/>
      <c r="E907" s="120"/>
      <c r="F907" s="59"/>
      <c r="G907" s="59"/>
      <c r="H907" s="35"/>
      <c r="I907" s="35"/>
      <c r="J907" s="35"/>
      <c r="K907" s="35"/>
      <c r="L907" s="35"/>
      <c r="M907" s="35"/>
      <c r="N907" s="35"/>
      <c r="O907" s="35"/>
      <c r="P907" s="35"/>
      <c r="Q907" s="35"/>
      <c r="R907" s="35"/>
      <c r="S907" s="35"/>
      <c r="T907" s="35"/>
      <c r="U907" s="35"/>
      <c r="V907" s="35"/>
      <c r="W907" s="35"/>
      <c r="X907" s="35"/>
      <c r="Y907" s="35"/>
      <c r="Z907" s="35"/>
      <c r="AA907" s="35"/>
    </row>
    <row r="908" spans="1:27" s="123" customFormat="1">
      <c r="A908" s="55" t="s">
        <v>995</v>
      </c>
      <c r="B908" s="345" t="s">
        <v>1385</v>
      </c>
      <c r="C908" s="346"/>
      <c r="D908" s="347"/>
      <c r="E908" s="347"/>
      <c r="F908" s="59"/>
      <c r="G908" s="59"/>
      <c r="K908" s="35"/>
    </row>
    <row r="909" spans="1:27" s="123" customFormat="1" ht="38.25">
      <c r="A909" s="55" t="s">
        <v>995</v>
      </c>
      <c r="B909" s="164" t="s">
        <v>1327</v>
      </c>
      <c r="C909" s="346"/>
      <c r="D909" s="347"/>
      <c r="E909" s="347"/>
      <c r="F909" s="59"/>
      <c r="G909" s="59"/>
      <c r="K909" s="35"/>
    </row>
    <row r="910" spans="1:27" s="123" customFormat="1">
      <c r="A910" s="349"/>
      <c r="B910" s="320" t="s">
        <v>1428</v>
      </c>
      <c r="C910" s="119"/>
      <c r="D910" s="120"/>
      <c r="E910" s="120"/>
      <c r="F910" s="59"/>
      <c r="G910" s="59"/>
      <c r="K910" s="35"/>
    </row>
    <row r="911" spans="1:27" s="123" customFormat="1">
      <c r="A911" s="250"/>
      <c r="B911" s="50"/>
      <c r="C911" s="51" t="s">
        <v>1006</v>
      </c>
      <c r="D911" s="348">
        <v>405</v>
      </c>
      <c r="E911" s="621"/>
      <c r="F911" s="68">
        <f t="shared" ref="F911" si="61">SUM(D911*E911)</f>
        <v>0</v>
      </c>
      <c r="G911" s="59"/>
      <c r="K911" s="35"/>
    </row>
    <row r="912" spans="1:27" s="123" customFormat="1">
      <c r="A912" s="250"/>
      <c r="B912" s="50"/>
      <c r="C912" s="51"/>
      <c r="D912" s="52"/>
      <c r="E912" s="52"/>
      <c r="F912" s="59"/>
      <c r="G912" s="59"/>
      <c r="K912" s="35"/>
    </row>
    <row r="913" spans="1:27" s="138" customFormat="1" ht="38.25">
      <c r="A913" s="250" t="s">
        <v>1034</v>
      </c>
      <c r="B913" s="54" t="s">
        <v>2702</v>
      </c>
      <c r="C913" s="51"/>
      <c r="D913" s="52"/>
      <c r="E913" s="52"/>
      <c r="F913" s="59"/>
      <c r="G913" s="59"/>
      <c r="H913" s="65"/>
      <c r="K913" s="35"/>
    </row>
    <row r="914" spans="1:27" s="138" customFormat="1" ht="127.5">
      <c r="A914" s="349"/>
      <c r="B914" s="125" t="s">
        <v>1444</v>
      </c>
      <c r="C914" s="350"/>
      <c r="D914" s="120"/>
      <c r="E914" s="120"/>
      <c r="F914" s="59"/>
      <c r="G914" s="59"/>
      <c r="H914" s="65"/>
      <c r="K914" s="35"/>
    </row>
    <row r="915" spans="1:27" s="123" customFormat="1">
      <c r="A915" s="349"/>
      <c r="B915" s="125" t="s">
        <v>1330</v>
      </c>
      <c r="C915" s="119"/>
      <c r="D915" s="120"/>
      <c r="E915" s="120"/>
      <c r="F915" s="59"/>
      <c r="G915" s="59"/>
      <c r="K915" s="35"/>
    </row>
    <row r="916" spans="1:27" ht="63.75">
      <c r="A916" s="55" t="s">
        <v>995</v>
      </c>
      <c r="B916" s="125" t="s">
        <v>1464</v>
      </c>
      <c r="C916" s="351"/>
      <c r="D916" s="120"/>
      <c r="E916" s="120"/>
      <c r="F916" s="59"/>
      <c r="G916" s="59"/>
      <c r="H916" s="35"/>
      <c r="I916" s="35"/>
      <c r="J916" s="35"/>
      <c r="K916" s="35"/>
      <c r="L916" s="35"/>
      <c r="M916" s="35"/>
      <c r="N916" s="35"/>
      <c r="O916" s="35"/>
      <c r="P916" s="35"/>
      <c r="Q916" s="35"/>
      <c r="R916" s="35"/>
      <c r="S916" s="35"/>
      <c r="T916" s="35"/>
      <c r="U916" s="35"/>
      <c r="V916" s="35"/>
      <c r="W916" s="35"/>
      <c r="X916" s="35"/>
      <c r="Y916" s="35"/>
      <c r="Z916" s="35"/>
      <c r="AA916" s="35"/>
    </row>
    <row r="917" spans="1:27" ht="38.25">
      <c r="A917" s="55" t="s">
        <v>995</v>
      </c>
      <c r="B917" s="352" t="s">
        <v>1443</v>
      </c>
      <c r="C917" s="351"/>
      <c r="D917" s="120"/>
      <c r="E917" s="120"/>
      <c r="F917" s="59"/>
      <c r="G917" s="59"/>
      <c r="H917" s="35"/>
      <c r="I917" s="35"/>
      <c r="J917" s="35"/>
      <c r="K917" s="35"/>
      <c r="L917" s="35"/>
      <c r="M917" s="35"/>
      <c r="N917" s="35"/>
      <c r="O917" s="35"/>
      <c r="P917" s="35"/>
      <c r="Q917" s="35"/>
      <c r="R917" s="35"/>
      <c r="S917" s="35"/>
      <c r="T917" s="35"/>
      <c r="U917" s="35"/>
      <c r="V917" s="35"/>
      <c r="W917" s="35"/>
      <c r="X917" s="35"/>
      <c r="Y917" s="35"/>
      <c r="Z917" s="35"/>
      <c r="AA917" s="35"/>
    </row>
    <row r="918" spans="1:27" ht="51">
      <c r="A918" s="55" t="s">
        <v>995</v>
      </c>
      <c r="B918" s="345" t="s">
        <v>1437</v>
      </c>
      <c r="C918" s="351"/>
      <c r="D918" s="120"/>
      <c r="E918" s="120"/>
      <c r="F918" s="59"/>
      <c r="G918" s="59"/>
      <c r="H918" s="35"/>
      <c r="I918" s="35"/>
      <c r="J918" s="35"/>
      <c r="K918" s="35"/>
      <c r="L918" s="35"/>
      <c r="M918" s="35"/>
      <c r="N918" s="35"/>
      <c r="O918" s="35"/>
      <c r="P918" s="35"/>
      <c r="Q918" s="35"/>
      <c r="R918" s="35"/>
      <c r="S918" s="35"/>
      <c r="T918" s="35"/>
      <c r="U918" s="35"/>
      <c r="V918" s="35"/>
      <c r="W918" s="35"/>
      <c r="X918" s="35"/>
      <c r="Y918" s="35"/>
      <c r="Z918" s="35"/>
      <c r="AA918" s="35"/>
    </row>
    <row r="919" spans="1:27" ht="51">
      <c r="A919" s="55" t="s">
        <v>995</v>
      </c>
      <c r="B919" s="353" t="s">
        <v>4339</v>
      </c>
      <c r="C919" s="351"/>
      <c r="D919" s="120"/>
      <c r="E919" s="120"/>
      <c r="F919" s="59"/>
      <c r="G919" s="59"/>
      <c r="H919" s="35"/>
      <c r="I919" s="35"/>
      <c r="J919" s="35"/>
      <c r="K919" s="35"/>
      <c r="L919" s="35"/>
      <c r="M919" s="35"/>
      <c r="N919" s="35"/>
      <c r="O919" s="35"/>
      <c r="P919" s="35"/>
      <c r="Q919" s="35"/>
      <c r="R919" s="35"/>
      <c r="S919" s="35"/>
      <c r="T919" s="35"/>
      <c r="U919" s="35"/>
      <c r="V919" s="35"/>
      <c r="W919" s="35"/>
      <c r="X919" s="35"/>
      <c r="Y919" s="35"/>
      <c r="Z919" s="35"/>
      <c r="AA919" s="35"/>
    </row>
    <row r="920" spans="1:27" s="123" customFormat="1">
      <c r="A920" s="55" t="s">
        <v>995</v>
      </c>
      <c r="B920" s="345" t="s">
        <v>1385</v>
      </c>
      <c r="C920" s="346"/>
      <c r="D920" s="347"/>
      <c r="E920" s="347"/>
      <c r="F920" s="59"/>
      <c r="G920" s="59"/>
      <c r="K920" s="35"/>
    </row>
    <row r="921" spans="1:27" s="123" customFormat="1" ht="38.25">
      <c r="A921" s="55" t="s">
        <v>995</v>
      </c>
      <c r="B921" s="164" t="s">
        <v>1327</v>
      </c>
      <c r="C921" s="346"/>
      <c r="D921" s="347"/>
      <c r="E921" s="347"/>
      <c r="F921" s="59"/>
      <c r="G921" s="59"/>
      <c r="K921" s="35"/>
    </row>
    <row r="922" spans="1:27" s="123" customFormat="1">
      <c r="A922" s="349"/>
      <c r="B922" s="320" t="s">
        <v>1428</v>
      </c>
      <c r="C922" s="119"/>
      <c r="D922" s="120"/>
      <c r="E922" s="120"/>
      <c r="F922" s="59"/>
      <c r="G922" s="59"/>
      <c r="K922" s="35"/>
    </row>
    <row r="923" spans="1:27" s="123" customFormat="1">
      <c r="A923" s="49"/>
      <c r="B923" s="50"/>
      <c r="C923" s="51" t="s">
        <v>1006</v>
      </c>
      <c r="D923" s="348">
        <v>558</v>
      </c>
      <c r="E923" s="621"/>
      <c r="F923" s="68">
        <f t="shared" ref="F923" si="62">SUM(D923*E923)</f>
        <v>0</v>
      </c>
      <c r="G923" s="59"/>
      <c r="K923" s="35"/>
    </row>
    <row r="924" spans="1:27" s="123" customFormat="1">
      <c r="A924" s="49"/>
      <c r="B924" s="50"/>
      <c r="C924" s="51"/>
      <c r="D924" s="52"/>
      <c r="E924" s="52"/>
      <c r="F924" s="59"/>
      <c r="G924" s="59"/>
      <c r="K924" s="35"/>
    </row>
    <row r="925" spans="1:27" s="138" customFormat="1" ht="51">
      <c r="A925" s="250" t="s">
        <v>1035</v>
      </c>
      <c r="B925" s="54" t="s">
        <v>2698</v>
      </c>
      <c r="C925" s="51"/>
      <c r="D925" s="52"/>
      <c r="E925" s="52"/>
      <c r="F925" s="59"/>
      <c r="G925" s="59"/>
      <c r="H925" s="65"/>
      <c r="K925" s="35"/>
    </row>
    <row r="926" spans="1:27" s="138" customFormat="1" ht="114.75">
      <c r="A926" s="349"/>
      <c r="B926" s="125" t="s">
        <v>1446</v>
      </c>
      <c r="C926" s="350"/>
      <c r="D926" s="120"/>
      <c r="E926" s="120"/>
      <c r="F926" s="59"/>
      <c r="G926" s="59"/>
      <c r="H926" s="65"/>
      <c r="K926" s="35"/>
    </row>
    <row r="927" spans="1:27" s="123" customFormat="1">
      <c r="A927" s="349"/>
      <c r="B927" s="125" t="s">
        <v>1330</v>
      </c>
      <c r="C927" s="119"/>
      <c r="D927" s="120"/>
      <c r="E927" s="120"/>
      <c r="F927" s="59"/>
      <c r="G927" s="59"/>
      <c r="K927" s="35"/>
    </row>
    <row r="928" spans="1:27" ht="89.25">
      <c r="A928" s="55" t="s">
        <v>995</v>
      </c>
      <c r="B928" s="125" t="s">
        <v>1447</v>
      </c>
      <c r="C928" s="351"/>
      <c r="D928" s="120"/>
      <c r="E928" s="120"/>
      <c r="F928" s="59"/>
      <c r="G928" s="59"/>
      <c r="H928" s="35"/>
      <c r="I928" s="35"/>
      <c r="J928" s="35"/>
      <c r="K928" s="35"/>
      <c r="L928" s="35"/>
      <c r="M928" s="35"/>
      <c r="N928" s="35"/>
      <c r="O928" s="35"/>
      <c r="P928" s="35"/>
      <c r="Q928" s="35"/>
      <c r="R928" s="35"/>
      <c r="S928" s="35"/>
      <c r="T928" s="35"/>
      <c r="U928" s="35"/>
      <c r="V928" s="35"/>
      <c r="W928" s="35"/>
      <c r="X928" s="35"/>
      <c r="Y928" s="35"/>
      <c r="Z928" s="35"/>
      <c r="AA928" s="35"/>
    </row>
    <row r="929" spans="1:27" ht="38.25">
      <c r="A929" s="55" t="s">
        <v>995</v>
      </c>
      <c r="B929" s="352" t="s">
        <v>1443</v>
      </c>
      <c r="C929" s="351"/>
      <c r="D929" s="120"/>
      <c r="E929" s="120"/>
      <c r="F929" s="59"/>
      <c r="G929" s="59"/>
      <c r="H929" s="35"/>
      <c r="I929" s="35"/>
      <c r="J929" s="35"/>
      <c r="K929" s="35"/>
      <c r="L929" s="35"/>
      <c r="M929" s="35"/>
      <c r="N929" s="35"/>
      <c r="O929" s="35"/>
      <c r="P929" s="35"/>
      <c r="Q929" s="35"/>
      <c r="R929" s="35"/>
      <c r="S929" s="35"/>
      <c r="T929" s="35"/>
      <c r="U929" s="35"/>
      <c r="V929" s="35"/>
      <c r="W929" s="35"/>
      <c r="X929" s="35"/>
      <c r="Y929" s="35"/>
      <c r="Z929" s="35"/>
      <c r="AA929" s="35"/>
    </row>
    <row r="930" spans="1:27" ht="51">
      <c r="A930" s="55" t="s">
        <v>995</v>
      </c>
      <c r="B930" s="345" t="s">
        <v>1437</v>
      </c>
      <c r="C930" s="351"/>
      <c r="D930" s="120"/>
      <c r="E930" s="120"/>
      <c r="F930" s="59"/>
      <c r="G930" s="59"/>
      <c r="H930" s="35"/>
      <c r="I930" s="35"/>
      <c r="J930" s="35"/>
      <c r="K930" s="35"/>
      <c r="L930" s="35"/>
      <c r="M930" s="35"/>
      <c r="N930" s="35"/>
      <c r="O930" s="35"/>
      <c r="P930" s="35"/>
      <c r="Q930" s="35"/>
      <c r="R930" s="35"/>
      <c r="S930" s="35"/>
      <c r="T930" s="35"/>
      <c r="U930" s="35"/>
      <c r="V930" s="35"/>
      <c r="W930" s="35"/>
      <c r="X930" s="35"/>
      <c r="Y930" s="35"/>
      <c r="Z930" s="35"/>
      <c r="AA930" s="35"/>
    </row>
    <row r="931" spans="1:27" s="138" customFormat="1">
      <c r="A931" s="55" t="s">
        <v>995</v>
      </c>
      <c r="B931" s="345" t="s">
        <v>1385</v>
      </c>
      <c r="C931" s="346"/>
      <c r="D931" s="347"/>
      <c r="E931" s="347"/>
      <c r="F931" s="59"/>
      <c r="G931" s="59"/>
      <c r="K931" s="35"/>
    </row>
    <row r="932" spans="1:27" s="138" customFormat="1" ht="38.25">
      <c r="A932" s="55" t="s">
        <v>995</v>
      </c>
      <c r="B932" s="164" t="s">
        <v>1327</v>
      </c>
      <c r="C932" s="346"/>
      <c r="D932" s="347"/>
      <c r="E932" s="347"/>
      <c r="F932" s="59"/>
      <c r="G932" s="59"/>
      <c r="K932" s="35"/>
    </row>
    <row r="933" spans="1:27" s="138" customFormat="1" ht="16.149999999999999" customHeight="1">
      <c r="A933" s="349"/>
      <c r="B933" s="320" t="s">
        <v>1428</v>
      </c>
      <c r="C933" s="119"/>
      <c r="D933" s="120"/>
      <c r="E933" s="120"/>
      <c r="F933" s="59"/>
      <c r="G933" s="59"/>
      <c r="K933" s="35"/>
    </row>
    <row r="934" spans="1:27" s="123" customFormat="1">
      <c r="A934" s="49"/>
      <c r="B934" s="50"/>
      <c r="C934" s="51" t="s">
        <v>1006</v>
      </c>
      <c r="D934" s="348">
        <v>34</v>
      </c>
      <c r="E934" s="621"/>
      <c r="F934" s="68">
        <f t="shared" ref="F934" si="63">SUM(D934*E934)</f>
        <v>0</v>
      </c>
      <c r="G934" s="59"/>
      <c r="K934" s="35"/>
    </row>
    <row r="935" spans="1:27" s="123" customFormat="1">
      <c r="A935" s="49"/>
      <c r="B935" s="50"/>
      <c r="C935" s="51"/>
      <c r="D935" s="52"/>
      <c r="E935" s="52"/>
      <c r="F935" s="59"/>
      <c r="G935" s="59"/>
      <c r="K935" s="35"/>
    </row>
    <row r="936" spans="1:27" s="138" customFormat="1" ht="38.25">
      <c r="A936" s="263" t="s">
        <v>1036</v>
      </c>
      <c r="B936" s="54" t="s">
        <v>2699</v>
      </c>
      <c r="C936" s="51"/>
      <c r="D936" s="52"/>
      <c r="E936" s="52"/>
      <c r="F936" s="59"/>
      <c r="G936" s="59"/>
      <c r="H936" s="65"/>
      <c r="K936" s="35"/>
    </row>
    <row r="937" spans="1:27" s="138" customFormat="1" ht="38.25">
      <c r="A937" s="139"/>
      <c r="B937" s="354" t="s">
        <v>1445</v>
      </c>
      <c r="C937" s="355"/>
      <c r="D937" s="68"/>
      <c r="E937" s="68"/>
      <c r="F937" s="59"/>
      <c r="G937" s="59"/>
      <c r="H937" s="65"/>
      <c r="K937" s="35"/>
    </row>
    <row r="938" spans="1:27" s="138" customFormat="1">
      <c r="A938" s="139"/>
      <c r="B938" s="354" t="s">
        <v>1330</v>
      </c>
      <c r="C938" s="73"/>
      <c r="D938" s="73"/>
      <c r="E938" s="68"/>
      <c r="F938" s="59"/>
      <c r="G938" s="59"/>
      <c r="K938" s="35"/>
    </row>
    <row r="939" spans="1:27" ht="38.25">
      <c r="A939" s="55" t="s">
        <v>995</v>
      </c>
      <c r="B939" s="354" t="s">
        <v>1435</v>
      </c>
      <c r="C939" s="356"/>
      <c r="D939" s="68"/>
      <c r="E939" s="68"/>
      <c r="F939" s="59"/>
      <c r="G939" s="59"/>
      <c r="H939" s="35"/>
      <c r="I939" s="35"/>
      <c r="J939" s="35"/>
      <c r="K939" s="35"/>
      <c r="L939" s="35"/>
      <c r="M939" s="35"/>
      <c r="N939" s="35"/>
      <c r="O939" s="35"/>
      <c r="P939" s="35"/>
      <c r="Q939" s="35"/>
      <c r="R939" s="35"/>
      <c r="S939" s="35"/>
      <c r="T939" s="35"/>
      <c r="U939" s="35"/>
      <c r="V939" s="35"/>
      <c r="W939" s="35"/>
      <c r="X939" s="35"/>
      <c r="Y939" s="35"/>
      <c r="Z939" s="35"/>
      <c r="AA939" s="35"/>
    </row>
    <row r="940" spans="1:27" ht="38.25">
      <c r="A940" s="55" t="s">
        <v>995</v>
      </c>
      <c r="B940" s="352" t="s">
        <v>1443</v>
      </c>
      <c r="C940" s="351"/>
      <c r="D940" s="120"/>
      <c r="E940" s="120"/>
      <c r="F940" s="59"/>
      <c r="G940" s="59"/>
      <c r="H940" s="35"/>
      <c r="I940" s="35"/>
      <c r="J940" s="35"/>
      <c r="K940" s="35"/>
      <c r="L940" s="35"/>
      <c r="M940" s="35"/>
      <c r="N940" s="35"/>
      <c r="O940" s="35"/>
      <c r="P940" s="35"/>
      <c r="Q940" s="35"/>
      <c r="R940" s="35"/>
      <c r="S940" s="35"/>
      <c r="T940" s="35"/>
      <c r="U940" s="35"/>
      <c r="V940" s="35"/>
      <c r="W940" s="35"/>
      <c r="X940" s="35"/>
      <c r="Y940" s="35"/>
      <c r="Z940" s="35"/>
      <c r="AA940" s="35"/>
    </row>
    <row r="941" spans="1:27" ht="51">
      <c r="A941" s="55" t="s">
        <v>995</v>
      </c>
      <c r="B941" s="345" t="s">
        <v>1437</v>
      </c>
      <c r="C941" s="351"/>
      <c r="D941" s="120"/>
      <c r="E941" s="120"/>
      <c r="F941" s="59"/>
      <c r="G941" s="59"/>
      <c r="H941" s="35"/>
      <c r="I941" s="35"/>
      <c r="J941" s="35"/>
      <c r="K941" s="35"/>
      <c r="L941" s="35"/>
      <c r="M941" s="35"/>
      <c r="N941" s="35"/>
      <c r="O941" s="35"/>
      <c r="P941" s="35"/>
      <c r="Q941" s="35"/>
      <c r="R941" s="35"/>
      <c r="S941" s="35"/>
      <c r="T941" s="35"/>
      <c r="U941" s="35"/>
      <c r="V941" s="35"/>
      <c r="W941" s="35"/>
      <c r="X941" s="35"/>
      <c r="Y941" s="35"/>
      <c r="Z941" s="35"/>
      <c r="AA941" s="35"/>
    </row>
    <row r="942" spans="1:27">
      <c r="A942" s="55" t="s">
        <v>995</v>
      </c>
      <c r="B942" s="345" t="s">
        <v>1385</v>
      </c>
      <c r="C942" s="346"/>
      <c r="D942" s="347"/>
      <c r="E942" s="347"/>
      <c r="F942" s="59"/>
      <c r="G942" s="59"/>
      <c r="H942" s="35"/>
      <c r="I942" s="35"/>
      <c r="J942" s="35"/>
      <c r="K942" s="35"/>
      <c r="L942" s="35"/>
      <c r="M942" s="35"/>
      <c r="N942" s="35"/>
      <c r="O942" s="35"/>
      <c r="P942" s="35"/>
      <c r="Q942" s="35"/>
      <c r="R942" s="35"/>
      <c r="S942" s="35"/>
      <c r="T942" s="35"/>
      <c r="U942" s="35"/>
      <c r="V942" s="35"/>
      <c r="W942" s="35"/>
      <c r="X942" s="35"/>
      <c r="Y942" s="35"/>
      <c r="Z942" s="35"/>
      <c r="AA942" s="35"/>
    </row>
    <row r="943" spans="1:27" s="138" customFormat="1" ht="38.25">
      <c r="A943" s="55" t="s">
        <v>995</v>
      </c>
      <c r="B943" s="164" t="s">
        <v>1327</v>
      </c>
      <c r="C943" s="346"/>
      <c r="D943" s="347"/>
      <c r="E943" s="347"/>
      <c r="F943" s="59"/>
      <c r="G943" s="59"/>
      <c r="K943" s="35"/>
    </row>
    <row r="944" spans="1:27" s="138" customFormat="1">
      <c r="A944" s="139"/>
      <c r="B944" s="357" t="s">
        <v>1428</v>
      </c>
      <c r="C944" s="51"/>
      <c r="D944" s="52"/>
      <c r="E944" s="68"/>
      <c r="F944" s="59"/>
      <c r="G944" s="59"/>
      <c r="K944" s="35"/>
    </row>
    <row r="945" spans="1:27">
      <c r="A945" s="358"/>
      <c r="B945" s="50"/>
      <c r="C945" s="51" t="s">
        <v>1006</v>
      </c>
      <c r="D945" s="348">
        <v>554</v>
      </c>
      <c r="E945" s="621"/>
      <c r="F945" s="68">
        <f t="shared" ref="F945" si="64">SUM(D945*E945)</f>
        <v>0</v>
      </c>
      <c r="G945" s="59"/>
      <c r="H945" s="35"/>
      <c r="I945" s="35"/>
      <c r="J945" s="35"/>
      <c r="K945" s="35"/>
      <c r="L945" s="35"/>
      <c r="M945" s="35"/>
      <c r="N945" s="35"/>
      <c r="O945" s="35"/>
      <c r="P945" s="35"/>
      <c r="Q945" s="35"/>
      <c r="R945" s="35"/>
      <c r="S945" s="35"/>
      <c r="T945" s="35"/>
      <c r="U945" s="35"/>
      <c r="V945" s="35"/>
      <c r="W945" s="35"/>
      <c r="X945" s="35"/>
      <c r="Y945" s="35"/>
      <c r="Z945" s="35"/>
      <c r="AA945" s="35"/>
    </row>
    <row r="946" spans="1:27">
      <c r="A946" s="358"/>
      <c r="B946" s="50"/>
      <c r="C946" s="51"/>
      <c r="D946" s="52"/>
      <c r="E946" s="52"/>
      <c r="F946" s="59"/>
      <c r="G946" s="59"/>
      <c r="H946" s="35"/>
      <c r="I946" s="35"/>
      <c r="J946" s="35"/>
      <c r="K946" s="35"/>
      <c r="L946" s="35"/>
      <c r="M946" s="35"/>
      <c r="N946" s="35"/>
      <c r="O946" s="35"/>
      <c r="P946" s="35"/>
      <c r="Q946" s="35"/>
      <c r="R946" s="35"/>
      <c r="S946" s="35"/>
      <c r="T946" s="35"/>
      <c r="U946" s="35"/>
      <c r="V946" s="35"/>
      <c r="W946" s="35"/>
      <c r="X946" s="35"/>
      <c r="Y946" s="35"/>
      <c r="Z946" s="35"/>
      <c r="AA946" s="35"/>
    </row>
    <row r="947" spans="1:27" ht="38.25">
      <c r="A947" s="61" t="s">
        <v>1037</v>
      </c>
      <c r="B947" s="54" t="s">
        <v>1448</v>
      </c>
      <c r="C947" s="51"/>
      <c r="D947" s="52"/>
      <c r="E947" s="52"/>
      <c r="F947" s="59"/>
      <c r="G947" s="59"/>
      <c r="H947" s="35"/>
      <c r="I947" s="35"/>
      <c r="J947" s="35"/>
      <c r="K947" s="35"/>
      <c r="L947" s="35"/>
      <c r="M947" s="35"/>
      <c r="N947" s="35"/>
      <c r="O947" s="35"/>
      <c r="P947" s="35"/>
      <c r="Q947" s="35"/>
      <c r="R947" s="35"/>
      <c r="S947" s="35"/>
      <c r="T947" s="35"/>
      <c r="U947" s="35"/>
      <c r="V947" s="35"/>
      <c r="W947" s="35"/>
      <c r="X947" s="35"/>
      <c r="Y947" s="35"/>
      <c r="Z947" s="35"/>
      <c r="AA947" s="35"/>
    </row>
    <row r="948" spans="1:27" s="138" customFormat="1" ht="114.75">
      <c r="A948" s="55" t="s">
        <v>990</v>
      </c>
      <c r="B948" s="50" t="s">
        <v>1449</v>
      </c>
      <c r="C948" s="51"/>
      <c r="D948" s="52"/>
      <c r="E948" s="52"/>
      <c r="F948" s="59"/>
      <c r="G948" s="59"/>
      <c r="K948" s="35"/>
    </row>
    <row r="949" spans="1:27" s="138" customFormat="1">
      <c r="A949" s="148"/>
      <c r="B949" s="65" t="s">
        <v>1330</v>
      </c>
      <c r="C949" s="142"/>
      <c r="D949" s="68"/>
      <c r="E949" s="68"/>
      <c r="F949" s="59"/>
      <c r="G949" s="59"/>
      <c r="K949" s="35"/>
    </row>
    <row r="950" spans="1:27" s="138" customFormat="1" ht="51">
      <c r="A950" s="55" t="s">
        <v>995</v>
      </c>
      <c r="B950" s="65" t="s">
        <v>1450</v>
      </c>
      <c r="C950" s="359"/>
      <c r="D950" s="68"/>
      <c r="E950" s="68"/>
      <c r="F950" s="59"/>
      <c r="G950" s="59"/>
      <c r="K950" s="35"/>
    </row>
    <row r="951" spans="1:27" ht="25.5">
      <c r="A951" s="55" t="s">
        <v>995</v>
      </c>
      <c r="B951" s="50" t="s">
        <v>1057</v>
      </c>
      <c r="C951" s="51"/>
      <c r="D951" s="52"/>
      <c r="E951" s="52"/>
      <c r="F951" s="59"/>
      <c r="G951" s="59"/>
      <c r="H951" s="35"/>
      <c r="I951" s="35"/>
      <c r="J951" s="35"/>
      <c r="K951" s="35"/>
      <c r="L951" s="35"/>
      <c r="M951" s="35"/>
      <c r="N951" s="35"/>
      <c r="O951" s="35"/>
      <c r="P951" s="35"/>
      <c r="Q951" s="35"/>
      <c r="R951" s="35"/>
      <c r="S951" s="35"/>
      <c r="T951" s="35"/>
      <c r="U951" s="35"/>
      <c r="V951" s="35"/>
      <c r="W951" s="35"/>
      <c r="X951" s="35"/>
      <c r="Y951" s="35"/>
      <c r="Z951" s="35"/>
      <c r="AA951" s="35"/>
    </row>
    <row r="952" spans="1:27" ht="25.5">
      <c r="A952" s="55" t="s">
        <v>995</v>
      </c>
      <c r="B952" s="50" t="s">
        <v>1453</v>
      </c>
      <c r="C952" s="51"/>
      <c r="D952" s="52"/>
      <c r="E952" s="52"/>
      <c r="F952" s="59"/>
      <c r="G952" s="59"/>
      <c r="H952" s="35"/>
      <c r="I952" s="35"/>
      <c r="J952" s="35"/>
      <c r="K952" s="35"/>
      <c r="L952" s="35"/>
      <c r="M952" s="35"/>
      <c r="N952" s="35"/>
      <c r="O952" s="35"/>
      <c r="P952" s="35"/>
      <c r="Q952" s="35"/>
      <c r="R952" s="35"/>
      <c r="S952" s="35"/>
      <c r="T952" s="35"/>
      <c r="U952" s="35"/>
      <c r="V952" s="35"/>
      <c r="W952" s="35"/>
      <c r="X952" s="35"/>
      <c r="Y952" s="35"/>
      <c r="Z952" s="35"/>
      <c r="AA952" s="35"/>
    </row>
    <row r="953" spans="1:27" ht="25.5">
      <c r="A953" s="55" t="s">
        <v>995</v>
      </c>
      <c r="B953" s="50" t="s">
        <v>1056</v>
      </c>
      <c r="C953" s="51"/>
      <c r="D953" s="52"/>
      <c r="E953" s="52"/>
      <c r="F953" s="59"/>
      <c r="G953" s="59"/>
      <c r="H953" s="35"/>
      <c r="I953" s="35"/>
      <c r="J953" s="35"/>
      <c r="K953" s="35"/>
      <c r="L953" s="35"/>
      <c r="M953" s="35"/>
      <c r="N953" s="35"/>
      <c r="O953" s="35"/>
      <c r="P953" s="35"/>
      <c r="Q953" s="35"/>
      <c r="R953" s="35"/>
      <c r="S953" s="35"/>
      <c r="T953" s="35"/>
      <c r="U953" s="35"/>
      <c r="V953" s="35"/>
      <c r="W953" s="35"/>
      <c r="X953" s="35"/>
      <c r="Y953" s="35"/>
      <c r="Z953" s="35"/>
      <c r="AA953" s="35"/>
    </row>
    <row r="954" spans="1:27" ht="38.25">
      <c r="A954" s="55" t="s">
        <v>995</v>
      </c>
      <c r="B954" s="360" t="s">
        <v>1451</v>
      </c>
      <c r="C954" s="359"/>
      <c r="D954" s="68"/>
      <c r="E954" s="68"/>
      <c r="F954" s="59"/>
      <c r="G954" s="59"/>
      <c r="H954" s="35"/>
      <c r="I954" s="35"/>
      <c r="J954" s="35"/>
      <c r="K954" s="35"/>
      <c r="L954" s="35"/>
      <c r="M954" s="35"/>
      <c r="N954" s="35"/>
      <c r="O954" s="35"/>
      <c r="P954" s="35"/>
      <c r="Q954" s="35"/>
      <c r="R954" s="35"/>
      <c r="S954" s="35"/>
      <c r="T954" s="35"/>
      <c r="U954" s="35"/>
      <c r="V954" s="35"/>
      <c r="W954" s="35"/>
      <c r="X954" s="35"/>
      <c r="Y954" s="35"/>
      <c r="Z954" s="35"/>
      <c r="AA954" s="35"/>
    </row>
    <row r="955" spans="1:27" ht="63.75">
      <c r="A955" s="55" t="s">
        <v>995</v>
      </c>
      <c r="B955" s="360" t="s">
        <v>1452</v>
      </c>
      <c r="C955" s="359"/>
      <c r="D955" s="68"/>
      <c r="E955" s="68"/>
      <c r="F955" s="59"/>
      <c r="G955" s="59"/>
      <c r="H955" s="35"/>
      <c r="I955" s="35"/>
      <c r="J955" s="35"/>
      <c r="K955" s="35"/>
      <c r="L955" s="35"/>
      <c r="M955" s="35"/>
      <c r="N955" s="35"/>
      <c r="O955" s="35"/>
      <c r="P955" s="35"/>
      <c r="Q955" s="35"/>
      <c r="R955" s="35"/>
      <c r="S955" s="35"/>
      <c r="T955" s="35"/>
      <c r="U955" s="35"/>
      <c r="V955" s="35"/>
      <c r="W955" s="35"/>
      <c r="X955" s="35"/>
      <c r="Y955" s="35"/>
      <c r="Z955" s="35"/>
      <c r="AA955" s="35"/>
    </row>
    <row r="956" spans="1:27">
      <c r="A956" s="148"/>
      <c r="B956" s="74" t="s">
        <v>1058</v>
      </c>
      <c r="C956" s="142"/>
      <c r="D956" s="68"/>
      <c r="E956" s="68"/>
      <c r="F956" s="59"/>
      <c r="G956" s="59"/>
      <c r="H956" s="35"/>
      <c r="I956" s="35"/>
      <c r="J956" s="35"/>
      <c r="K956" s="35"/>
      <c r="L956" s="35"/>
      <c r="M956" s="35"/>
      <c r="N956" s="35"/>
      <c r="O956" s="35"/>
      <c r="P956" s="35"/>
      <c r="Q956" s="35"/>
      <c r="R956" s="35"/>
      <c r="S956" s="35"/>
      <c r="T956" s="35"/>
      <c r="U956" s="35"/>
      <c r="V956" s="35"/>
      <c r="W956" s="35"/>
      <c r="X956" s="35"/>
      <c r="Y956" s="35"/>
      <c r="Z956" s="35"/>
      <c r="AA956" s="35"/>
    </row>
    <row r="957" spans="1:27">
      <c r="A957" s="55"/>
      <c r="B957" s="50"/>
      <c r="C957" s="51" t="s">
        <v>1006</v>
      </c>
      <c r="D957" s="348">
        <v>114</v>
      </c>
      <c r="E957" s="621"/>
      <c r="F957" s="68">
        <f t="shared" ref="F957" si="65">SUM(D957*E957)</f>
        <v>0</v>
      </c>
      <c r="G957" s="59"/>
      <c r="H957" s="35"/>
      <c r="I957" s="35"/>
      <c r="J957" s="35"/>
      <c r="K957" s="35"/>
      <c r="L957" s="35"/>
      <c r="M957" s="35"/>
      <c r="N957" s="35"/>
      <c r="O957" s="35"/>
      <c r="P957" s="35"/>
      <c r="Q957" s="35"/>
      <c r="R957" s="35"/>
      <c r="S957" s="35"/>
      <c r="T957" s="35"/>
      <c r="U957" s="35"/>
      <c r="V957" s="35"/>
      <c r="W957" s="35"/>
      <c r="X957" s="35"/>
      <c r="Y957" s="35"/>
      <c r="Z957" s="35"/>
      <c r="AA957" s="35"/>
    </row>
    <row r="958" spans="1:27" s="138" customFormat="1">
      <c r="A958" s="55"/>
      <c r="B958" s="50"/>
      <c r="C958" s="51"/>
      <c r="D958" s="52"/>
      <c r="E958" s="52"/>
      <c r="F958" s="59"/>
      <c r="G958" s="59"/>
      <c r="H958" s="65"/>
      <c r="K958" s="35"/>
    </row>
    <row r="959" spans="1:27" s="138" customFormat="1">
      <c r="A959" s="61" t="s">
        <v>1038</v>
      </c>
      <c r="B959" s="54" t="s">
        <v>1060</v>
      </c>
      <c r="C959" s="51"/>
      <c r="D959" s="52"/>
      <c r="E959" s="52"/>
      <c r="F959" s="59"/>
      <c r="G959" s="59"/>
      <c r="H959" s="65"/>
      <c r="K959" s="35"/>
    </row>
    <row r="960" spans="1:27" ht="89.25">
      <c r="A960" s="55" t="s">
        <v>990</v>
      </c>
      <c r="B960" s="354" t="s">
        <v>1433</v>
      </c>
      <c r="C960" s="51"/>
      <c r="D960" s="52"/>
      <c r="E960" s="52"/>
      <c r="F960" s="59"/>
      <c r="G960" s="59"/>
      <c r="H960" s="35"/>
      <c r="I960" s="35"/>
      <c r="J960" s="35"/>
      <c r="K960" s="35"/>
      <c r="L960" s="35"/>
      <c r="M960" s="35"/>
      <c r="N960" s="35"/>
      <c r="O960" s="35"/>
      <c r="P960" s="35"/>
      <c r="Q960" s="35"/>
      <c r="R960" s="35"/>
      <c r="S960" s="35"/>
      <c r="T960" s="35"/>
      <c r="U960" s="35"/>
      <c r="V960" s="35"/>
      <c r="W960" s="35"/>
      <c r="X960" s="35"/>
      <c r="Y960" s="35"/>
      <c r="Z960" s="35"/>
      <c r="AA960" s="35"/>
    </row>
    <row r="961" spans="1:27">
      <c r="A961" s="55"/>
      <c r="B961" s="354" t="s">
        <v>1330</v>
      </c>
      <c r="C961" s="51"/>
      <c r="D961" s="52"/>
      <c r="E961" s="52"/>
      <c r="F961" s="59"/>
      <c r="G961" s="59"/>
      <c r="H961" s="35"/>
      <c r="I961" s="35"/>
      <c r="J961" s="35"/>
      <c r="K961" s="35"/>
      <c r="L961" s="35"/>
      <c r="M961" s="35"/>
      <c r="N961" s="35"/>
      <c r="O961" s="35"/>
      <c r="P961" s="35"/>
      <c r="Q961" s="35"/>
      <c r="R961" s="35"/>
      <c r="S961" s="35"/>
      <c r="T961" s="35"/>
      <c r="U961" s="35"/>
      <c r="V961" s="35"/>
      <c r="W961" s="35"/>
      <c r="X961" s="35"/>
      <c r="Y961" s="35"/>
      <c r="Z961" s="35"/>
      <c r="AA961" s="35"/>
    </row>
    <row r="962" spans="1:27" ht="63.75">
      <c r="A962" s="55" t="s">
        <v>995</v>
      </c>
      <c r="B962" s="354" t="s">
        <v>1434</v>
      </c>
      <c r="C962" s="51"/>
      <c r="D962" s="52"/>
      <c r="E962" s="52"/>
      <c r="F962" s="59"/>
      <c r="G962" s="59"/>
      <c r="H962" s="35"/>
      <c r="I962" s="35"/>
      <c r="J962" s="35"/>
      <c r="K962" s="35"/>
      <c r="L962" s="35"/>
      <c r="M962" s="35"/>
      <c r="N962" s="35"/>
      <c r="O962" s="35"/>
      <c r="P962" s="35"/>
      <c r="Q962" s="35"/>
      <c r="R962" s="35"/>
      <c r="S962" s="35"/>
      <c r="T962" s="35"/>
      <c r="U962" s="35"/>
      <c r="V962" s="35"/>
      <c r="W962" s="35"/>
      <c r="X962" s="35"/>
      <c r="Y962" s="35"/>
      <c r="Z962" s="35"/>
      <c r="AA962" s="35"/>
    </row>
    <row r="963" spans="1:27" ht="38.25">
      <c r="A963" s="55" t="s">
        <v>995</v>
      </c>
      <c r="B963" s="361" t="s">
        <v>1432</v>
      </c>
      <c r="C963" s="51"/>
      <c r="D963" s="52"/>
      <c r="E963" s="52"/>
      <c r="F963" s="59"/>
      <c r="G963" s="59"/>
      <c r="H963" s="35"/>
      <c r="I963" s="35"/>
      <c r="J963" s="35"/>
      <c r="K963" s="35"/>
      <c r="L963" s="35"/>
      <c r="M963" s="35"/>
      <c r="N963" s="35"/>
      <c r="O963" s="35"/>
      <c r="P963" s="35"/>
      <c r="Q963" s="35"/>
      <c r="R963" s="35"/>
      <c r="S963" s="35"/>
      <c r="T963" s="35"/>
      <c r="U963" s="35"/>
      <c r="V963" s="35"/>
      <c r="W963" s="35"/>
      <c r="X963" s="35"/>
      <c r="Y963" s="35"/>
      <c r="Z963" s="35"/>
      <c r="AA963" s="35"/>
    </row>
    <row r="964" spans="1:27">
      <c r="A964" s="55" t="s">
        <v>995</v>
      </c>
      <c r="B964" s="345" t="s">
        <v>1385</v>
      </c>
      <c r="C964" s="346"/>
      <c r="D964" s="347"/>
      <c r="E964" s="347"/>
      <c r="F964" s="59"/>
      <c r="G964" s="59"/>
      <c r="H964" s="35"/>
      <c r="I964" s="35"/>
      <c r="J964" s="35"/>
      <c r="K964" s="35"/>
      <c r="L964" s="35"/>
      <c r="M964" s="35"/>
      <c r="N964" s="35"/>
      <c r="O964" s="35"/>
      <c r="P964" s="35"/>
      <c r="Q964" s="35"/>
      <c r="R964" s="35"/>
      <c r="S964" s="35"/>
      <c r="T964" s="35"/>
      <c r="U964" s="35"/>
      <c r="V964" s="35"/>
      <c r="W964" s="35"/>
      <c r="X964" s="35"/>
      <c r="Y964" s="35"/>
      <c r="Z964" s="35"/>
      <c r="AA964" s="35"/>
    </row>
    <row r="965" spans="1:27" ht="38.25">
      <c r="A965" s="55" t="s">
        <v>995</v>
      </c>
      <c r="B965" s="164" t="s">
        <v>1327</v>
      </c>
      <c r="C965" s="346"/>
      <c r="D965" s="347"/>
      <c r="E965" s="347"/>
      <c r="F965" s="59"/>
      <c r="G965" s="59"/>
      <c r="H965" s="35"/>
      <c r="I965" s="35"/>
      <c r="J965" s="35"/>
      <c r="K965" s="35"/>
      <c r="L965" s="35"/>
      <c r="M965" s="35"/>
      <c r="N965" s="35"/>
      <c r="O965" s="35"/>
      <c r="P965" s="35"/>
      <c r="Q965" s="35"/>
      <c r="R965" s="35"/>
      <c r="S965" s="35"/>
      <c r="T965" s="35"/>
      <c r="U965" s="35"/>
      <c r="V965" s="35"/>
      <c r="W965" s="35"/>
      <c r="X965" s="35"/>
      <c r="Y965" s="35"/>
      <c r="Z965" s="35"/>
      <c r="AA965" s="35"/>
    </row>
    <row r="966" spans="1:27">
      <c r="A966" s="55" t="s">
        <v>990</v>
      </c>
      <c r="B966" s="357" t="s">
        <v>1428</v>
      </c>
      <c r="C966" s="51"/>
      <c r="D966" s="52"/>
      <c r="E966" s="52"/>
      <c r="F966" s="59"/>
      <c r="G966" s="59"/>
      <c r="H966" s="35"/>
      <c r="I966" s="35"/>
      <c r="J966" s="35"/>
      <c r="K966" s="35"/>
      <c r="L966" s="35"/>
      <c r="M966" s="35"/>
      <c r="N966" s="35"/>
      <c r="O966" s="35"/>
      <c r="P966" s="35"/>
      <c r="Q966" s="35"/>
      <c r="R966" s="35"/>
      <c r="S966" s="35"/>
      <c r="T966" s="35"/>
      <c r="U966" s="35"/>
      <c r="V966" s="35"/>
      <c r="W966" s="35"/>
      <c r="X966" s="35"/>
      <c r="Y966" s="35"/>
      <c r="Z966" s="35"/>
      <c r="AA966" s="35"/>
    </row>
    <row r="967" spans="1:27" s="123" customFormat="1">
      <c r="A967" s="55"/>
      <c r="B967" s="50"/>
      <c r="C967" s="51" t="s">
        <v>1006</v>
      </c>
      <c r="D967" s="348">
        <v>1920</v>
      </c>
      <c r="E967" s="621"/>
      <c r="F967" s="68">
        <f t="shared" ref="F967" si="66">SUM(D967*E967)</f>
        <v>0</v>
      </c>
      <c r="G967" s="59"/>
      <c r="K967" s="35"/>
    </row>
    <row r="968" spans="1:27">
      <c r="A968" s="358"/>
      <c r="B968" s="50"/>
      <c r="C968" s="51"/>
      <c r="D968" s="52"/>
      <c r="E968" s="52"/>
      <c r="F968" s="59"/>
      <c r="G968" s="59"/>
      <c r="H968" s="35"/>
      <c r="I968" s="35"/>
      <c r="J968" s="35"/>
      <c r="K968" s="35"/>
      <c r="L968" s="35"/>
      <c r="M968" s="35"/>
      <c r="N968" s="35"/>
      <c r="O968" s="35"/>
      <c r="P968" s="35"/>
      <c r="Q968" s="35"/>
      <c r="R968" s="35"/>
      <c r="S968" s="35"/>
      <c r="T968" s="35"/>
      <c r="U968" s="35"/>
      <c r="V968" s="35"/>
      <c r="W968" s="35"/>
      <c r="X968" s="35"/>
      <c r="Y968" s="35"/>
      <c r="Z968" s="35"/>
      <c r="AA968" s="35"/>
    </row>
    <row r="969" spans="1:27">
      <c r="A969" s="61" t="s">
        <v>1039</v>
      </c>
      <c r="B969" s="54" t="s">
        <v>1059</v>
      </c>
      <c r="C969" s="51"/>
      <c r="D969" s="52"/>
      <c r="E969" s="52"/>
      <c r="F969" s="59"/>
      <c r="G969" s="59"/>
      <c r="H969" s="35"/>
      <c r="I969" s="35"/>
      <c r="J969" s="35"/>
      <c r="K969" s="35"/>
      <c r="L969" s="35"/>
      <c r="M969" s="35"/>
      <c r="N969" s="35"/>
      <c r="O969" s="35"/>
      <c r="P969" s="35"/>
      <c r="Q969" s="35"/>
      <c r="R969" s="35"/>
      <c r="S969" s="35"/>
      <c r="T969" s="35"/>
      <c r="U969" s="35"/>
      <c r="V969" s="35"/>
      <c r="W969" s="35"/>
      <c r="X969" s="35"/>
      <c r="Y969" s="35"/>
      <c r="Z969" s="35"/>
      <c r="AA969" s="35"/>
    </row>
    <row r="970" spans="1:27" ht="76.5">
      <c r="A970" s="55" t="s">
        <v>990</v>
      </c>
      <c r="B970" s="295" t="s">
        <v>2700</v>
      </c>
      <c r="C970" s="51"/>
      <c r="D970" s="52"/>
      <c r="E970" s="52"/>
      <c r="F970" s="59"/>
      <c r="G970" s="59"/>
      <c r="H970" s="35"/>
      <c r="I970" s="35"/>
      <c r="J970" s="35"/>
      <c r="K970" s="35"/>
      <c r="L970" s="35"/>
      <c r="M970" s="35"/>
      <c r="N970" s="35"/>
      <c r="O970" s="35"/>
      <c r="P970" s="35"/>
      <c r="Q970" s="35"/>
      <c r="R970" s="35"/>
      <c r="S970" s="35"/>
      <c r="T970" s="35"/>
      <c r="U970" s="35"/>
      <c r="V970" s="35"/>
      <c r="W970" s="35"/>
      <c r="X970" s="35"/>
      <c r="Y970" s="35"/>
      <c r="Z970" s="35"/>
      <c r="AA970" s="35"/>
    </row>
    <row r="971" spans="1:27">
      <c r="A971" s="55"/>
      <c r="B971" s="354" t="s">
        <v>1330</v>
      </c>
      <c r="C971" s="51"/>
      <c r="D971" s="52"/>
      <c r="E971" s="52"/>
      <c r="F971" s="59"/>
      <c r="G971" s="104"/>
      <c r="H971" s="35"/>
      <c r="I971" s="35"/>
      <c r="J971" s="35"/>
      <c r="K971" s="35"/>
      <c r="L971" s="35"/>
      <c r="M971" s="35"/>
      <c r="N971" s="35"/>
      <c r="O971" s="35"/>
      <c r="P971" s="35"/>
      <c r="Q971" s="35"/>
      <c r="R971" s="35"/>
      <c r="S971" s="35"/>
      <c r="T971" s="35"/>
      <c r="U971" s="35"/>
      <c r="V971" s="35"/>
      <c r="W971" s="35"/>
      <c r="X971" s="35"/>
      <c r="Y971" s="35"/>
      <c r="Z971" s="35"/>
      <c r="AA971" s="35"/>
    </row>
    <row r="972" spans="1:27" ht="25.5">
      <c r="A972" s="55" t="s">
        <v>995</v>
      </c>
      <c r="B972" s="354" t="s">
        <v>2701</v>
      </c>
      <c r="C972" s="51"/>
      <c r="D972" s="52"/>
      <c r="E972" s="52"/>
      <c r="F972" s="59"/>
      <c r="G972" s="59"/>
      <c r="H972" s="35"/>
      <c r="I972" s="35"/>
      <c r="J972" s="35"/>
      <c r="K972" s="35"/>
      <c r="L972" s="35"/>
      <c r="M972" s="35"/>
      <c r="N972" s="35"/>
      <c r="O972" s="35"/>
      <c r="P972" s="35"/>
      <c r="Q972" s="35"/>
      <c r="R972" s="35"/>
      <c r="S972" s="35"/>
      <c r="T972" s="35"/>
      <c r="U972" s="35"/>
      <c r="V972" s="35"/>
      <c r="W972" s="35"/>
      <c r="X972" s="35"/>
      <c r="Y972" s="35"/>
      <c r="Z972" s="35"/>
      <c r="AA972" s="35"/>
    </row>
    <row r="973" spans="1:27" ht="38.25">
      <c r="A973" s="55" t="s">
        <v>995</v>
      </c>
      <c r="B973" s="352" t="s">
        <v>1443</v>
      </c>
      <c r="C973" s="351"/>
      <c r="D973" s="120"/>
      <c r="E973" s="120"/>
      <c r="F973" s="59"/>
      <c r="G973" s="59"/>
      <c r="H973" s="35"/>
      <c r="I973" s="35"/>
      <c r="J973" s="35"/>
      <c r="K973" s="35"/>
      <c r="L973" s="35"/>
      <c r="M973" s="35"/>
      <c r="N973" s="35"/>
      <c r="O973" s="35"/>
      <c r="P973" s="35"/>
      <c r="Q973" s="35"/>
      <c r="R973" s="35"/>
      <c r="S973" s="35"/>
      <c r="T973" s="35"/>
      <c r="U973" s="35"/>
      <c r="V973" s="35"/>
      <c r="W973" s="35"/>
      <c r="X973" s="35"/>
      <c r="Y973" s="35"/>
      <c r="Z973" s="35"/>
      <c r="AA973" s="35"/>
    </row>
    <row r="974" spans="1:27">
      <c r="A974" s="55" t="s">
        <v>995</v>
      </c>
      <c r="B974" s="345" t="s">
        <v>1385</v>
      </c>
      <c r="C974" s="51"/>
      <c r="D974" s="52"/>
      <c r="E974" s="52"/>
      <c r="F974" s="59"/>
      <c r="G974" s="59"/>
      <c r="H974" s="35"/>
      <c r="I974" s="35"/>
      <c r="J974" s="35"/>
      <c r="K974" s="35"/>
      <c r="L974" s="35"/>
      <c r="M974" s="35"/>
      <c r="N974" s="35"/>
      <c r="O974" s="35"/>
      <c r="P974" s="35"/>
      <c r="Q974" s="35"/>
      <c r="R974" s="35"/>
      <c r="S974" s="35"/>
      <c r="T974" s="35"/>
      <c r="U974" s="35"/>
      <c r="V974" s="35"/>
      <c r="W974" s="35"/>
      <c r="X974" s="35"/>
      <c r="Y974" s="35"/>
      <c r="Z974" s="35"/>
      <c r="AA974" s="35"/>
    </row>
    <row r="975" spans="1:27" ht="38.25">
      <c r="A975" s="55" t="s">
        <v>995</v>
      </c>
      <c r="B975" s="164" t="s">
        <v>1327</v>
      </c>
      <c r="C975" s="51"/>
      <c r="D975" s="52"/>
      <c r="E975" s="52"/>
      <c r="F975" s="59"/>
      <c r="G975" s="59"/>
      <c r="H975" s="35"/>
      <c r="I975" s="35"/>
      <c r="J975" s="35"/>
      <c r="K975" s="35"/>
      <c r="L975" s="35"/>
      <c r="M975" s="35"/>
      <c r="N975" s="35"/>
      <c r="O975" s="35"/>
      <c r="P975" s="35"/>
      <c r="Q975" s="35"/>
      <c r="R975" s="35"/>
      <c r="S975" s="35"/>
      <c r="T975" s="35"/>
      <c r="U975" s="35"/>
      <c r="V975" s="35"/>
      <c r="W975" s="35"/>
      <c r="X975" s="35"/>
      <c r="Y975" s="35"/>
      <c r="Z975" s="35"/>
      <c r="AA975" s="35"/>
    </row>
    <row r="976" spans="1:27">
      <c r="A976" s="55" t="s">
        <v>990</v>
      </c>
      <c r="B976" s="357" t="s">
        <v>1428</v>
      </c>
      <c r="C976" s="51"/>
      <c r="D976" s="52"/>
      <c r="E976" s="52"/>
      <c r="F976" s="59"/>
      <c r="G976" s="59"/>
      <c r="H976" s="35"/>
      <c r="I976" s="35"/>
      <c r="J976" s="35"/>
      <c r="K976" s="35"/>
      <c r="L976" s="35"/>
      <c r="M976" s="35"/>
      <c r="N976" s="35"/>
      <c r="O976" s="35"/>
      <c r="P976" s="35"/>
      <c r="Q976" s="35"/>
      <c r="R976" s="35"/>
      <c r="S976" s="35"/>
      <c r="T976" s="35"/>
      <c r="U976" s="35"/>
      <c r="V976" s="35"/>
      <c r="W976" s="35"/>
      <c r="X976" s="35"/>
      <c r="Y976" s="35"/>
      <c r="Z976" s="35"/>
      <c r="AA976" s="35"/>
    </row>
    <row r="977" spans="1:27" s="123" customFormat="1">
      <c r="A977" s="55"/>
      <c r="B977" s="50"/>
      <c r="C977" s="51" t="s">
        <v>1006</v>
      </c>
      <c r="D977" s="348">
        <v>940</v>
      </c>
      <c r="E977" s="621"/>
      <c r="F977" s="68">
        <f t="shared" ref="F977" si="67">SUM(D977*E977)</f>
        <v>0</v>
      </c>
      <c r="G977" s="59"/>
      <c r="K977" s="35"/>
    </row>
    <row r="978" spans="1:27">
      <c r="A978" s="55"/>
      <c r="B978" s="50"/>
      <c r="C978" s="51"/>
      <c r="D978" s="52"/>
      <c r="E978" s="52"/>
      <c r="F978" s="59"/>
      <c r="G978" s="59"/>
      <c r="H978" s="35"/>
      <c r="I978" s="35"/>
      <c r="J978" s="35"/>
      <c r="K978" s="35"/>
      <c r="L978" s="35"/>
      <c r="M978" s="35"/>
      <c r="N978" s="35"/>
      <c r="O978" s="35"/>
      <c r="P978" s="35"/>
      <c r="Q978" s="35"/>
      <c r="R978" s="35"/>
      <c r="S978" s="35"/>
      <c r="T978" s="35"/>
      <c r="U978" s="35"/>
      <c r="V978" s="35"/>
      <c r="W978" s="35"/>
      <c r="X978" s="35"/>
      <c r="Y978" s="35"/>
      <c r="Z978" s="35"/>
      <c r="AA978" s="35"/>
    </row>
    <row r="979" spans="1:27" ht="25.5">
      <c r="A979" s="61" t="s">
        <v>1040</v>
      </c>
      <c r="B979" s="54" t="s">
        <v>2704</v>
      </c>
      <c r="C979" s="51"/>
      <c r="D979" s="52"/>
      <c r="E979" s="52"/>
      <c r="F979" s="59"/>
      <c r="G979" s="59"/>
      <c r="H979" s="35"/>
      <c r="I979" s="35"/>
      <c r="J979" s="35"/>
      <c r="K979" s="35"/>
      <c r="L979" s="35"/>
      <c r="M979" s="35"/>
      <c r="N979" s="35"/>
      <c r="O979" s="35"/>
      <c r="P979" s="35"/>
      <c r="Q979" s="35"/>
      <c r="R979" s="35"/>
      <c r="S979" s="35"/>
      <c r="T979" s="35"/>
      <c r="U979" s="35"/>
      <c r="V979" s="35"/>
      <c r="W979" s="35"/>
      <c r="X979" s="35"/>
      <c r="Y979" s="35"/>
      <c r="Z979" s="35"/>
      <c r="AA979" s="35"/>
    </row>
    <row r="980" spans="1:27" ht="76.5">
      <c r="A980" s="55" t="s">
        <v>990</v>
      </c>
      <c r="B980" s="295" t="s">
        <v>2705</v>
      </c>
      <c r="C980" s="51"/>
      <c r="D980" s="52"/>
      <c r="E980" s="52"/>
      <c r="F980" s="59"/>
      <c r="G980" s="59"/>
      <c r="H980" s="35"/>
      <c r="I980" s="35"/>
      <c r="J980" s="35"/>
      <c r="K980" s="35"/>
      <c r="L980" s="35"/>
      <c r="M980" s="35"/>
      <c r="N980" s="35"/>
      <c r="O980" s="35"/>
      <c r="P980" s="35"/>
      <c r="Q980" s="35"/>
      <c r="R980" s="35"/>
      <c r="S980" s="35"/>
      <c r="T980" s="35"/>
      <c r="U980" s="35"/>
      <c r="V980" s="35"/>
      <c r="W980" s="35"/>
      <c r="X980" s="35"/>
      <c r="Y980" s="35"/>
      <c r="Z980" s="35"/>
      <c r="AA980" s="35"/>
    </row>
    <row r="981" spans="1:27">
      <c r="A981" s="55"/>
      <c r="B981" s="354" t="s">
        <v>1330</v>
      </c>
      <c r="C981" s="51"/>
      <c r="D981" s="52"/>
      <c r="E981" s="52"/>
      <c r="F981" s="59"/>
      <c r="G981" s="59"/>
      <c r="H981" s="35"/>
      <c r="I981" s="35"/>
      <c r="J981" s="35"/>
      <c r="K981" s="35"/>
      <c r="L981" s="35"/>
      <c r="M981" s="35"/>
      <c r="N981" s="35"/>
      <c r="O981" s="35"/>
      <c r="P981" s="35"/>
      <c r="Q981" s="35"/>
      <c r="R981" s="35"/>
      <c r="S981" s="35"/>
      <c r="T981" s="35"/>
      <c r="U981" s="35"/>
      <c r="V981" s="35"/>
      <c r="W981" s="35"/>
      <c r="X981" s="35"/>
      <c r="Y981" s="35"/>
      <c r="Z981" s="35"/>
      <c r="AA981" s="35"/>
    </row>
    <row r="982" spans="1:27">
      <c r="A982" s="55" t="s">
        <v>995</v>
      </c>
      <c r="B982" s="354" t="s">
        <v>2703</v>
      </c>
      <c r="C982" s="51"/>
      <c r="D982" s="52"/>
      <c r="E982" s="52"/>
      <c r="F982" s="59"/>
      <c r="G982" s="238"/>
      <c r="H982" s="35"/>
      <c r="I982" s="35"/>
      <c r="J982" s="35"/>
      <c r="K982" s="35"/>
      <c r="L982" s="35"/>
      <c r="M982" s="35"/>
      <c r="N982" s="35"/>
      <c r="O982" s="35"/>
      <c r="P982" s="35"/>
      <c r="Q982" s="35"/>
      <c r="R982" s="35"/>
      <c r="S982" s="35"/>
      <c r="T982" s="35"/>
      <c r="U982" s="35"/>
      <c r="V982" s="35"/>
      <c r="W982" s="35"/>
      <c r="X982" s="35"/>
      <c r="Y982" s="35"/>
      <c r="Z982" s="35"/>
      <c r="AA982" s="35"/>
    </row>
    <row r="983" spans="1:27" ht="38.25">
      <c r="A983" s="55" t="s">
        <v>995</v>
      </c>
      <c r="B983" s="352" t="s">
        <v>1443</v>
      </c>
      <c r="C983" s="351"/>
      <c r="D983" s="120"/>
      <c r="E983" s="120"/>
      <c r="F983" s="59"/>
      <c r="G983" s="279"/>
      <c r="H983" s="35"/>
      <c r="I983" s="35"/>
      <c r="J983" s="35"/>
      <c r="K983" s="35"/>
      <c r="L983" s="35"/>
      <c r="M983" s="35"/>
      <c r="N983" s="35"/>
      <c r="O983" s="35"/>
      <c r="P983" s="35"/>
      <c r="Q983" s="35"/>
      <c r="R983" s="35"/>
      <c r="S983" s="35"/>
      <c r="T983" s="35"/>
      <c r="U983" s="35"/>
      <c r="V983" s="35"/>
      <c r="W983" s="35"/>
      <c r="X983" s="35"/>
      <c r="Y983" s="35"/>
      <c r="Z983" s="35"/>
      <c r="AA983" s="35"/>
    </row>
    <row r="984" spans="1:27">
      <c r="A984" s="55" t="s">
        <v>995</v>
      </c>
      <c r="B984" s="345" t="s">
        <v>1385</v>
      </c>
      <c r="C984" s="51"/>
      <c r="D984" s="52"/>
      <c r="E984" s="52"/>
      <c r="F984" s="59"/>
      <c r="G984" s="59"/>
      <c r="H984" s="35"/>
      <c r="I984" s="35"/>
      <c r="J984" s="35"/>
      <c r="K984" s="35"/>
      <c r="L984" s="35"/>
      <c r="M984" s="35"/>
      <c r="N984" s="35"/>
      <c r="O984" s="35"/>
      <c r="P984" s="35"/>
      <c r="Q984" s="35"/>
      <c r="R984" s="35"/>
      <c r="S984" s="35"/>
      <c r="T984" s="35"/>
      <c r="U984" s="35"/>
      <c r="V984" s="35"/>
      <c r="W984" s="35"/>
      <c r="X984" s="35"/>
      <c r="Y984" s="35"/>
      <c r="Z984" s="35"/>
      <c r="AA984" s="35"/>
    </row>
    <row r="985" spans="1:27" ht="38.25">
      <c r="A985" s="55" t="s">
        <v>995</v>
      </c>
      <c r="B985" s="164" t="s">
        <v>1327</v>
      </c>
      <c r="C985" s="51"/>
      <c r="D985" s="52"/>
      <c r="E985" s="52"/>
      <c r="F985" s="59"/>
      <c r="G985" s="59"/>
      <c r="H985" s="35"/>
      <c r="I985" s="35"/>
      <c r="J985" s="35"/>
      <c r="K985" s="35"/>
      <c r="L985" s="35"/>
      <c r="M985" s="35"/>
      <c r="N985" s="35"/>
      <c r="O985" s="35"/>
      <c r="P985" s="35"/>
      <c r="Q985" s="35"/>
      <c r="R985" s="35"/>
      <c r="S985" s="35"/>
      <c r="T985" s="35"/>
      <c r="U985" s="35"/>
      <c r="V985" s="35"/>
      <c r="W985" s="35"/>
      <c r="X985" s="35"/>
      <c r="Y985" s="35"/>
      <c r="Z985" s="35"/>
      <c r="AA985" s="35"/>
    </row>
    <row r="986" spans="1:27">
      <c r="A986" s="55" t="s">
        <v>990</v>
      </c>
      <c r="B986" s="357" t="s">
        <v>1428</v>
      </c>
      <c r="C986" s="51"/>
      <c r="D986" s="52"/>
      <c r="E986" s="52"/>
      <c r="F986" s="59"/>
      <c r="G986" s="239"/>
      <c r="H986" s="35"/>
      <c r="I986" s="35"/>
      <c r="J986" s="35"/>
      <c r="K986" s="35"/>
      <c r="L986" s="35"/>
      <c r="M986" s="35"/>
      <c r="N986" s="35"/>
      <c r="O986" s="35"/>
      <c r="P986" s="35"/>
      <c r="Q986" s="35"/>
      <c r="R986" s="35"/>
      <c r="S986" s="35"/>
      <c r="T986" s="35"/>
      <c r="U986" s="35"/>
      <c r="V986" s="35"/>
      <c r="W986" s="35"/>
      <c r="X986" s="35"/>
      <c r="Y986" s="35"/>
      <c r="Z986" s="35"/>
      <c r="AA986" s="35"/>
    </row>
    <row r="987" spans="1:27">
      <c r="A987" s="55"/>
      <c r="B987" s="50"/>
      <c r="C987" s="51" t="s">
        <v>1006</v>
      </c>
      <c r="D987" s="348">
        <v>1960</v>
      </c>
      <c r="E987" s="621"/>
      <c r="F987" s="68">
        <f t="shared" ref="F987" si="68">SUM(D987*E987)</f>
        <v>0</v>
      </c>
      <c r="G987" s="59"/>
      <c r="H987" s="35"/>
      <c r="I987" s="35"/>
      <c r="J987" s="35"/>
      <c r="K987" s="35"/>
      <c r="L987" s="35"/>
      <c r="M987" s="35"/>
      <c r="N987" s="35"/>
      <c r="O987" s="35"/>
      <c r="P987" s="35"/>
      <c r="Q987" s="35"/>
      <c r="R987" s="35"/>
      <c r="S987" s="35"/>
      <c r="T987" s="35"/>
      <c r="U987" s="35"/>
      <c r="V987" s="35"/>
      <c r="W987" s="35"/>
      <c r="X987" s="35"/>
      <c r="Y987" s="35"/>
      <c r="Z987" s="35"/>
      <c r="AA987" s="35"/>
    </row>
    <row r="988" spans="1:27">
      <c r="A988" s="77"/>
      <c r="B988" s="78"/>
      <c r="C988" s="79"/>
      <c r="D988" s="79"/>
      <c r="E988" s="79"/>
      <c r="F988" s="249"/>
      <c r="G988" s="59"/>
      <c r="H988" s="35"/>
      <c r="I988" s="35"/>
      <c r="J988" s="35"/>
      <c r="K988" s="35"/>
      <c r="L988" s="35"/>
      <c r="M988" s="35"/>
      <c r="N988" s="35"/>
      <c r="O988" s="35"/>
      <c r="P988" s="35"/>
      <c r="Q988" s="35"/>
      <c r="R988" s="35"/>
      <c r="S988" s="35"/>
      <c r="T988" s="35"/>
      <c r="U988" s="35"/>
      <c r="V988" s="35"/>
      <c r="W988" s="35"/>
      <c r="X988" s="35"/>
      <c r="Y988" s="35"/>
      <c r="Z988" s="35"/>
      <c r="AA988" s="35"/>
    </row>
    <row r="989" spans="1:27" s="123" customFormat="1" ht="16.149999999999999" customHeight="1">
      <c r="A989" s="233" t="str">
        <f>A876</f>
        <v>I.</v>
      </c>
      <c r="B989" s="234" t="str">
        <f>CONCATENATE(B876," ", "UKUPNO:")</f>
        <v>HIDROIZOLACIJE UKUPNO:</v>
      </c>
      <c r="C989" s="235"/>
      <c r="D989" s="236"/>
      <c r="E989" s="236"/>
      <c r="F989" s="362">
        <f>SUM(F878:F987)</f>
        <v>0</v>
      </c>
      <c r="G989" s="363"/>
      <c r="K989" s="28"/>
    </row>
    <row r="990" spans="1:27" s="123" customFormat="1">
      <c r="A990" s="49"/>
      <c r="B990" s="50"/>
      <c r="C990" s="51"/>
      <c r="D990" s="52"/>
      <c r="E990" s="52"/>
      <c r="F990" s="59"/>
      <c r="G990" s="59"/>
      <c r="K990" s="35"/>
    </row>
    <row r="991" spans="1:27" s="123" customFormat="1">
      <c r="A991" s="49"/>
      <c r="B991" s="50"/>
      <c r="C991" s="51"/>
      <c r="D991" s="52"/>
      <c r="E991" s="52"/>
      <c r="F991" s="59"/>
      <c r="G991" s="59"/>
      <c r="K991" s="35"/>
    </row>
    <row r="992" spans="1:27" s="123" customFormat="1" ht="16.149999999999999" customHeight="1">
      <c r="A992" s="43" t="s">
        <v>1007</v>
      </c>
      <c r="B992" s="44" t="s">
        <v>1504</v>
      </c>
      <c r="C992" s="45"/>
      <c r="D992" s="46"/>
      <c r="E992" s="46"/>
      <c r="F992" s="46">
        <f t="shared" ref="F992" si="69">ROUND(D992*E992,2)</f>
        <v>0</v>
      </c>
      <c r="G992" s="363"/>
      <c r="K992" s="28"/>
    </row>
    <row r="993" spans="1:27" s="123" customFormat="1">
      <c r="A993" s="49"/>
      <c r="B993" s="50"/>
      <c r="C993" s="51"/>
      <c r="D993" s="52"/>
      <c r="E993" s="52"/>
      <c r="F993" s="59"/>
      <c r="G993" s="59"/>
      <c r="K993" s="35"/>
    </row>
    <row r="994" spans="1:27" s="138" customFormat="1" ht="63.75">
      <c r="A994" s="61" t="s">
        <v>987</v>
      </c>
      <c r="B994" s="54" t="s">
        <v>4324</v>
      </c>
      <c r="C994" s="51"/>
      <c r="D994" s="52"/>
      <c r="E994" s="52"/>
      <c r="F994" s="59"/>
      <c r="G994" s="59"/>
      <c r="H994" s="65"/>
      <c r="K994" s="35"/>
    </row>
    <row r="995" spans="1:27" s="138" customFormat="1" ht="63.75">
      <c r="A995" s="124"/>
      <c r="B995" s="320" t="s">
        <v>2706</v>
      </c>
      <c r="C995" s="350"/>
      <c r="D995" s="120"/>
      <c r="E995" s="120"/>
      <c r="F995" s="59"/>
      <c r="G995" s="59"/>
      <c r="H995" s="65"/>
      <c r="K995" s="35"/>
    </row>
    <row r="996" spans="1:27" s="123" customFormat="1">
      <c r="A996" s="124"/>
      <c r="B996" s="125" t="s">
        <v>1330</v>
      </c>
      <c r="C996" s="350"/>
      <c r="D996" s="120"/>
      <c r="E996" s="120"/>
      <c r="F996" s="59"/>
      <c r="G996" s="59"/>
      <c r="K996" s="35"/>
    </row>
    <row r="997" spans="1:27" ht="51">
      <c r="A997" s="55" t="s">
        <v>995</v>
      </c>
      <c r="B997" s="320" t="s">
        <v>2707</v>
      </c>
      <c r="C997" s="119"/>
      <c r="D997" s="120"/>
      <c r="E997" s="120"/>
      <c r="F997" s="59"/>
      <c r="G997" s="59"/>
      <c r="H997" s="35"/>
      <c r="I997" s="35"/>
      <c r="J997" s="35"/>
      <c r="K997" s="35"/>
      <c r="L997" s="35"/>
      <c r="M997" s="35"/>
      <c r="N997" s="35"/>
      <c r="O997" s="35"/>
      <c r="P997" s="35"/>
      <c r="Q997" s="35"/>
      <c r="R997" s="35"/>
      <c r="S997" s="35"/>
      <c r="T997" s="35"/>
      <c r="U997" s="35"/>
      <c r="V997" s="35"/>
      <c r="W997" s="35"/>
      <c r="X997" s="35"/>
      <c r="Y997" s="35"/>
      <c r="Z997" s="35"/>
      <c r="AA997" s="35"/>
    </row>
    <row r="998" spans="1:27" ht="38.25">
      <c r="A998" s="55" t="s">
        <v>995</v>
      </c>
      <c r="B998" s="352" t="s">
        <v>1443</v>
      </c>
      <c r="C998" s="351"/>
      <c r="D998" s="120"/>
      <c r="E998" s="120"/>
      <c r="F998" s="59"/>
      <c r="G998" s="59"/>
      <c r="H998" s="35"/>
      <c r="I998" s="35"/>
      <c r="J998" s="35"/>
      <c r="K998" s="35"/>
      <c r="L998" s="35"/>
      <c r="M998" s="35"/>
      <c r="N998" s="35"/>
      <c r="O998" s="35"/>
      <c r="P998" s="35"/>
      <c r="Q998" s="35"/>
      <c r="R998" s="35"/>
      <c r="S998" s="35"/>
      <c r="T998" s="35"/>
      <c r="U998" s="35"/>
      <c r="V998" s="35"/>
      <c r="W998" s="35"/>
      <c r="X998" s="35"/>
      <c r="Y998" s="35"/>
      <c r="Z998" s="35"/>
      <c r="AA998" s="35"/>
    </row>
    <row r="999" spans="1:27" ht="51">
      <c r="A999" s="55" t="s">
        <v>995</v>
      </c>
      <c r="B999" s="345" t="s">
        <v>1437</v>
      </c>
      <c r="C999" s="351"/>
      <c r="D999" s="120"/>
      <c r="E999" s="120"/>
      <c r="F999" s="59"/>
      <c r="G999" s="59"/>
      <c r="H999" s="35"/>
      <c r="I999" s="35"/>
      <c r="J999" s="35"/>
      <c r="K999" s="35"/>
      <c r="L999" s="35"/>
      <c r="M999" s="35"/>
      <c r="N999" s="35"/>
      <c r="O999" s="35"/>
      <c r="P999" s="35"/>
      <c r="Q999" s="35"/>
      <c r="R999" s="35"/>
      <c r="S999" s="35"/>
      <c r="T999" s="35"/>
      <c r="U999" s="35"/>
      <c r="V999" s="35"/>
      <c r="W999" s="35"/>
      <c r="X999" s="35"/>
      <c r="Y999" s="35"/>
      <c r="Z999" s="35"/>
      <c r="AA999" s="35"/>
    </row>
    <row r="1000" spans="1:27">
      <c r="A1000" s="55" t="s">
        <v>995</v>
      </c>
      <c r="B1000" s="345" t="s">
        <v>1385</v>
      </c>
      <c r="C1000" s="346"/>
      <c r="D1000" s="347"/>
      <c r="E1000" s="347"/>
      <c r="F1000" s="59"/>
      <c r="G1000" s="59"/>
      <c r="H1000" s="35"/>
      <c r="I1000" s="35"/>
      <c r="J1000" s="35"/>
      <c r="K1000" s="35"/>
      <c r="L1000" s="35"/>
      <c r="M1000" s="35"/>
      <c r="N1000" s="35"/>
      <c r="O1000" s="35"/>
      <c r="P1000" s="35"/>
      <c r="Q1000" s="35"/>
      <c r="R1000" s="35"/>
      <c r="S1000" s="35"/>
      <c r="T1000" s="35"/>
      <c r="U1000" s="35"/>
      <c r="V1000" s="35"/>
      <c r="W1000" s="35"/>
      <c r="X1000" s="35"/>
      <c r="Y1000" s="35"/>
      <c r="Z1000" s="35"/>
      <c r="AA1000" s="35"/>
    </row>
    <row r="1001" spans="1:27" ht="38.25">
      <c r="A1001" s="55" t="s">
        <v>995</v>
      </c>
      <c r="B1001" s="164" t="s">
        <v>1327</v>
      </c>
      <c r="C1001" s="346"/>
      <c r="D1001" s="347"/>
      <c r="E1001" s="347"/>
      <c r="F1001" s="59"/>
      <c r="G1001" s="59"/>
      <c r="H1001" s="35"/>
      <c r="I1001" s="35"/>
      <c r="J1001" s="35"/>
      <c r="K1001" s="35"/>
      <c r="L1001" s="35"/>
      <c r="M1001" s="35"/>
      <c r="N1001" s="35"/>
      <c r="O1001" s="35"/>
      <c r="P1001" s="35"/>
      <c r="Q1001" s="35"/>
      <c r="R1001" s="35"/>
      <c r="S1001" s="35"/>
      <c r="T1001" s="35"/>
      <c r="U1001" s="35"/>
      <c r="V1001" s="35"/>
      <c r="W1001" s="35"/>
      <c r="X1001" s="35"/>
      <c r="Y1001" s="35"/>
      <c r="Z1001" s="35"/>
      <c r="AA1001" s="35"/>
    </row>
    <row r="1002" spans="1:27" s="123" customFormat="1">
      <c r="A1002" s="349"/>
      <c r="B1002" s="320" t="s">
        <v>1428</v>
      </c>
      <c r="C1002" s="119"/>
      <c r="D1002" s="120"/>
      <c r="E1002" s="120"/>
      <c r="F1002" s="59"/>
      <c r="G1002" s="59"/>
      <c r="K1002" s="35"/>
    </row>
    <row r="1003" spans="1:27" s="123" customFormat="1">
      <c r="A1003" s="55" t="s">
        <v>75</v>
      </c>
      <c r="B1003" s="50" t="s">
        <v>2708</v>
      </c>
      <c r="C1003" s="51" t="s">
        <v>1006</v>
      </c>
      <c r="D1003" s="348">
        <v>524</v>
      </c>
      <c r="E1003" s="621"/>
      <c r="F1003" s="68">
        <f t="shared" ref="F1003:F1005" si="70">SUM(D1003*E1003)</f>
        <v>0</v>
      </c>
      <c r="G1003" s="59"/>
      <c r="K1003" s="35"/>
    </row>
    <row r="1004" spans="1:27" s="123" customFormat="1">
      <c r="A1004" s="55" t="s">
        <v>77</v>
      </c>
      <c r="B1004" s="50" t="s">
        <v>2709</v>
      </c>
      <c r="C1004" s="51" t="s">
        <v>1006</v>
      </c>
      <c r="D1004" s="348">
        <v>116</v>
      </c>
      <c r="E1004" s="621"/>
      <c r="F1004" s="68">
        <f t="shared" si="70"/>
        <v>0</v>
      </c>
      <c r="G1004" s="59"/>
      <c r="K1004" s="35"/>
    </row>
    <row r="1005" spans="1:27" s="123" customFormat="1">
      <c r="A1005" s="55" t="s">
        <v>79</v>
      </c>
      <c r="B1005" s="50" t="s">
        <v>2710</v>
      </c>
      <c r="C1005" s="51" t="s">
        <v>1006</v>
      </c>
      <c r="D1005" s="348">
        <v>142</v>
      </c>
      <c r="E1005" s="621"/>
      <c r="F1005" s="68">
        <f t="shared" si="70"/>
        <v>0</v>
      </c>
      <c r="G1005" s="59"/>
      <c r="K1005" s="35"/>
    </row>
    <row r="1006" spans="1:27" s="123" customFormat="1">
      <c r="A1006" s="55"/>
      <c r="B1006" s="50"/>
      <c r="C1006" s="51"/>
      <c r="D1006" s="52"/>
      <c r="E1006" s="52"/>
      <c r="F1006" s="59"/>
      <c r="G1006" s="59"/>
      <c r="K1006" s="35"/>
    </row>
    <row r="1007" spans="1:27" s="138" customFormat="1" ht="38.25">
      <c r="A1007" s="61" t="s">
        <v>1027</v>
      </c>
      <c r="B1007" s="54" t="s">
        <v>2711</v>
      </c>
      <c r="C1007" s="51"/>
      <c r="D1007" s="52"/>
      <c r="E1007" s="52"/>
      <c r="F1007" s="59"/>
      <c r="G1007" s="59"/>
      <c r="H1007" s="65"/>
      <c r="K1007" s="35"/>
    </row>
    <row r="1008" spans="1:27" s="138" customFormat="1" ht="63.75">
      <c r="A1008" s="124"/>
      <c r="B1008" s="320" t="s">
        <v>1454</v>
      </c>
      <c r="C1008" s="350"/>
      <c r="D1008" s="120"/>
      <c r="E1008" s="120"/>
      <c r="F1008" s="59"/>
      <c r="G1008" s="59"/>
      <c r="H1008" s="65"/>
      <c r="K1008" s="35"/>
    </row>
    <row r="1009" spans="1:27" s="123" customFormat="1">
      <c r="A1009" s="124"/>
      <c r="B1009" s="125" t="s">
        <v>1330</v>
      </c>
      <c r="C1009" s="350"/>
      <c r="D1009" s="120"/>
      <c r="E1009" s="120"/>
      <c r="F1009" s="59"/>
      <c r="G1009" s="59"/>
      <c r="K1009" s="35"/>
    </row>
    <row r="1010" spans="1:27" ht="51">
      <c r="A1010" s="55" t="s">
        <v>995</v>
      </c>
      <c r="B1010" s="320" t="s">
        <v>2712</v>
      </c>
      <c r="C1010" s="119"/>
      <c r="D1010" s="120"/>
      <c r="E1010" s="120"/>
      <c r="F1010" s="59"/>
      <c r="G1010" s="59"/>
      <c r="H1010" s="35"/>
      <c r="I1010" s="35"/>
      <c r="J1010" s="35"/>
      <c r="K1010" s="35"/>
      <c r="L1010" s="35"/>
      <c r="M1010" s="35"/>
      <c r="N1010" s="35"/>
      <c r="O1010" s="35"/>
      <c r="P1010" s="35"/>
      <c r="Q1010" s="35"/>
      <c r="R1010" s="35"/>
      <c r="S1010" s="35"/>
      <c r="T1010" s="35"/>
      <c r="U1010" s="35"/>
      <c r="V1010" s="35"/>
      <c r="W1010" s="35"/>
      <c r="X1010" s="35"/>
      <c r="Y1010" s="35"/>
      <c r="Z1010" s="35"/>
      <c r="AA1010" s="35"/>
    </row>
    <row r="1011" spans="1:27" ht="38.25">
      <c r="A1011" s="55" t="s">
        <v>995</v>
      </c>
      <c r="B1011" s="352" t="s">
        <v>1443</v>
      </c>
      <c r="C1011" s="351"/>
      <c r="D1011" s="120"/>
      <c r="E1011" s="120"/>
      <c r="F1011" s="59"/>
      <c r="G1011" s="59"/>
      <c r="H1011" s="35"/>
      <c r="I1011" s="35"/>
      <c r="J1011" s="35"/>
      <c r="K1011" s="35"/>
      <c r="L1011" s="35"/>
      <c r="M1011" s="35"/>
      <c r="N1011" s="35"/>
      <c r="O1011" s="35"/>
      <c r="P1011" s="35"/>
      <c r="Q1011" s="35"/>
      <c r="R1011" s="35"/>
      <c r="S1011" s="35"/>
      <c r="T1011" s="35"/>
      <c r="U1011" s="35"/>
      <c r="V1011" s="35"/>
      <c r="W1011" s="35"/>
      <c r="X1011" s="35"/>
      <c r="Y1011" s="35"/>
      <c r="Z1011" s="35"/>
      <c r="AA1011" s="35"/>
    </row>
    <row r="1012" spans="1:27" s="245" customFormat="1" ht="51">
      <c r="A1012" s="55" t="s">
        <v>995</v>
      </c>
      <c r="B1012" s="345" t="s">
        <v>1437</v>
      </c>
      <c r="C1012" s="351"/>
      <c r="D1012" s="120"/>
      <c r="E1012" s="120"/>
      <c r="F1012" s="59"/>
      <c r="G1012" s="59"/>
      <c r="K1012" s="35"/>
    </row>
    <row r="1013" spans="1:27" s="245" customFormat="1">
      <c r="A1013" s="55" t="s">
        <v>995</v>
      </c>
      <c r="B1013" s="345" t="s">
        <v>1385</v>
      </c>
      <c r="C1013" s="346"/>
      <c r="D1013" s="347"/>
      <c r="E1013" s="347"/>
      <c r="F1013" s="59"/>
      <c r="G1013" s="59"/>
      <c r="H1013" s="364"/>
      <c r="K1013" s="35"/>
    </row>
    <row r="1014" spans="1:27" s="123" customFormat="1" ht="38.25">
      <c r="A1014" s="55" t="s">
        <v>995</v>
      </c>
      <c r="B1014" s="164" t="s">
        <v>1327</v>
      </c>
      <c r="C1014" s="346"/>
      <c r="D1014" s="347"/>
      <c r="E1014" s="347"/>
      <c r="F1014" s="59"/>
      <c r="G1014" s="59"/>
      <c r="K1014" s="35"/>
    </row>
    <row r="1015" spans="1:27" s="123" customFormat="1">
      <c r="A1015" s="349"/>
      <c r="B1015" s="320" t="s">
        <v>1428</v>
      </c>
      <c r="C1015" s="119"/>
      <c r="D1015" s="120"/>
      <c r="E1015" s="120"/>
      <c r="F1015" s="59"/>
      <c r="G1015" s="59"/>
      <c r="K1015" s="35"/>
    </row>
    <row r="1016" spans="1:27" s="123" customFormat="1">
      <c r="A1016" s="55" t="s">
        <v>75</v>
      </c>
      <c r="B1016" s="50" t="s">
        <v>2708</v>
      </c>
      <c r="C1016" s="51" t="s">
        <v>1006</v>
      </c>
      <c r="D1016" s="348">
        <v>132</v>
      </c>
      <c r="E1016" s="621"/>
      <c r="F1016" s="68">
        <f t="shared" ref="F1016:F1017" si="71">SUM(D1016*E1016)</f>
        <v>0</v>
      </c>
      <c r="G1016" s="59"/>
      <c r="K1016" s="35"/>
    </row>
    <row r="1017" spans="1:27" s="123" customFormat="1">
      <c r="A1017" s="55" t="s">
        <v>77</v>
      </c>
      <c r="B1017" s="50" t="s">
        <v>2709</v>
      </c>
      <c r="C1017" s="51" t="s">
        <v>1006</v>
      </c>
      <c r="D1017" s="348">
        <v>128</v>
      </c>
      <c r="E1017" s="621"/>
      <c r="F1017" s="68">
        <f t="shared" si="71"/>
        <v>0</v>
      </c>
      <c r="G1017" s="59"/>
      <c r="K1017" s="35"/>
    </row>
    <row r="1018" spans="1:27" s="123" customFormat="1">
      <c r="A1018" s="241"/>
      <c r="B1018" s="65"/>
      <c r="C1018" s="243"/>
      <c r="D1018" s="52"/>
      <c r="E1018" s="52"/>
      <c r="F1018" s="59"/>
      <c r="G1018" s="59"/>
      <c r="K1018" s="35"/>
    </row>
    <row r="1019" spans="1:27" s="138" customFormat="1" ht="51">
      <c r="A1019" s="117" t="s">
        <v>1030</v>
      </c>
      <c r="B1019" s="71" t="s">
        <v>2769</v>
      </c>
      <c r="C1019" s="243"/>
      <c r="D1019" s="52"/>
      <c r="E1019" s="52"/>
      <c r="F1019" s="59"/>
      <c r="G1019" s="59"/>
      <c r="H1019" s="65"/>
      <c r="K1019" s="35"/>
    </row>
    <row r="1020" spans="1:27" s="138" customFormat="1" ht="51">
      <c r="A1020" s="124"/>
      <c r="B1020" s="164" t="s">
        <v>3322</v>
      </c>
      <c r="C1020" s="350"/>
      <c r="D1020" s="120"/>
      <c r="E1020" s="120"/>
      <c r="F1020" s="59"/>
      <c r="G1020" s="59"/>
      <c r="H1020" s="65"/>
      <c r="K1020" s="35"/>
    </row>
    <row r="1021" spans="1:27" s="123" customFormat="1">
      <c r="A1021" s="124"/>
      <c r="B1021" s="75" t="s">
        <v>1330</v>
      </c>
      <c r="C1021" s="350"/>
      <c r="D1021" s="120"/>
      <c r="E1021" s="120"/>
      <c r="F1021" s="59"/>
      <c r="G1021" s="59"/>
      <c r="K1021" s="35"/>
    </row>
    <row r="1022" spans="1:27" ht="25.5">
      <c r="A1022" s="55" t="s">
        <v>995</v>
      </c>
      <c r="B1022" s="164" t="s">
        <v>3323</v>
      </c>
      <c r="C1022" s="119"/>
      <c r="D1022" s="120"/>
      <c r="E1022" s="120"/>
      <c r="F1022" s="59"/>
      <c r="G1022" s="104"/>
      <c r="H1022" s="35"/>
      <c r="I1022" s="35"/>
      <c r="J1022" s="35"/>
      <c r="K1022" s="35"/>
      <c r="L1022" s="35"/>
      <c r="M1022" s="35"/>
      <c r="N1022" s="35"/>
      <c r="O1022" s="35"/>
      <c r="P1022" s="35"/>
      <c r="Q1022" s="35"/>
      <c r="R1022" s="35"/>
      <c r="S1022" s="35"/>
      <c r="T1022" s="35"/>
      <c r="U1022" s="35"/>
      <c r="V1022" s="35"/>
      <c r="W1022" s="35"/>
      <c r="X1022" s="35"/>
      <c r="Y1022" s="35"/>
      <c r="Z1022" s="35"/>
      <c r="AA1022" s="35"/>
    </row>
    <row r="1023" spans="1:27" ht="38.25">
      <c r="A1023" s="55" t="s">
        <v>995</v>
      </c>
      <c r="B1023" s="352" t="s">
        <v>1443</v>
      </c>
      <c r="C1023" s="351"/>
      <c r="D1023" s="120"/>
      <c r="E1023" s="120"/>
      <c r="F1023" s="59"/>
      <c r="G1023" s="59"/>
      <c r="H1023" s="35"/>
      <c r="I1023" s="35"/>
      <c r="J1023" s="35"/>
      <c r="K1023" s="35"/>
      <c r="L1023" s="35"/>
      <c r="M1023" s="35"/>
      <c r="N1023" s="35"/>
      <c r="O1023" s="35"/>
      <c r="P1023" s="35"/>
      <c r="Q1023" s="35"/>
      <c r="R1023" s="35"/>
      <c r="S1023" s="35"/>
      <c r="T1023" s="35"/>
      <c r="U1023" s="35"/>
      <c r="V1023" s="35"/>
      <c r="W1023" s="35"/>
      <c r="X1023" s="35"/>
      <c r="Y1023" s="35"/>
      <c r="Z1023" s="35"/>
      <c r="AA1023" s="35"/>
    </row>
    <row r="1024" spans="1:27" s="123" customFormat="1" ht="51">
      <c r="A1024" s="55" t="s">
        <v>995</v>
      </c>
      <c r="B1024" s="345" t="s">
        <v>1437</v>
      </c>
      <c r="C1024" s="351"/>
      <c r="D1024" s="120"/>
      <c r="E1024" s="120"/>
      <c r="F1024" s="59"/>
      <c r="G1024" s="59"/>
      <c r="K1024" s="35"/>
    </row>
    <row r="1025" spans="1:27" s="365" customFormat="1">
      <c r="A1025" s="55" t="s">
        <v>995</v>
      </c>
      <c r="B1025" s="345" t="s">
        <v>1385</v>
      </c>
      <c r="C1025" s="346"/>
      <c r="D1025" s="347"/>
      <c r="E1025" s="347"/>
      <c r="F1025" s="59"/>
      <c r="G1025" s="59"/>
      <c r="K1025" s="35"/>
    </row>
    <row r="1026" spans="1:27" s="123" customFormat="1" ht="38.25">
      <c r="A1026" s="55" t="s">
        <v>995</v>
      </c>
      <c r="B1026" s="164" t="s">
        <v>1327</v>
      </c>
      <c r="C1026" s="346"/>
      <c r="D1026" s="347"/>
      <c r="E1026" s="347"/>
      <c r="F1026" s="59"/>
      <c r="G1026" s="59"/>
      <c r="K1026" s="35"/>
    </row>
    <row r="1027" spans="1:27" s="123" customFormat="1">
      <c r="A1027" s="349"/>
      <c r="B1027" s="320" t="s">
        <v>1428</v>
      </c>
      <c r="C1027" s="119"/>
      <c r="D1027" s="120"/>
      <c r="E1027" s="120"/>
      <c r="F1027" s="59"/>
      <c r="G1027" s="59"/>
      <c r="K1027" s="35"/>
    </row>
    <row r="1028" spans="1:27" s="123" customFormat="1">
      <c r="A1028" s="55"/>
      <c r="B1028" s="50"/>
      <c r="C1028" s="51" t="s">
        <v>1006</v>
      </c>
      <c r="D1028" s="348">
        <v>104</v>
      </c>
      <c r="E1028" s="621"/>
      <c r="F1028" s="68">
        <f t="shared" ref="F1028" si="72">SUM(D1028*E1028)</f>
        <v>0</v>
      </c>
      <c r="G1028" s="59"/>
      <c r="K1028" s="35"/>
    </row>
    <row r="1029" spans="1:27" s="123" customFormat="1">
      <c r="A1029" s="55"/>
      <c r="B1029" s="50"/>
      <c r="C1029" s="51"/>
      <c r="D1029" s="52"/>
      <c r="E1029" s="52"/>
      <c r="F1029" s="59"/>
      <c r="G1029" s="59"/>
      <c r="K1029" s="35"/>
    </row>
    <row r="1030" spans="1:27" s="123" customFormat="1" ht="25.5">
      <c r="A1030" s="70" t="s">
        <v>1034</v>
      </c>
      <c r="B1030" s="118" t="s">
        <v>1431</v>
      </c>
      <c r="C1030" s="119"/>
      <c r="D1030" s="120"/>
      <c r="E1030" s="120"/>
      <c r="F1030" s="59"/>
      <c r="G1030" s="59"/>
      <c r="J1030" s="366"/>
      <c r="K1030" s="35"/>
    </row>
    <row r="1031" spans="1:27" s="123" customFormat="1" ht="89.25">
      <c r="A1031" s="124"/>
      <c r="B1031" s="354" t="s">
        <v>3324</v>
      </c>
      <c r="C1031" s="127"/>
      <c r="D1031" s="120"/>
      <c r="E1031" s="120"/>
      <c r="F1031" s="59"/>
      <c r="G1031" s="59"/>
      <c r="J1031" s="366"/>
      <c r="K1031" s="35"/>
    </row>
    <row r="1032" spans="1:27" s="123" customFormat="1">
      <c r="A1032" s="124"/>
      <c r="B1032" s="125" t="s">
        <v>1330</v>
      </c>
      <c r="C1032" s="119"/>
      <c r="D1032" s="120"/>
      <c r="E1032" s="120"/>
      <c r="F1032" s="59"/>
      <c r="G1032" s="59"/>
      <c r="J1032" s="366"/>
      <c r="K1032" s="35"/>
    </row>
    <row r="1033" spans="1:27" ht="38.25">
      <c r="A1033" s="124"/>
      <c r="B1033" s="125" t="s">
        <v>2714</v>
      </c>
      <c r="C1033" s="119"/>
      <c r="D1033" s="120"/>
      <c r="E1033" s="120"/>
      <c r="F1033" s="59"/>
      <c r="G1033" s="59"/>
      <c r="H1033" s="35"/>
      <c r="I1033" s="35"/>
      <c r="J1033" s="367"/>
      <c r="K1033" s="35"/>
      <c r="L1033" s="35"/>
      <c r="M1033" s="35"/>
      <c r="N1033" s="35"/>
      <c r="O1033" s="35"/>
      <c r="P1033" s="35"/>
      <c r="Q1033" s="35"/>
      <c r="R1033" s="35"/>
      <c r="S1033" s="35"/>
      <c r="T1033" s="35"/>
      <c r="U1033" s="35"/>
      <c r="V1033" s="35"/>
      <c r="W1033" s="35"/>
      <c r="X1033" s="35"/>
      <c r="Y1033" s="35"/>
      <c r="Z1033" s="35"/>
      <c r="AA1033" s="35"/>
    </row>
    <row r="1034" spans="1:27">
      <c r="A1034" s="124"/>
      <c r="B1034" s="125" t="s">
        <v>2713</v>
      </c>
      <c r="C1034" s="368"/>
      <c r="D1034" s="369"/>
      <c r="E1034" s="369"/>
      <c r="F1034" s="59"/>
      <c r="G1034" s="59"/>
      <c r="H1034" s="35"/>
      <c r="I1034" s="35"/>
      <c r="J1034" s="35"/>
      <c r="K1034" s="35"/>
      <c r="L1034" s="35"/>
      <c r="M1034" s="35"/>
      <c r="N1034" s="35"/>
      <c r="O1034" s="35"/>
      <c r="P1034" s="35"/>
      <c r="Q1034" s="35"/>
      <c r="R1034" s="35"/>
      <c r="S1034" s="35"/>
      <c r="T1034" s="35"/>
      <c r="U1034" s="35"/>
      <c r="V1034" s="35"/>
      <c r="W1034" s="35"/>
      <c r="X1034" s="35"/>
      <c r="Y1034" s="35"/>
      <c r="Z1034" s="35"/>
      <c r="AA1034" s="35"/>
    </row>
    <row r="1035" spans="1:27" s="123" customFormat="1" ht="38.25">
      <c r="A1035" s="124"/>
      <c r="B1035" s="320" t="s">
        <v>1430</v>
      </c>
      <c r="C1035" s="370"/>
      <c r="D1035" s="120"/>
      <c r="E1035" s="120"/>
      <c r="F1035" s="59"/>
      <c r="G1035" s="59"/>
      <c r="K1035" s="35"/>
    </row>
    <row r="1036" spans="1:27" s="123" customFormat="1">
      <c r="A1036" s="124"/>
      <c r="B1036" s="320" t="s">
        <v>1061</v>
      </c>
      <c r="C1036" s="143"/>
      <c r="D1036" s="127"/>
      <c r="E1036" s="120"/>
      <c r="F1036" s="59"/>
      <c r="G1036" s="59"/>
      <c r="K1036" s="35"/>
    </row>
    <row r="1037" spans="1:27" s="123" customFormat="1">
      <c r="A1037" s="349" t="s">
        <v>75</v>
      </c>
      <c r="B1037" s="320" t="s">
        <v>2716</v>
      </c>
      <c r="C1037" s="143" t="s">
        <v>1006</v>
      </c>
      <c r="D1037" s="371">
        <v>1880</v>
      </c>
      <c r="E1037" s="624"/>
      <c r="F1037" s="68">
        <f t="shared" ref="F1037:F1038" si="73">SUM(D1037*E1037)</f>
        <v>0</v>
      </c>
      <c r="G1037" s="59"/>
      <c r="K1037" s="35"/>
    </row>
    <row r="1038" spans="1:27" s="123" customFormat="1">
      <c r="A1038" s="349" t="s">
        <v>77</v>
      </c>
      <c r="B1038" s="320" t="s">
        <v>2715</v>
      </c>
      <c r="C1038" s="143" t="s">
        <v>1006</v>
      </c>
      <c r="D1038" s="371">
        <v>74</v>
      </c>
      <c r="E1038" s="624"/>
      <c r="F1038" s="68">
        <f t="shared" si="73"/>
        <v>0</v>
      </c>
      <c r="G1038" s="59"/>
      <c r="K1038" s="35"/>
    </row>
    <row r="1039" spans="1:27" s="123" customFormat="1">
      <c r="A1039" s="55"/>
      <c r="B1039" s="50"/>
      <c r="C1039" s="51"/>
      <c r="D1039" s="52"/>
      <c r="E1039" s="52"/>
      <c r="F1039" s="59"/>
      <c r="G1039" s="59"/>
      <c r="K1039" s="35"/>
    </row>
    <row r="1040" spans="1:27" s="138" customFormat="1" ht="38.25">
      <c r="A1040" s="61" t="s">
        <v>1035</v>
      </c>
      <c r="B1040" s="54" t="s">
        <v>2299</v>
      </c>
      <c r="C1040" s="51"/>
      <c r="D1040" s="52"/>
      <c r="E1040" s="52"/>
      <c r="F1040" s="59"/>
      <c r="G1040" s="59"/>
      <c r="H1040" s="65"/>
      <c r="K1040" s="35"/>
    </row>
    <row r="1041" spans="1:27" s="138" customFormat="1" ht="63.75">
      <c r="A1041" s="124"/>
      <c r="B1041" s="320" t="s">
        <v>2298</v>
      </c>
      <c r="C1041" s="350"/>
      <c r="D1041" s="120"/>
      <c r="E1041" s="120"/>
      <c r="F1041" s="59"/>
      <c r="G1041" s="59"/>
      <c r="H1041" s="65"/>
      <c r="K1041" s="35"/>
    </row>
    <row r="1042" spans="1:27" s="123" customFormat="1">
      <c r="A1042" s="124"/>
      <c r="B1042" s="125" t="s">
        <v>1330</v>
      </c>
      <c r="C1042" s="350"/>
      <c r="D1042" s="120"/>
      <c r="E1042" s="120"/>
      <c r="F1042" s="59"/>
      <c r="G1042" s="59"/>
      <c r="K1042" s="35"/>
    </row>
    <row r="1043" spans="1:27" ht="38.25">
      <c r="A1043" s="55" t="s">
        <v>995</v>
      </c>
      <c r="B1043" s="320" t="s">
        <v>2300</v>
      </c>
      <c r="C1043" s="119"/>
      <c r="D1043" s="120"/>
      <c r="E1043" s="120"/>
      <c r="F1043" s="59"/>
      <c r="G1043" s="59"/>
      <c r="H1043" s="35"/>
      <c r="I1043" s="35"/>
      <c r="J1043" s="35"/>
      <c r="K1043" s="35"/>
      <c r="L1043" s="35"/>
      <c r="M1043" s="35"/>
      <c r="N1043" s="35"/>
      <c r="O1043" s="35"/>
      <c r="P1043" s="35"/>
      <c r="Q1043" s="35"/>
      <c r="R1043" s="35"/>
      <c r="S1043" s="35"/>
      <c r="T1043" s="35"/>
      <c r="U1043" s="35"/>
      <c r="V1043" s="35"/>
      <c r="W1043" s="35"/>
      <c r="X1043" s="35"/>
      <c r="Y1043" s="35"/>
      <c r="Z1043" s="35"/>
      <c r="AA1043" s="35"/>
    </row>
    <row r="1044" spans="1:27" ht="38.25">
      <c r="A1044" s="55" t="s">
        <v>995</v>
      </c>
      <c r="B1044" s="352" t="s">
        <v>1443</v>
      </c>
      <c r="C1044" s="351"/>
      <c r="D1044" s="120"/>
      <c r="E1044" s="120"/>
      <c r="F1044" s="59"/>
      <c r="G1044" s="59"/>
      <c r="H1044" s="35"/>
      <c r="I1044" s="35"/>
      <c r="J1044" s="35"/>
      <c r="K1044" s="35"/>
      <c r="L1044" s="35"/>
      <c r="M1044" s="35"/>
      <c r="N1044" s="35"/>
      <c r="O1044" s="35"/>
      <c r="P1044" s="35"/>
      <c r="Q1044" s="35"/>
      <c r="R1044" s="35"/>
      <c r="S1044" s="35"/>
      <c r="T1044" s="35"/>
      <c r="U1044" s="35"/>
      <c r="V1044" s="35"/>
      <c r="W1044" s="35"/>
      <c r="X1044" s="35"/>
      <c r="Y1044" s="35"/>
      <c r="Z1044" s="35"/>
      <c r="AA1044" s="35"/>
    </row>
    <row r="1045" spans="1:27" ht="51">
      <c r="A1045" s="55" t="s">
        <v>995</v>
      </c>
      <c r="B1045" s="345" t="s">
        <v>1437</v>
      </c>
      <c r="C1045" s="351"/>
      <c r="D1045" s="120"/>
      <c r="E1045" s="120"/>
      <c r="F1045" s="59"/>
      <c r="G1045" s="59"/>
      <c r="H1045" s="35"/>
      <c r="I1045" s="35"/>
      <c r="J1045" s="35"/>
      <c r="K1045" s="35"/>
      <c r="L1045" s="35"/>
      <c r="M1045" s="35"/>
      <c r="N1045" s="35"/>
      <c r="O1045" s="35"/>
      <c r="P1045" s="35"/>
      <c r="Q1045" s="35"/>
      <c r="R1045" s="35"/>
      <c r="S1045" s="35"/>
      <c r="T1045" s="35"/>
      <c r="U1045" s="35"/>
      <c r="V1045" s="35"/>
      <c r="W1045" s="35"/>
      <c r="X1045" s="35"/>
      <c r="Y1045" s="35"/>
      <c r="Z1045" s="35"/>
      <c r="AA1045" s="35"/>
    </row>
    <row r="1046" spans="1:27">
      <c r="A1046" s="55" t="s">
        <v>995</v>
      </c>
      <c r="B1046" s="345" t="s">
        <v>1385</v>
      </c>
      <c r="C1046" s="346"/>
      <c r="D1046" s="347"/>
      <c r="E1046" s="347"/>
      <c r="F1046" s="59"/>
      <c r="G1046" s="59"/>
      <c r="H1046" s="35"/>
      <c r="I1046" s="35"/>
      <c r="J1046" s="35"/>
      <c r="K1046" s="35"/>
      <c r="L1046" s="35"/>
      <c r="M1046" s="35"/>
      <c r="N1046" s="35"/>
      <c r="O1046" s="35"/>
      <c r="P1046" s="35"/>
      <c r="Q1046" s="35"/>
      <c r="R1046" s="35"/>
      <c r="S1046" s="35"/>
      <c r="T1046" s="35"/>
      <c r="U1046" s="35"/>
      <c r="V1046" s="35"/>
      <c r="W1046" s="35"/>
      <c r="X1046" s="35"/>
      <c r="Y1046" s="35"/>
      <c r="Z1046" s="35"/>
      <c r="AA1046" s="35"/>
    </row>
    <row r="1047" spans="1:27" ht="38.25">
      <c r="A1047" s="55" t="s">
        <v>995</v>
      </c>
      <c r="B1047" s="164" t="s">
        <v>1327</v>
      </c>
      <c r="C1047" s="346"/>
      <c r="D1047" s="347"/>
      <c r="E1047" s="347"/>
      <c r="F1047" s="59"/>
      <c r="G1047" s="59"/>
      <c r="H1047" s="35"/>
      <c r="I1047" s="35"/>
      <c r="J1047" s="35"/>
      <c r="K1047" s="35"/>
      <c r="L1047" s="35"/>
      <c r="M1047" s="35"/>
      <c r="N1047" s="35"/>
      <c r="O1047" s="35"/>
      <c r="P1047" s="35"/>
      <c r="Q1047" s="35"/>
      <c r="R1047" s="35"/>
      <c r="S1047" s="35"/>
      <c r="T1047" s="35"/>
      <c r="U1047" s="35"/>
      <c r="V1047" s="35"/>
      <c r="W1047" s="35"/>
      <c r="X1047" s="35"/>
      <c r="Y1047" s="35"/>
      <c r="Z1047" s="35"/>
      <c r="AA1047" s="35"/>
    </row>
    <row r="1048" spans="1:27">
      <c r="A1048" s="349"/>
      <c r="B1048" s="320" t="s">
        <v>1428</v>
      </c>
      <c r="C1048" s="119"/>
      <c r="D1048" s="120"/>
      <c r="E1048" s="120"/>
      <c r="F1048" s="59"/>
      <c r="G1048" s="59"/>
      <c r="H1048" s="35"/>
      <c r="I1048" s="35"/>
      <c r="J1048" s="35"/>
      <c r="K1048" s="35"/>
      <c r="L1048" s="35"/>
      <c r="M1048" s="35"/>
      <c r="N1048" s="35"/>
      <c r="O1048" s="35"/>
      <c r="P1048" s="35"/>
      <c r="Q1048" s="35"/>
      <c r="R1048" s="35"/>
      <c r="S1048" s="35"/>
      <c r="T1048" s="35"/>
      <c r="U1048" s="35"/>
      <c r="V1048" s="35"/>
      <c r="W1048" s="35"/>
      <c r="X1048" s="35"/>
      <c r="Y1048" s="35"/>
      <c r="Z1048" s="35"/>
      <c r="AA1048" s="35"/>
    </row>
    <row r="1049" spans="1:27">
      <c r="A1049" s="55"/>
      <c r="B1049" s="50"/>
      <c r="C1049" s="51" t="s">
        <v>1006</v>
      </c>
      <c r="D1049" s="348">
        <v>9</v>
      </c>
      <c r="E1049" s="621"/>
      <c r="F1049" s="68">
        <f t="shared" ref="F1049" si="74">SUM(D1049*E1049)</f>
        <v>0</v>
      </c>
      <c r="G1049" s="59"/>
      <c r="H1049" s="35"/>
      <c r="I1049" s="35"/>
      <c r="J1049" s="35"/>
      <c r="K1049" s="35"/>
      <c r="L1049" s="35"/>
      <c r="M1049" s="35"/>
      <c r="N1049" s="35"/>
      <c r="O1049" s="35"/>
      <c r="P1049" s="35"/>
      <c r="Q1049" s="35"/>
      <c r="R1049" s="35"/>
      <c r="S1049" s="35"/>
      <c r="T1049" s="35"/>
      <c r="U1049" s="35"/>
      <c r="V1049" s="35"/>
      <c r="W1049" s="35"/>
      <c r="X1049" s="35"/>
      <c r="Y1049" s="35"/>
      <c r="Z1049" s="35"/>
      <c r="AA1049" s="35"/>
    </row>
    <row r="1050" spans="1:27">
      <c r="A1050" s="64"/>
      <c r="B1050" s="65"/>
      <c r="C1050" s="66"/>
      <c r="D1050" s="73"/>
      <c r="E1050" s="98"/>
      <c r="F1050" s="68"/>
      <c r="G1050" s="59"/>
      <c r="H1050" s="35"/>
      <c r="I1050" s="35"/>
      <c r="J1050" s="35"/>
      <c r="K1050" s="35"/>
      <c r="L1050" s="35"/>
      <c r="M1050" s="35"/>
      <c r="N1050" s="35"/>
      <c r="O1050" s="35"/>
      <c r="P1050" s="35"/>
      <c r="Q1050" s="35"/>
      <c r="R1050" s="35"/>
      <c r="S1050" s="35"/>
      <c r="T1050" s="35"/>
      <c r="U1050" s="35"/>
      <c r="V1050" s="35"/>
      <c r="W1050" s="35"/>
      <c r="X1050" s="35"/>
      <c r="Y1050" s="35"/>
      <c r="Z1050" s="35"/>
      <c r="AA1050" s="35"/>
    </row>
    <row r="1051" spans="1:27" ht="25.5">
      <c r="A1051" s="70" t="s">
        <v>1036</v>
      </c>
      <c r="B1051" s="71" t="s">
        <v>2765</v>
      </c>
      <c r="C1051" s="66"/>
      <c r="D1051" s="73"/>
      <c r="E1051" s="98"/>
      <c r="F1051" s="68"/>
      <c r="G1051" s="59"/>
      <c r="H1051" s="35"/>
      <c r="I1051" s="35"/>
      <c r="J1051" s="35"/>
      <c r="K1051" s="35"/>
      <c r="L1051" s="35"/>
      <c r="M1051" s="35"/>
      <c r="N1051" s="35"/>
      <c r="O1051" s="35"/>
      <c r="P1051" s="35"/>
      <c r="Q1051" s="35"/>
      <c r="R1051" s="35"/>
      <c r="S1051" s="35"/>
      <c r="T1051" s="35"/>
      <c r="U1051" s="35"/>
      <c r="V1051" s="35"/>
      <c r="W1051" s="35"/>
      <c r="X1051" s="35"/>
      <c r="Y1051" s="35"/>
      <c r="Z1051" s="35"/>
      <c r="AA1051" s="35"/>
    </row>
    <row r="1052" spans="1:27" ht="51">
      <c r="A1052" s="64"/>
      <c r="B1052" s="65" t="s">
        <v>2756</v>
      </c>
      <c r="C1052" s="66"/>
      <c r="D1052" s="73"/>
      <c r="E1052" s="98"/>
      <c r="F1052" s="68"/>
      <c r="G1052" s="59"/>
      <c r="H1052" s="35"/>
      <c r="I1052" s="35"/>
      <c r="J1052" s="35"/>
      <c r="K1052" s="35"/>
      <c r="L1052" s="35"/>
      <c r="M1052" s="35"/>
      <c r="N1052" s="35"/>
      <c r="O1052" s="35"/>
      <c r="P1052" s="35"/>
      <c r="Q1052" s="35"/>
      <c r="R1052" s="35"/>
      <c r="S1052" s="35"/>
      <c r="T1052" s="35"/>
      <c r="U1052" s="35"/>
      <c r="V1052" s="35"/>
      <c r="W1052" s="35"/>
      <c r="X1052" s="35"/>
      <c r="Y1052" s="35"/>
      <c r="Z1052" s="35"/>
      <c r="AA1052" s="35"/>
    </row>
    <row r="1053" spans="1:27" ht="25.5">
      <c r="A1053" s="64"/>
      <c r="B1053" s="65" t="s">
        <v>2766</v>
      </c>
      <c r="C1053" s="66"/>
      <c r="D1053" s="73"/>
      <c r="E1053" s="98"/>
      <c r="F1053" s="68"/>
      <c r="G1053" s="59"/>
      <c r="H1053" s="35"/>
      <c r="I1053" s="35"/>
      <c r="J1053" s="35"/>
      <c r="K1053" s="35"/>
      <c r="L1053" s="35"/>
      <c r="M1053" s="35"/>
      <c r="N1053" s="35"/>
      <c r="O1053" s="35"/>
      <c r="P1053" s="35"/>
      <c r="Q1053" s="35"/>
      <c r="R1053" s="35"/>
      <c r="S1053" s="35"/>
      <c r="T1053" s="35"/>
      <c r="U1053" s="35"/>
      <c r="V1053" s="35"/>
      <c r="W1053" s="35"/>
      <c r="X1053" s="35"/>
      <c r="Y1053" s="35"/>
      <c r="Z1053" s="35"/>
      <c r="AA1053" s="35"/>
    </row>
    <row r="1054" spans="1:27" ht="38.25">
      <c r="A1054" s="64"/>
      <c r="B1054" s="65" t="s">
        <v>2757</v>
      </c>
      <c r="C1054" s="66"/>
      <c r="D1054" s="73"/>
      <c r="E1054" s="98"/>
      <c r="F1054" s="68"/>
      <c r="G1054" s="59"/>
      <c r="H1054" s="35"/>
      <c r="I1054" s="35"/>
      <c r="J1054" s="35"/>
      <c r="K1054" s="35"/>
      <c r="L1054" s="35"/>
      <c r="M1054" s="35"/>
      <c r="N1054" s="35"/>
      <c r="O1054" s="35"/>
      <c r="P1054" s="35"/>
      <c r="Q1054" s="35"/>
      <c r="R1054" s="35"/>
      <c r="S1054" s="35"/>
      <c r="T1054" s="35"/>
      <c r="U1054" s="35"/>
      <c r="V1054" s="35"/>
      <c r="W1054" s="35"/>
      <c r="X1054" s="35"/>
      <c r="Y1054" s="35"/>
      <c r="Z1054" s="35"/>
      <c r="AA1054" s="35"/>
    </row>
    <row r="1055" spans="1:27" ht="63.75">
      <c r="A1055" s="64"/>
      <c r="B1055" s="65" t="s">
        <v>2753</v>
      </c>
      <c r="C1055" s="66"/>
      <c r="D1055" s="73"/>
      <c r="E1055" s="98"/>
      <c r="F1055" s="68"/>
      <c r="G1055" s="59"/>
      <c r="H1055" s="35"/>
      <c r="I1055" s="35"/>
      <c r="J1055" s="35"/>
      <c r="K1055" s="35"/>
      <c r="L1055" s="35"/>
      <c r="M1055" s="35"/>
      <c r="N1055" s="35"/>
      <c r="O1055" s="35"/>
      <c r="P1055" s="35"/>
      <c r="Q1055" s="35"/>
      <c r="R1055" s="35"/>
      <c r="S1055" s="35"/>
      <c r="T1055" s="35"/>
      <c r="U1055" s="35"/>
      <c r="V1055" s="35"/>
      <c r="W1055" s="35"/>
      <c r="X1055" s="35"/>
      <c r="Y1055" s="35"/>
      <c r="Z1055" s="35"/>
      <c r="AA1055" s="35"/>
    </row>
    <row r="1056" spans="1:27" ht="51">
      <c r="A1056" s="64"/>
      <c r="B1056" s="65" t="s">
        <v>2754</v>
      </c>
      <c r="C1056" s="66"/>
      <c r="D1056" s="73"/>
      <c r="E1056" s="98"/>
      <c r="F1056" s="68"/>
      <c r="G1056" s="59"/>
      <c r="H1056" s="35"/>
      <c r="I1056" s="35"/>
      <c r="J1056" s="35"/>
      <c r="K1056" s="35"/>
      <c r="L1056" s="35"/>
      <c r="M1056" s="35"/>
      <c r="N1056" s="35"/>
      <c r="O1056" s="35"/>
      <c r="P1056" s="35"/>
      <c r="Q1056" s="35"/>
      <c r="R1056" s="35"/>
      <c r="S1056" s="35"/>
      <c r="T1056" s="35"/>
      <c r="U1056" s="35"/>
      <c r="V1056" s="35"/>
      <c r="W1056" s="35"/>
      <c r="X1056" s="35"/>
      <c r="Y1056" s="35"/>
      <c r="Z1056" s="35"/>
      <c r="AA1056" s="35"/>
    </row>
    <row r="1057" spans="1:27" ht="102">
      <c r="A1057" s="64"/>
      <c r="B1057" s="65" t="s">
        <v>2758</v>
      </c>
      <c r="C1057" s="66"/>
      <c r="D1057" s="73"/>
      <c r="E1057" s="98"/>
      <c r="F1057" s="68"/>
      <c r="G1057" s="59"/>
      <c r="H1057" s="35"/>
      <c r="I1057" s="35"/>
      <c r="J1057" s="35"/>
      <c r="K1057" s="35"/>
      <c r="L1057" s="35"/>
      <c r="M1057" s="35"/>
      <c r="N1057" s="35"/>
      <c r="O1057" s="35"/>
      <c r="P1057" s="35"/>
      <c r="Q1057" s="35"/>
      <c r="R1057" s="35"/>
      <c r="S1057" s="35"/>
      <c r="T1057" s="35"/>
      <c r="U1057" s="35"/>
      <c r="V1057" s="35"/>
      <c r="W1057" s="35"/>
      <c r="X1057" s="35"/>
      <c r="Y1057" s="35"/>
      <c r="Z1057" s="35"/>
      <c r="AA1057" s="35"/>
    </row>
    <row r="1058" spans="1:27" ht="25.5">
      <c r="A1058" s="64"/>
      <c r="B1058" s="65" t="s">
        <v>1031</v>
      </c>
      <c r="C1058" s="66"/>
      <c r="D1058" s="73"/>
      <c r="E1058" s="98"/>
      <c r="F1058" s="68"/>
      <c r="G1058" s="59"/>
      <c r="H1058" s="35"/>
      <c r="I1058" s="35"/>
      <c r="J1058" s="35"/>
      <c r="K1058" s="35"/>
      <c r="L1058" s="35"/>
      <c r="M1058" s="35"/>
      <c r="N1058" s="35"/>
      <c r="O1058" s="35"/>
      <c r="P1058" s="35"/>
      <c r="Q1058" s="35"/>
      <c r="R1058" s="35"/>
      <c r="S1058" s="35"/>
      <c r="T1058" s="35"/>
      <c r="U1058" s="35"/>
      <c r="V1058" s="35"/>
      <c r="W1058" s="35"/>
      <c r="X1058" s="35"/>
      <c r="Y1058" s="35"/>
      <c r="Z1058" s="35"/>
      <c r="AA1058" s="35"/>
    </row>
    <row r="1059" spans="1:27">
      <c r="A1059" s="64"/>
      <c r="B1059" s="65" t="s">
        <v>1032</v>
      </c>
      <c r="C1059" s="66"/>
      <c r="D1059" s="73"/>
      <c r="E1059" s="98"/>
      <c r="F1059" s="68"/>
      <c r="G1059" s="59"/>
      <c r="H1059" s="35"/>
      <c r="I1059" s="35"/>
      <c r="J1059" s="35"/>
      <c r="K1059" s="35"/>
      <c r="L1059" s="35"/>
      <c r="M1059" s="35"/>
      <c r="N1059" s="35"/>
      <c r="O1059" s="35"/>
      <c r="P1059" s="35"/>
      <c r="Q1059" s="35"/>
      <c r="R1059" s="35"/>
      <c r="S1059" s="35"/>
      <c r="T1059" s="35"/>
      <c r="U1059" s="35"/>
      <c r="V1059" s="35"/>
      <c r="W1059" s="35"/>
      <c r="X1059" s="35"/>
      <c r="Y1059" s="35"/>
      <c r="Z1059" s="35"/>
      <c r="AA1059" s="35"/>
    </row>
    <row r="1060" spans="1:27">
      <c r="A1060" s="64"/>
      <c r="B1060" s="65" t="s">
        <v>2755</v>
      </c>
      <c r="C1060" s="66"/>
      <c r="D1060" s="73"/>
      <c r="E1060" s="98"/>
      <c r="F1060" s="68"/>
      <c r="G1060" s="59"/>
      <c r="H1060" s="35"/>
      <c r="I1060" s="35"/>
      <c r="J1060" s="35"/>
      <c r="K1060" s="35"/>
      <c r="L1060" s="35"/>
      <c r="M1060" s="35"/>
      <c r="N1060" s="35"/>
      <c r="O1060" s="35"/>
      <c r="P1060" s="35"/>
      <c r="Q1060" s="35"/>
      <c r="R1060" s="35"/>
      <c r="S1060" s="35"/>
      <c r="T1060" s="35"/>
      <c r="U1060" s="35"/>
      <c r="V1060" s="35"/>
      <c r="W1060" s="35"/>
      <c r="X1060" s="35"/>
      <c r="Y1060" s="35"/>
      <c r="Z1060" s="35"/>
      <c r="AA1060" s="35"/>
    </row>
    <row r="1061" spans="1:27">
      <c r="A1061" s="64"/>
      <c r="B1061" s="65"/>
      <c r="C1061" s="66" t="s">
        <v>1006</v>
      </c>
      <c r="D1061" s="155">
        <v>638</v>
      </c>
      <c r="E1061" s="623"/>
      <c r="F1061" s="68">
        <f t="shared" ref="F1061" si="75">SUM(D1061*E1061)</f>
        <v>0</v>
      </c>
      <c r="G1061" s="59"/>
      <c r="H1061" s="35"/>
      <c r="I1061" s="35"/>
      <c r="J1061" s="35"/>
      <c r="K1061" s="35"/>
      <c r="L1061" s="35"/>
      <c r="M1061" s="35"/>
      <c r="N1061" s="35"/>
      <c r="O1061" s="35"/>
      <c r="P1061" s="35"/>
      <c r="Q1061" s="35"/>
      <c r="R1061" s="35"/>
      <c r="S1061" s="35"/>
      <c r="T1061" s="35"/>
      <c r="U1061" s="35"/>
      <c r="V1061" s="35"/>
      <c r="W1061" s="35"/>
      <c r="X1061" s="35"/>
      <c r="Y1061" s="35"/>
      <c r="Z1061" s="35"/>
      <c r="AA1061" s="35"/>
    </row>
    <row r="1062" spans="1:27">
      <c r="A1062" s="64"/>
      <c r="B1062" s="65"/>
      <c r="C1062" s="66"/>
      <c r="D1062" s="73"/>
      <c r="E1062" s="98"/>
      <c r="F1062" s="68"/>
      <c r="G1062" s="59"/>
      <c r="H1062" s="35"/>
      <c r="I1062" s="35"/>
      <c r="J1062" s="35"/>
      <c r="K1062" s="35"/>
      <c r="L1062" s="35"/>
      <c r="M1062" s="35"/>
      <c r="N1062" s="35"/>
      <c r="O1062" s="35"/>
      <c r="P1062" s="35"/>
      <c r="Q1062" s="35"/>
      <c r="R1062" s="35"/>
      <c r="S1062" s="35"/>
      <c r="T1062" s="35"/>
      <c r="U1062" s="35"/>
      <c r="V1062" s="35"/>
      <c r="W1062" s="35"/>
      <c r="X1062" s="35"/>
      <c r="Y1062" s="35"/>
      <c r="Z1062" s="35"/>
      <c r="AA1062" s="35"/>
    </row>
    <row r="1063" spans="1:27" ht="25.5">
      <c r="A1063" s="70" t="s">
        <v>1037</v>
      </c>
      <c r="B1063" s="71" t="s">
        <v>2759</v>
      </c>
      <c r="C1063" s="66"/>
      <c r="D1063" s="73"/>
      <c r="E1063" s="98"/>
      <c r="F1063" s="68"/>
      <c r="G1063" s="59"/>
      <c r="H1063" s="35"/>
      <c r="I1063" s="35"/>
      <c r="J1063" s="35"/>
      <c r="K1063" s="35"/>
      <c r="L1063" s="35"/>
      <c r="M1063" s="35"/>
      <c r="N1063" s="35"/>
      <c r="O1063" s="35"/>
      <c r="P1063" s="35"/>
      <c r="Q1063" s="35"/>
      <c r="R1063" s="35"/>
      <c r="S1063" s="35"/>
      <c r="T1063" s="35"/>
      <c r="U1063" s="35"/>
      <c r="V1063" s="35"/>
      <c r="W1063" s="35"/>
      <c r="X1063" s="35"/>
      <c r="Y1063" s="35"/>
      <c r="Z1063" s="35"/>
      <c r="AA1063" s="35"/>
    </row>
    <row r="1064" spans="1:27" ht="38.25">
      <c r="A1064" s="64"/>
      <c r="B1064" s="65" t="s">
        <v>2760</v>
      </c>
      <c r="C1064" s="66"/>
      <c r="D1064" s="73"/>
      <c r="E1064" s="98"/>
      <c r="F1064" s="68"/>
      <c r="G1064" s="59"/>
      <c r="H1064" s="35"/>
      <c r="I1064" s="35"/>
      <c r="J1064" s="35"/>
      <c r="K1064" s="35"/>
      <c r="L1064" s="35"/>
      <c r="M1064" s="35"/>
      <c r="N1064" s="35"/>
      <c r="O1064" s="35"/>
      <c r="P1064" s="35"/>
      <c r="Q1064" s="35"/>
      <c r="R1064" s="35"/>
      <c r="S1064" s="35"/>
      <c r="T1064" s="35"/>
      <c r="U1064" s="35"/>
      <c r="V1064" s="35"/>
      <c r="W1064" s="35"/>
      <c r="X1064" s="35"/>
      <c r="Y1064" s="35"/>
      <c r="Z1064" s="35"/>
      <c r="AA1064" s="35"/>
    </row>
    <row r="1065" spans="1:27" ht="25.5">
      <c r="A1065" s="64"/>
      <c r="B1065" s="65" t="s">
        <v>2767</v>
      </c>
      <c r="C1065" s="66"/>
      <c r="D1065" s="73"/>
      <c r="E1065" s="98"/>
      <c r="F1065" s="68"/>
      <c r="G1065" s="59"/>
      <c r="H1065" s="35"/>
      <c r="I1065" s="35"/>
      <c r="J1065" s="35"/>
      <c r="K1065" s="35"/>
      <c r="L1065" s="35"/>
      <c r="M1065" s="35"/>
      <c r="N1065" s="35"/>
      <c r="O1065" s="35"/>
      <c r="P1065" s="35"/>
      <c r="Q1065" s="35"/>
      <c r="R1065" s="35"/>
      <c r="S1065" s="35"/>
      <c r="T1065" s="35"/>
      <c r="U1065" s="35"/>
      <c r="V1065" s="35"/>
      <c r="W1065" s="35"/>
      <c r="X1065" s="35"/>
      <c r="Y1065" s="35"/>
      <c r="Z1065" s="35"/>
      <c r="AA1065" s="35"/>
    </row>
    <row r="1066" spans="1:27" ht="63.75">
      <c r="A1066" s="64"/>
      <c r="B1066" s="65" t="s">
        <v>2753</v>
      </c>
      <c r="C1066" s="66"/>
      <c r="D1066" s="73"/>
      <c r="E1066" s="98"/>
      <c r="F1066" s="68"/>
      <c r="G1066" s="59"/>
      <c r="H1066" s="35"/>
      <c r="I1066" s="35"/>
      <c r="J1066" s="35"/>
      <c r="K1066" s="35"/>
      <c r="L1066" s="35"/>
      <c r="M1066" s="35"/>
      <c r="N1066" s="35"/>
      <c r="O1066" s="35"/>
      <c r="P1066" s="35"/>
      <c r="Q1066" s="35"/>
      <c r="R1066" s="35"/>
      <c r="S1066" s="35"/>
      <c r="T1066" s="35"/>
      <c r="U1066" s="35"/>
      <c r="V1066" s="35"/>
      <c r="W1066" s="35"/>
      <c r="X1066" s="35"/>
      <c r="Y1066" s="35"/>
      <c r="Z1066" s="35"/>
      <c r="AA1066" s="35"/>
    </row>
    <row r="1067" spans="1:27" ht="51">
      <c r="A1067" s="64"/>
      <c r="B1067" s="65" t="s">
        <v>2761</v>
      </c>
      <c r="C1067" s="66"/>
      <c r="D1067" s="73"/>
      <c r="E1067" s="98"/>
      <c r="F1067" s="68"/>
      <c r="G1067" s="59"/>
      <c r="H1067" s="35"/>
      <c r="I1067" s="35"/>
      <c r="J1067" s="35"/>
      <c r="K1067" s="35"/>
      <c r="L1067" s="35"/>
      <c r="M1067" s="35"/>
      <c r="N1067" s="35"/>
      <c r="O1067" s="35"/>
      <c r="P1067" s="35"/>
      <c r="Q1067" s="35"/>
      <c r="R1067" s="35"/>
      <c r="S1067" s="35"/>
      <c r="T1067" s="35"/>
      <c r="U1067" s="35"/>
      <c r="V1067" s="35"/>
      <c r="W1067" s="35"/>
      <c r="X1067" s="35"/>
      <c r="Y1067" s="35"/>
      <c r="Z1067" s="35"/>
      <c r="AA1067" s="35"/>
    </row>
    <row r="1068" spans="1:27" ht="76.5">
      <c r="A1068" s="64"/>
      <c r="B1068" s="65" t="s">
        <v>2762</v>
      </c>
      <c r="C1068" s="66"/>
      <c r="D1068" s="73"/>
      <c r="E1068" s="98"/>
      <c r="F1068" s="68"/>
      <c r="G1068" s="104"/>
      <c r="H1068" s="35"/>
      <c r="I1068" s="35"/>
      <c r="J1068" s="35"/>
      <c r="K1068" s="35"/>
      <c r="L1068" s="35"/>
      <c r="M1068" s="35"/>
      <c r="N1068" s="35"/>
      <c r="O1068" s="35"/>
      <c r="P1068" s="35"/>
      <c r="Q1068" s="35"/>
      <c r="R1068" s="35"/>
      <c r="S1068" s="35"/>
      <c r="T1068" s="35"/>
      <c r="U1068" s="35"/>
      <c r="V1068" s="35"/>
      <c r="W1068" s="35"/>
      <c r="X1068" s="35"/>
      <c r="Y1068" s="35"/>
      <c r="Z1068" s="35"/>
      <c r="AA1068" s="35"/>
    </row>
    <row r="1069" spans="1:27" ht="25.5">
      <c r="A1069" s="64"/>
      <c r="B1069" s="65" t="s">
        <v>1031</v>
      </c>
      <c r="C1069" s="66"/>
      <c r="D1069" s="73"/>
      <c r="E1069" s="98"/>
      <c r="F1069" s="68"/>
      <c r="G1069" s="59"/>
      <c r="H1069" s="35"/>
      <c r="I1069" s="35"/>
      <c r="J1069" s="35"/>
      <c r="K1069" s="35"/>
      <c r="L1069" s="35"/>
      <c r="M1069" s="35"/>
      <c r="N1069" s="35"/>
      <c r="O1069" s="35"/>
      <c r="P1069" s="35"/>
      <c r="Q1069" s="35"/>
      <c r="R1069" s="35"/>
      <c r="S1069" s="35"/>
      <c r="T1069" s="35"/>
      <c r="U1069" s="35"/>
      <c r="V1069" s="35"/>
      <c r="W1069" s="35"/>
      <c r="X1069" s="35"/>
      <c r="Y1069" s="35"/>
      <c r="Z1069" s="35"/>
      <c r="AA1069" s="35"/>
    </row>
    <row r="1070" spans="1:27">
      <c r="A1070" s="64"/>
      <c r="B1070" s="65" t="s">
        <v>1032</v>
      </c>
      <c r="C1070" s="66"/>
      <c r="D1070" s="73"/>
      <c r="E1070" s="98"/>
      <c r="F1070" s="68"/>
      <c r="G1070" s="59"/>
      <c r="H1070" s="35"/>
      <c r="I1070" s="35"/>
      <c r="J1070" s="35"/>
      <c r="K1070" s="35"/>
      <c r="L1070" s="35"/>
      <c r="M1070" s="35"/>
      <c r="N1070" s="35"/>
      <c r="O1070" s="35"/>
      <c r="P1070" s="35"/>
      <c r="Q1070" s="35"/>
      <c r="R1070" s="35"/>
      <c r="S1070" s="35"/>
      <c r="T1070" s="35"/>
      <c r="U1070" s="35"/>
      <c r="V1070" s="35"/>
      <c r="W1070" s="35"/>
      <c r="X1070" s="35"/>
      <c r="Y1070" s="35"/>
      <c r="Z1070" s="35"/>
      <c r="AA1070" s="35"/>
    </row>
    <row r="1071" spans="1:27">
      <c r="A1071" s="64"/>
      <c r="B1071" s="65" t="s">
        <v>2755</v>
      </c>
      <c r="C1071" s="66"/>
      <c r="D1071" s="73"/>
      <c r="E1071" s="98"/>
      <c r="F1071" s="68"/>
      <c r="G1071" s="59"/>
      <c r="H1071" s="35"/>
      <c r="I1071" s="35"/>
      <c r="J1071" s="35"/>
      <c r="K1071" s="35"/>
      <c r="L1071" s="35"/>
      <c r="M1071" s="35"/>
      <c r="N1071" s="35"/>
      <c r="O1071" s="35"/>
      <c r="P1071" s="35"/>
      <c r="Q1071" s="35"/>
      <c r="R1071" s="35"/>
      <c r="S1071" s="35"/>
      <c r="T1071" s="35"/>
      <c r="U1071" s="35"/>
      <c r="V1071" s="35"/>
      <c r="W1071" s="35"/>
      <c r="X1071" s="35"/>
      <c r="Y1071" s="35"/>
      <c r="Z1071" s="35"/>
      <c r="AA1071" s="35"/>
    </row>
    <row r="1072" spans="1:27">
      <c r="A1072" s="64"/>
      <c r="B1072" s="65"/>
      <c r="C1072" s="66" t="s">
        <v>1006</v>
      </c>
      <c r="D1072" s="155">
        <v>574</v>
      </c>
      <c r="E1072" s="623"/>
      <c r="F1072" s="68">
        <f t="shared" ref="F1072" si="76">SUM(D1072*E1072)</f>
        <v>0</v>
      </c>
      <c r="G1072" s="59"/>
      <c r="H1072" s="35"/>
      <c r="I1072" s="35"/>
      <c r="J1072" s="35"/>
      <c r="K1072" s="35"/>
      <c r="L1072" s="35"/>
      <c r="M1072" s="35"/>
      <c r="N1072" s="35"/>
      <c r="O1072" s="35"/>
      <c r="P1072" s="35"/>
      <c r="Q1072" s="35"/>
      <c r="R1072" s="35"/>
      <c r="S1072" s="35"/>
      <c r="T1072" s="35"/>
      <c r="U1072" s="35"/>
      <c r="V1072" s="35"/>
      <c r="W1072" s="35"/>
      <c r="X1072" s="35"/>
      <c r="Y1072" s="35"/>
      <c r="Z1072" s="35"/>
      <c r="AA1072" s="35"/>
    </row>
    <row r="1073" spans="1:27">
      <c r="A1073" s="64"/>
      <c r="B1073" s="65"/>
      <c r="C1073" s="66"/>
      <c r="D1073" s="73"/>
      <c r="E1073" s="98"/>
      <c r="F1073" s="68"/>
      <c r="G1073" s="59"/>
      <c r="H1073" s="35"/>
      <c r="I1073" s="35"/>
      <c r="J1073" s="35"/>
      <c r="K1073" s="35"/>
      <c r="L1073" s="35"/>
      <c r="M1073" s="35"/>
      <c r="N1073" s="35"/>
      <c r="O1073" s="35"/>
      <c r="P1073" s="35"/>
      <c r="Q1073" s="35"/>
      <c r="R1073" s="35"/>
      <c r="S1073" s="35"/>
      <c r="T1073" s="35"/>
      <c r="U1073" s="35"/>
      <c r="V1073" s="35"/>
      <c r="W1073" s="35"/>
      <c r="X1073" s="35"/>
      <c r="Y1073" s="35"/>
      <c r="Z1073" s="35"/>
      <c r="AA1073" s="35"/>
    </row>
    <row r="1074" spans="1:27" ht="25.5">
      <c r="A1074" s="70" t="s">
        <v>1038</v>
      </c>
      <c r="B1074" s="71" t="s">
        <v>2768</v>
      </c>
      <c r="C1074" s="66"/>
      <c r="D1074" s="73"/>
      <c r="E1074" s="98"/>
      <c r="F1074" s="68"/>
      <c r="G1074" s="59"/>
      <c r="H1074" s="35"/>
      <c r="I1074" s="35"/>
      <c r="J1074" s="35"/>
      <c r="K1074" s="35"/>
      <c r="L1074" s="35"/>
      <c r="M1074" s="35"/>
      <c r="N1074" s="35"/>
      <c r="O1074" s="35"/>
      <c r="P1074" s="35"/>
      <c r="Q1074" s="35"/>
      <c r="R1074" s="35"/>
      <c r="S1074" s="35"/>
      <c r="T1074" s="35"/>
      <c r="U1074" s="35"/>
      <c r="V1074" s="35"/>
      <c r="W1074" s="35"/>
      <c r="X1074" s="35"/>
      <c r="Y1074" s="35"/>
      <c r="Z1074" s="35"/>
      <c r="AA1074" s="35"/>
    </row>
    <row r="1075" spans="1:27" ht="38.25">
      <c r="A1075" s="64"/>
      <c r="B1075" s="65" t="s">
        <v>2760</v>
      </c>
      <c r="C1075" s="66"/>
      <c r="D1075" s="73"/>
      <c r="E1075" s="98"/>
      <c r="F1075" s="68"/>
      <c r="G1075" s="59"/>
      <c r="H1075" s="35"/>
      <c r="I1075" s="35"/>
      <c r="J1075" s="35"/>
      <c r="K1075" s="35"/>
      <c r="L1075" s="35"/>
      <c r="M1075" s="35"/>
      <c r="N1075" s="35"/>
      <c r="O1075" s="35"/>
      <c r="P1075" s="35"/>
      <c r="Q1075" s="35"/>
      <c r="R1075" s="35"/>
      <c r="S1075" s="35"/>
      <c r="T1075" s="35"/>
      <c r="U1075" s="35"/>
      <c r="V1075" s="35"/>
      <c r="W1075" s="35"/>
      <c r="X1075" s="35"/>
      <c r="Y1075" s="35"/>
      <c r="Z1075" s="35"/>
      <c r="AA1075" s="35"/>
    </row>
    <row r="1076" spans="1:27" ht="25.5">
      <c r="A1076" s="64"/>
      <c r="B1076" s="65" t="s">
        <v>2767</v>
      </c>
      <c r="C1076" s="66"/>
      <c r="D1076" s="73"/>
      <c r="E1076" s="98"/>
      <c r="F1076" s="68"/>
      <c r="G1076" s="59"/>
      <c r="H1076" s="35"/>
      <c r="I1076" s="35"/>
      <c r="J1076" s="35"/>
      <c r="K1076" s="35"/>
      <c r="L1076" s="35"/>
      <c r="M1076" s="35"/>
      <c r="N1076" s="35"/>
      <c r="O1076" s="35"/>
      <c r="P1076" s="35"/>
      <c r="Q1076" s="35"/>
      <c r="R1076" s="35"/>
      <c r="S1076" s="35"/>
      <c r="T1076" s="35"/>
      <c r="U1076" s="35"/>
      <c r="V1076" s="35"/>
      <c r="W1076" s="35"/>
      <c r="X1076" s="35"/>
      <c r="Y1076" s="35"/>
      <c r="Z1076" s="35"/>
      <c r="AA1076" s="35"/>
    </row>
    <row r="1077" spans="1:27" ht="63.75">
      <c r="A1077" s="64"/>
      <c r="B1077" s="65" t="s">
        <v>2753</v>
      </c>
      <c r="C1077" s="66"/>
      <c r="D1077" s="73"/>
      <c r="E1077" s="98"/>
      <c r="F1077" s="68"/>
      <c r="G1077" s="59"/>
      <c r="H1077" s="35"/>
      <c r="I1077" s="35"/>
      <c r="J1077" s="35"/>
      <c r="K1077" s="35"/>
      <c r="L1077" s="35"/>
      <c r="M1077" s="35"/>
      <c r="N1077" s="35"/>
      <c r="O1077" s="35"/>
      <c r="P1077" s="35"/>
      <c r="Q1077" s="35"/>
      <c r="R1077" s="35"/>
      <c r="S1077" s="35"/>
      <c r="T1077" s="35"/>
      <c r="U1077" s="35"/>
      <c r="V1077" s="35"/>
      <c r="W1077" s="35"/>
      <c r="X1077" s="35"/>
      <c r="Y1077" s="35"/>
      <c r="Z1077" s="35"/>
      <c r="AA1077" s="35"/>
    </row>
    <row r="1078" spans="1:27" ht="51">
      <c r="A1078" s="64"/>
      <c r="B1078" s="65" t="s">
        <v>2761</v>
      </c>
      <c r="C1078" s="66"/>
      <c r="D1078" s="73"/>
      <c r="E1078" s="98"/>
      <c r="F1078" s="68"/>
      <c r="G1078" s="59"/>
      <c r="H1078" s="35"/>
      <c r="I1078" s="35"/>
      <c r="J1078" s="35"/>
      <c r="K1078" s="35"/>
      <c r="L1078" s="35"/>
      <c r="M1078" s="35"/>
      <c r="N1078" s="35"/>
      <c r="O1078" s="35"/>
      <c r="P1078" s="35"/>
      <c r="Q1078" s="35"/>
      <c r="R1078" s="35"/>
      <c r="S1078" s="35"/>
      <c r="T1078" s="35"/>
      <c r="U1078" s="35"/>
      <c r="V1078" s="35"/>
      <c r="W1078" s="35"/>
      <c r="X1078" s="35"/>
      <c r="Y1078" s="35"/>
      <c r="Z1078" s="35"/>
      <c r="AA1078" s="35"/>
    </row>
    <row r="1079" spans="1:27" ht="76.5">
      <c r="A1079" s="64"/>
      <c r="B1079" s="65" t="s">
        <v>2762</v>
      </c>
      <c r="C1079" s="66"/>
      <c r="D1079" s="73"/>
      <c r="E1079" s="98"/>
      <c r="F1079" s="68"/>
      <c r="G1079" s="59"/>
      <c r="H1079" s="35"/>
      <c r="I1079" s="35"/>
      <c r="J1079" s="35"/>
      <c r="K1079" s="35"/>
      <c r="L1079" s="35"/>
      <c r="M1079" s="35"/>
      <c r="N1079" s="35"/>
      <c r="O1079" s="35"/>
      <c r="P1079" s="35"/>
      <c r="Q1079" s="35"/>
      <c r="R1079" s="35"/>
      <c r="S1079" s="35"/>
      <c r="T1079" s="35"/>
      <c r="U1079" s="35"/>
      <c r="V1079" s="35"/>
      <c r="W1079" s="35"/>
      <c r="X1079" s="35"/>
      <c r="Y1079" s="35"/>
      <c r="Z1079" s="35"/>
      <c r="AA1079" s="35"/>
    </row>
    <row r="1080" spans="1:27" ht="25.5">
      <c r="A1080" s="64"/>
      <c r="B1080" s="65" t="s">
        <v>1031</v>
      </c>
      <c r="C1080" s="66"/>
      <c r="D1080" s="73"/>
      <c r="E1080" s="98"/>
      <c r="F1080" s="68"/>
      <c r="G1080" s="59"/>
      <c r="H1080" s="35"/>
      <c r="I1080" s="35"/>
      <c r="J1080" s="35"/>
      <c r="K1080" s="35"/>
      <c r="L1080" s="35"/>
      <c r="M1080" s="35"/>
      <c r="N1080" s="35"/>
      <c r="O1080" s="35"/>
      <c r="P1080" s="35"/>
      <c r="Q1080" s="35"/>
      <c r="R1080" s="35"/>
      <c r="S1080" s="35"/>
      <c r="T1080" s="35"/>
      <c r="U1080" s="35"/>
      <c r="V1080" s="35"/>
      <c r="W1080" s="35"/>
      <c r="X1080" s="35"/>
      <c r="Y1080" s="35"/>
      <c r="Z1080" s="35"/>
      <c r="AA1080" s="35"/>
    </row>
    <row r="1081" spans="1:27">
      <c r="A1081" s="64"/>
      <c r="B1081" s="65" t="s">
        <v>1032</v>
      </c>
      <c r="C1081" s="66"/>
      <c r="D1081" s="73"/>
      <c r="E1081" s="98"/>
      <c r="F1081" s="68"/>
      <c r="G1081" s="59"/>
      <c r="H1081" s="35"/>
      <c r="I1081" s="35"/>
      <c r="J1081" s="35"/>
      <c r="K1081" s="35"/>
      <c r="L1081" s="35"/>
      <c r="M1081" s="35"/>
      <c r="N1081" s="35"/>
      <c r="O1081" s="35"/>
      <c r="P1081" s="35"/>
      <c r="Q1081" s="35"/>
      <c r="R1081" s="35"/>
      <c r="S1081" s="35"/>
      <c r="T1081" s="35"/>
      <c r="U1081" s="35"/>
      <c r="V1081" s="35"/>
      <c r="W1081" s="35"/>
      <c r="X1081" s="35"/>
      <c r="Y1081" s="35"/>
      <c r="Z1081" s="35"/>
      <c r="AA1081" s="35"/>
    </row>
    <row r="1082" spans="1:27">
      <c r="A1082" s="64"/>
      <c r="B1082" s="65" t="s">
        <v>2755</v>
      </c>
      <c r="C1082" s="66"/>
      <c r="D1082" s="73"/>
      <c r="E1082" s="98"/>
      <c r="F1082" s="68"/>
      <c r="G1082" s="59"/>
      <c r="H1082" s="35"/>
      <c r="I1082" s="35"/>
      <c r="J1082" s="35"/>
      <c r="K1082" s="35"/>
      <c r="L1082" s="35"/>
      <c r="M1082" s="35"/>
      <c r="N1082" s="35"/>
      <c r="O1082" s="35"/>
      <c r="P1082" s="35"/>
      <c r="Q1082" s="35"/>
      <c r="R1082" s="35"/>
      <c r="S1082" s="35"/>
      <c r="T1082" s="35"/>
      <c r="U1082" s="35"/>
      <c r="V1082" s="35"/>
      <c r="W1082" s="35"/>
      <c r="X1082" s="35"/>
      <c r="Y1082" s="35"/>
      <c r="Z1082" s="35"/>
      <c r="AA1082" s="35"/>
    </row>
    <row r="1083" spans="1:27">
      <c r="A1083" s="64"/>
      <c r="B1083" s="65"/>
      <c r="C1083" s="66" t="s">
        <v>1006</v>
      </c>
      <c r="D1083" s="155">
        <v>32</v>
      </c>
      <c r="E1083" s="623"/>
      <c r="F1083" s="68">
        <f t="shared" ref="F1083" si="77">SUM(D1083*E1083)</f>
        <v>0</v>
      </c>
      <c r="G1083" s="59"/>
      <c r="H1083" s="35"/>
      <c r="I1083" s="35"/>
      <c r="J1083" s="35"/>
      <c r="K1083" s="35"/>
      <c r="L1083" s="35"/>
      <c r="M1083" s="35"/>
      <c r="N1083" s="35"/>
      <c r="O1083" s="35"/>
      <c r="P1083" s="35"/>
      <c r="Q1083" s="35"/>
      <c r="R1083" s="35"/>
      <c r="S1083" s="35"/>
      <c r="T1083" s="35"/>
      <c r="U1083" s="35"/>
      <c r="V1083" s="35"/>
      <c r="W1083" s="35"/>
      <c r="X1083" s="35"/>
      <c r="Y1083" s="35"/>
      <c r="Z1083" s="35"/>
      <c r="AA1083" s="35"/>
    </row>
    <row r="1084" spans="1:27">
      <c r="A1084" s="64"/>
      <c r="B1084" s="65"/>
      <c r="C1084" s="66"/>
      <c r="D1084" s="73"/>
      <c r="E1084" s="98"/>
      <c r="F1084" s="68"/>
      <c r="G1084" s="59"/>
      <c r="H1084" s="35"/>
      <c r="I1084" s="35"/>
      <c r="J1084" s="35"/>
      <c r="K1084" s="35"/>
      <c r="L1084" s="35"/>
      <c r="M1084" s="35"/>
      <c r="N1084" s="35"/>
      <c r="O1084" s="35"/>
      <c r="P1084" s="35"/>
      <c r="Q1084" s="35"/>
      <c r="R1084" s="35"/>
      <c r="S1084" s="35"/>
      <c r="T1084" s="35"/>
      <c r="U1084" s="35"/>
      <c r="V1084" s="35"/>
      <c r="W1084" s="35"/>
      <c r="X1084" s="35"/>
      <c r="Y1084" s="35"/>
      <c r="Z1084" s="35"/>
      <c r="AA1084" s="35"/>
    </row>
    <row r="1085" spans="1:27" ht="25.5">
      <c r="A1085" s="70" t="s">
        <v>1039</v>
      </c>
      <c r="B1085" s="71" t="s">
        <v>3313</v>
      </c>
      <c r="C1085" s="66"/>
      <c r="D1085" s="73"/>
      <c r="E1085" s="98"/>
      <c r="F1085" s="68"/>
      <c r="G1085" s="59"/>
      <c r="H1085" s="35"/>
      <c r="I1085" s="35"/>
      <c r="J1085" s="35"/>
      <c r="K1085" s="35"/>
      <c r="L1085" s="35"/>
      <c r="M1085" s="35"/>
      <c r="N1085" s="35"/>
      <c r="O1085" s="35"/>
      <c r="P1085" s="35"/>
      <c r="Q1085" s="35"/>
      <c r="R1085" s="35"/>
      <c r="S1085" s="35"/>
      <c r="T1085" s="35"/>
      <c r="U1085" s="35"/>
      <c r="V1085" s="35"/>
      <c r="W1085" s="35"/>
      <c r="X1085" s="35"/>
      <c r="Y1085" s="35"/>
      <c r="Z1085" s="35"/>
      <c r="AA1085" s="35"/>
    </row>
    <row r="1086" spans="1:27" ht="38.25">
      <c r="A1086" s="64"/>
      <c r="B1086" s="105" t="s">
        <v>3314</v>
      </c>
      <c r="C1086" s="66"/>
      <c r="D1086" s="73"/>
      <c r="E1086" s="98"/>
      <c r="F1086" s="68"/>
      <c r="G1086" s="59"/>
      <c r="H1086" s="35"/>
      <c r="I1086" s="35"/>
      <c r="J1086" s="35"/>
      <c r="K1086" s="35"/>
      <c r="L1086" s="35"/>
      <c r="M1086" s="35"/>
      <c r="N1086" s="35"/>
      <c r="O1086" s="35"/>
      <c r="P1086" s="35"/>
      <c r="Q1086" s="35"/>
      <c r="R1086" s="35"/>
      <c r="S1086" s="35"/>
      <c r="T1086" s="35"/>
      <c r="U1086" s="35"/>
      <c r="V1086" s="35"/>
      <c r="W1086" s="35"/>
      <c r="X1086" s="35"/>
      <c r="Y1086" s="35"/>
      <c r="Z1086" s="35"/>
      <c r="AA1086" s="35"/>
    </row>
    <row r="1087" spans="1:27" ht="38.25">
      <c r="A1087" s="64"/>
      <c r="B1087" s="105" t="s">
        <v>2763</v>
      </c>
      <c r="C1087" s="66"/>
      <c r="D1087" s="73"/>
      <c r="E1087" s="98"/>
      <c r="F1087" s="68"/>
      <c r="G1087" s="238"/>
      <c r="H1087" s="35"/>
      <c r="I1087" s="35"/>
      <c r="J1087" s="35"/>
      <c r="K1087" s="35"/>
      <c r="L1087" s="35"/>
      <c r="M1087" s="35"/>
      <c r="N1087" s="35"/>
      <c r="O1087" s="35"/>
      <c r="P1087" s="35"/>
      <c r="Q1087" s="35"/>
      <c r="R1087" s="35"/>
      <c r="S1087" s="35"/>
      <c r="T1087" s="35"/>
      <c r="U1087" s="35"/>
      <c r="V1087" s="35"/>
      <c r="W1087" s="35"/>
      <c r="X1087" s="35"/>
      <c r="Y1087" s="35"/>
      <c r="Z1087" s="35"/>
      <c r="AA1087" s="35"/>
    </row>
    <row r="1088" spans="1:27" ht="25.5">
      <c r="A1088" s="64"/>
      <c r="B1088" s="65" t="s">
        <v>1031</v>
      </c>
      <c r="C1088" s="66"/>
      <c r="D1088" s="73"/>
      <c r="E1088" s="98"/>
      <c r="F1088" s="68"/>
      <c r="G1088" s="279"/>
      <c r="H1088" s="35"/>
      <c r="I1088" s="35"/>
      <c r="J1088" s="35"/>
      <c r="K1088" s="35"/>
      <c r="L1088" s="35"/>
      <c r="M1088" s="35"/>
      <c r="N1088" s="35"/>
      <c r="O1088" s="35"/>
      <c r="P1088" s="35"/>
      <c r="Q1088" s="35"/>
      <c r="R1088" s="35"/>
      <c r="S1088" s="35"/>
      <c r="T1088" s="35"/>
      <c r="U1088" s="35"/>
      <c r="V1088" s="35"/>
      <c r="W1088" s="35"/>
      <c r="X1088" s="35"/>
      <c r="Y1088" s="35"/>
      <c r="Z1088" s="35"/>
      <c r="AA1088" s="35"/>
    </row>
    <row r="1089" spans="1:27">
      <c r="A1089" s="64"/>
      <c r="B1089" s="65" t="s">
        <v>1032</v>
      </c>
      <c r="C1089" s="66"/>
      <c r="D1089" s="73"/>
      <c r="E1089" s="98"/>
      <c r="F1089" s="68"/>
      <c r="G1089" s="59"/>
      <c r="H1089" s="35"/>
      <c r="I1089" s="35"/>
      <c r="J1089" s="35"/>
      <c r="K1089" s="35"/>
      <c r="L1089" s="35"/>
      <c r="M1089" s="35"/>
      <c r="N1089" s="35"/>
      <c r="O1089" s="35"/>
      <c r="P1089" s="35"/>
      <c r="Q1089" s="35"/>
      <c r="R1089" s="35"/>
      <c r="S1089" s="35"/>
      <c r="T1089" s="35"/>
      <c r="U1089" s="35"/>
      <c r="V1089" s="35"/>
      <c r="W1089" s="35"/>
      <c r="X1089" s="35"/>
      <c r="Y1089" s="35"/>
      <c r="Z1089" s="35"/>
      <c r="AA1089" s="35"/>
    </row>
    <row r="1090" spans="1:27">
      <c r="A1090" s="64"/>
      <c r="B1090" s="105" t="s">
        <v>2755</v>
      </c>
      <c r="C1090" s="66"/>
      <c r="D1090" s="73"/>
      <c r="E1090" s="98"/>
      <c r="F1090" s="68"/>
      <c r="G1090" s="59"/>
      <c r="H1090" s="35"/>
      <c r="I1090" s="35"/>
      <c r="J1090" s="35"/>
      <c r="K1090" s="35"/>
      <c r="L1090" s="35"/>
      <c r="M1090" s="35"/>
      <c r="N1090" s="35"/>
      <c r="O1090" s="35"/>
      <c r="P1090" s="35"/>
      <c r="Q1090" s="35"/>
      <c r="R1090" s="35"/>
      <c r="S1090" s="35"/>
      <c r="T1090" s="35"/>
      <c r="U1090" s="35"/>
      <c r="V1090" s="35"/>
      <c r="W1090" s="35"/>
      <c r="X1090" s="35"/>
      <c r="Y1090" s="35"/>
      <c r="Z1090" s="35"/>
      <c r="AA1090" s="35"/>
    </row>
    <row r="1091" spans="1:27" s="372" customFormat="1">
      <c r="A1091" s="64" t="s">
        <v>75</v>
      </c>
      <c r="B1091" s="65" t="s">
        <v>3311</v>
      </c>
      <c r="C1091" s="66" t="s">
        <v>1006</v>
      </c>
      <c r="D1091" s="155">
        <v>82</v>
      </c>
      <c r="E1091" s="623"/>
      <c r="F1091" s="68">
        <f t="shared" ref="F1091:F1092" si="78">SUM(D1091*E1091)</f>
        <v>0</v>
      </c>
      <c r="G1091" s="331"/>
      <c r="K1091" s="35"/>
    </row>
    <row r="1092" spans="1:27" s="123" customFormat="1">
      <c r="A1092" s="64" t="s">
        <v>77</v>
      </c>
      <c r="B1092" s="65" t="s">
        <v>3312</v>
      </c>
      <c r="C1092" s="66" t="s">
        <v>1006</v>
      </c>
      <c r="D1092" s="155">
        <v>11</v>
      </c>
      <c r="E1092" s="623"/>
      <c r="F1092" s="68">
        <f t="shared" si="78"/>
        <v>0</v>
      </c>
      <c r="G1092" s="120"/>
      <c r="K1092" s="35"/>
    </row>
    <row r="1093" spans="1:27" s="123" customFormat="1">
      <c r="A1093" s="64"/>
      <c r="B1093" s="65"/>
      <c r="C1093" s="66"/>
      <c r="D1093" s="155"/>
      <c r="E1093" s="98"/>
      <c r="F1093" s="68"/>
      <c r="G1093" s="120"/>
      <c r="K1093" s="35"/>
    </row>
    <row r="1094" spans="1:27" s="123" customFormat="1" ht="25.5">
      <c r="A1094" s="70" t="s">
        <v>1040</v>
      </c>
      <c r="B1094" s="71" t="s">
        <v>4325</v>
      </c>
      <c r="C1094" s="66"/>
      <c r="D1094" s="155"/>
      <c r="E1094" s="98"/>
      <c r="F1094" s="68"/>
      <c r="G1094" s="120"/>
      <c r="K1094" s="35"/>
    </row>
    <row r="1095" spans="1:27" s="123" customFormat="1" ht="38.25">
      <c r="A1095" s="70"/>
      <c r="B1095" s="105" t="s">
        <v>4326</v>
      </c>
      <c r="C1095" s="66"/>
      <c r="D1095" s="155"/>
      <c r="E1095" s="98"/>
      <c r="F1095" s="68"/>
      <c r="G1095" s="120"/>
      <c r="K1095" s="35"/>
    </row>
    <row r="1096" spans="1:27" s="123" customFormat="1" ht="38.25">
      <c r="A1096" s="70"/>
      <c r="B1096" s="105" t="s">
        <v>4328</v>
      </c>
      <c r="C1096" s="66"/>
      <c r="D1096" s="155"/>
      <c r="E1096" s="98"/>
      <c r="F1096" s="68"/>
      <c r="G1096" s="120"/>
      <c r="K1096" s="35"/>
    </row>
    <row r="1097" spans="1:27" s="123" customFormat="1">
      <c r="A1097" s="70"/>
      <c r="B1097" s="105" t="s">
        <v>4327</v>
      </c>
      <c r="C1097" s="66"/>
      <c r="D1097" s="155"/>
      <c r="E1097" s="98"/>
      <c r="F1097" s="68"/>
      <c r="G1097" s="120"/>
      <c r="K1097" s="35"/>
    </row>
    <row r="1098" spans="1:27" s="123" customFormat="1">
      <c r="A1098" s="64"/>
      <c r="B1098" s="65"/>
      <c r="C1098" s="66" t="s">
        <v>1046</v>
      </c>
      <c r="D1098" s="155">
        <v>78</v>
      </c>
      <c r="E1098" s="623"/>
      <c r="F1098" s="68">
        <f t="shared" ref="F1098" si="79">SUM(D1098*E1098)</f>
        <v>0</v>
      </c>
      <c r="G1098" s="120"/>
      <c r="K1098" s="35"/>
    </row>
    <row r="1099" spans="1:27" s="123" customFormat="1">
      <c r="A1099" s="373"/>
      <c r="B1099" s="374"/>
      <c r="C1099" s="375"/>
      <c r="D1099" s="376"/>
      <c r="E1099" s="98">
        <v>0</v>
      </c>
      <c r="F1099" s="377"/>
      <c r="G1099" s="120"/>
      <c r="K1099" s="35"/>
    </row>
    <row r="1100" spans="1:27" s="123" customFormat="1" ht="16.149999999999999" customHeight="1">
      <c r="A1100" s="233" t="str">
        <f>A992</f>
        <v>II.</v>
      </c>
      <c r="B1100" s="234" t="str">
        <f>CONCATENATE(B992," ", "UKUPNO:")</f>
        <v>TOPLINSKE IZOLACIJE UKUPNO:</v>
      </c>
      <c r="C1100" s="235"/>
      <c r="D1100" s="236"/>
      <c r="E1100" s="236">
        <v>0</v>
      </c>
      <c r="F1100" s="378">
        <f>SUM(F993:F1099)</f>
        <v>0</v>
      </c>
      <c r="G1100" s="379"/>
      <c r="K1100" s="28"/>
    </row>
    <row r="1101" spans="1:27" s="123" customFormat="1">
      <c r="A1101" s="49"/>
      <c r="B1101" s="50"/>
      <c r="C1101" s="51"/>
      <c r="D1101" s="52"/>
      <c r="E1101" s="52"/>
      <c r="F1101" s="59"/>
      <c r="G1101" s="120"/>
      <c r="K1101" s="35"/>
    </row>
    <row r="1102" spans="1:27" s="123" customFormat="1">
      <c r="A1102" s="49"/>
      <c r="B1102" s="50"/>
      <c r="C1102" s="51"/>
      <c r="D1102" s="52"/>
      <c r="E1102" s="52"/>
      <c r="F1102" s="59"/>
      <c r="G1102" s="120"/>
      <c r="K1102" s="35"/>
    </row>
    <row r="1103" spans="1:27" s="123" customFormat="1" ht="16.149999999999999" customHeight="1">
      <c r="A1103" s="43" t="s">
        <v>1008</v>
      </c>
      <c r="B1103" s="44" t="s">
        <v>1458</v>
      </c>
      <c r="C1103" s="45"/>
      <c r="D1103" s="46"/>
      <c r="E1103" s="343">
        <v>0</v>
      </c>
      <c r="F1103" s="343"/>
      <c r="G1103" s="120"/>
      <c r="K1103" s="35"/>
    </row>
    <row r="1104" spans="1:27" s="123" customFormat="1">
      <c r="A1104" s="124"/>
      <c r="B1104" s="124"/>
      <c r="C1104" s="129"/>
      <c r="D1104" s="120"/>
      <c r="E1104" s="120">
        <v>0</v>
      </c>
      <c r="F1104" s="120"/>
      <c r="G1104" s="120"/>
      <c r="K1104" s="35"/>
    </row>
    <row r="1105" spans="1:11" s="123" customFormat="1" ht="25.5">
      <c r="A1105" s="117" t="s">
        <v>987</v>
      </c>
      <c r="B1105" s="380" t="s">
        <v>1456</v>
      </c>
      <c r="C1105" s="129"/>
      <c r="D1105" s="120"/>
      <c r="E1105" s="120">
        <v>0</v>
      </c>
      <c r="F1105" s="120"/>
      <c r="G1105" s="120"/>
      <c r="K1105" s="35"/>
    </row>
    <row r="1106" spans="1:11" s="123" customFormat="1" ht="229.5">
      <c r="A1106" s="124"/>
      <c r="B1106" s="125" t="s">
        <v>1455</v>
      </c>
      <c r="C1106" s="350"/>
      <c r="D1106" s="120"/>
      <c r="E1106" s="120">
        <v>0</v>
      </c>
      <c r="F1106" s="120"/>
      <c r="G1106" s="120"/>
      <c r="K1106" s="35"/>
    </row>
    <row r="1107" spans="1:11" s="123" customFormat="1">
      <c r="A1107" s="124"/>
      <c r="B1107" s="125" t="s">
        <v>1330</v>
      </c>
      <c r="C1107" s="119"/>
      <c r="D1107" s="120"/>
      <c r="E1107" s="120">
        <v>0</v>
      </c>
      <c r="F1107" s="120"/>
      <c r="G1107" s="120"/>
      <c r="K1107" s="35"/>
    </row>
    <row r="1108" spans="1:11" s="123" customFormat="1" ht="114.75">
      <c r="A1108" s="55" t="s">
        <v>995</v>
      </c>
      <c r="B1108" s="125" t="s">
        <v>1460</v>
      </c>
      <c r="C1108" s="351"/>
      <c r="D1108" s="120"/>
      <c r="E1108" s="120">
        <v>0</v>
      </c>
      <c r="F1108" s="120"/>
      <c r="G1108" s="120"/>
      <c r="K1108" s="35"/>
    </row>
    <row r="1109" spans="1:11" s="123" customFormat="1" ht="63.75">
      <c r="A1109" s="55" t="s">
        <v>995</v>
      </c>
      <c r="B1109" s="125" t="s">
        <v>1461</v>
      </c>
      <c r="C1109" s="351"/>
      <c r="D1109" s="120"/>
      <c r="E1109" s="120">
        <v>0</v>
      </c>
      <c r="F1109" s="120"/>
      <c r="G1109" s="120"/>
      <c r="K1109" s="35"/>
    </row>
    <row r="1110" spans="1:11" s="382" customFormat="1" ht="38.25">
      <c r="A1110" s="55" t="s">
        <v>995</v>
      </c>
      <c r="B1110" s="352" t="s">
        <v>1451</v>
      </c>
      <c r="C1110" s="351"/>
      <c r="D1110" s="120"/>
      <c r="E1110" s="120">
        <v>0</v>
      </c>
      <c r="F1110" s="120"/>
      <c r="G1110" s="381"/>
      <c r="K1110" s="35"/>
    </row>
    <row r="1111" spans="1:11" s="382" customFormat="1" ht="63.75">
      <c r="A1111" s="55" t="s">
        <v>995</v>
      </c>
      <c r="B1111" s="352" t="s">
        <v>1462</v>
      </c>
      <c r="C1111" s="368"/>
      <c r="D1111" s="369"/>
      <c r="E1111" s="369">
        <v>0</v>
      </c>
      <c r="F1111" s="120"/>
      <c r="K1111" s="35"/>
    </row>
    <row r="1112" spans="1:11" s="123" customFormat="1">
      <c r="A1112" s="55" t="s">
        <v>995</v>
      </c>
      <c r="B1112" s="125" t="s">
        <v>1385</v>
      </c>
      <c r="C1112" s="370"/>
      <c r="D1112" s="120"/>
      <c r="E1112" s="120">
        <v>0</v>
      </c>
      <c r="F1112" s="120"/>
      <c r="G1112" s="120"/>
      <c r="K1112" s="35"/>
    </row>
    <row r="1113" spans="1:11" s="123" customFormat="1" ht="38.25">
      <c r="A1113" s="55" t="s">
        <v>995</v>
      </c>
      <c r="B1113" s="164" t="s">
        <v>1327</v>
      </c>
      <c r="C1113" s="119"/>
      <c r="D1113" s="120"/>
      <c r="E1113" s="120">
        <v>0</v>
      </c>
      <c r="F1113" s="120"/>
      <c r="G1113" s="120"/>
      <c r="K1113" s="35"/>
    </row>
    <row r="1114" spans="1:11" s="123" customFormat="1" ht="76.5">
      <c r="A1114" s="55"/>
      <c r="B1114" s="164" t="s">
        <v>2752</v>
      </c>
      <c r="C1114" s="119"/>
      <c r="D1114" s="120"/>
      <c r="E1114" s="120"/>
      <c r="F1114" s="120"/>
      <c r="G1114" s="120"/>
      <c r="K1114" s="35"/>
    </row>
    <row r="1115" spans="1:11" s="123" customFormat="1" ht="51">
      <c r="A1115" s="124"/>
      <c r="B1115" s="320" t="s">
        <v>1457</v>
      </c>
      <c r="C1115" s="129"/>
      <c r="D1115" s="120"/>
      <c r="E1115" s="120">
        <v>0</v>
      </c>
      <c r="F1115" s="120"/>
      <c r="G1115" s="120"/>
      <c r="K1115" s="35"/>
    </row>
    <row r="1116" spans="1:11" s="123" customFormat="1">
      <c r="A1116" s="383"/>
      <c r="B1116" s="384"/>
      <c r="C1116" s="385" t="s">
        <v>1006</v>
      </c>
      <c r="D1116" s="386">
        <v>378</v>
      </c>
      <c r="E1116" s="633"/>
      <c r="F1116" s="68">
        <f t="shared" ref="F1116" si="80">SUM(D1116*E1116)</f>
        <v>0</v>
      </c>
      <c r="G1116" s="120"/>
      <c r="K1116" s="35"/>
    </row>
    <row r="1117" spans="1:11" s="123" customFormat="1">
      <c r="A1117" s="382"/>
      <c r="B1117" s="387"/>
      <c r="C1117" s="382"/>
      <c r="D1117" s="382"/>
      <c r="E1117" s="382"/>
      <c r="F1117" s="382"/>
      <c r="G1117" s="120"/>
      <c r="K1117" s="35"/>
    </row>
    <row r="1118" spans="1:11" s="123" customFormat="1" ht="25.5">
      <c r="A1118" s="70" t="s">
        <v>1027</v>
      </c>
      <c r="B1118" s="135" t="s">
        <v>2348</v>
      </c>
      <c r="C1118" s="129"/>
      <c r="D1118" s="120"/>
      <c r="E1118" s="120"/>
      <c r="F1118" s="120"/>
      <c r="G1118" s="120"/>
      <c r="K1118" s="35"/>
    </row>
    <row r="1119" spans="1:11" s="123" customFormat="1" ht="51">
      <c r="A1119" s="139"/>
      <c r="B1119" s="75" t="s">
        <v>2723</v>
      </c>
      <c r="C1119" s="129"/>
      <c r="D1119" s="120"/>
      <c r="E1119" s="120"/>
      <c r="F1119" s="120"/>
      <c r="G1119" s="120"/>
      <c r="K1119" s="35"/>
    </row>
    <row r="1120" spans="1:11" s="123" customFormat="1">
      <c r="A1120" s="139"/>
      <c r="B1120" s="75" t="s">
        <v>2349</v>
      </c>
      <c r="C1120" s="129"/>
      <c r="D1120" s="120"/>
      <c r="E1120" s="120"/>
      <c r="F1120" s="120"/>
      <c r="G1120" s="120"/>
      <c r="K1120" s="35"/>
    </row>
    <row r="1121" spans="1:27" s="123" customFormat="1" ht="114.75">
      <c r="A1121" s="55" t="s">
        <v>995</v>
      </c>
      <c r="B1121" s="125" t="s">
        <v>2350</v>
      </c>
      <c r="C1121" s="351"/>
      <c r="D1121" s="120"/>
      <c r="E1121" s="120"/>
      <c r="F1121" s="120"/>
      <c r="G1121" s="120"/>
      <c r="K1121" s="35"/>
    </row>
    <row r="1122" spans="1:27" s="123" customFormat="1" ht="63.75">
      <c r="A1122" s="55" t="s">
        <v>995</v>
      </c>
      <c r="B1122" s="125" t="s">
        <v>2351</v>
      </c>
      <c r="C1122" s="351"/>
      <c r="D1122" s="120"/>
      <c r="E1122" s="120"/>
      <c r="F1122" s="120"/>
      <c r="G1122" s="120"/>
      <c r="K1122" s="35"/>
    </row>
    <row r="1123" spans="1:27" s="123" customFormat="1" ht="38.25">
      <c r="A1123" s="55" t="s">
        <v>995</v>
      </c>
      <c r="B1123" s="352" t="s">
        <v>1451</v>
      </c>
      <c r="C1123" s="351"/>
      <c r="D1123" s="120"/>
      <c r="E1123" s="120"/>
      <c r="F1123" s="120"/>
      <c r="G1123" s="120"/>
      <c r="K1123" s="35"/>
    </row>
    <row r="1124" spans="1:27" ht="63.75">
      <c r="A1124" s="55" t="s">
        <v>995</v>
      </c>
      <c r="B1124" s="352" t="s">
        <v>1462</v>
      </c>
      <c r="C1124" s="368"/>
      <c r="D1124" s="369"/>
      <c r="E1124" s="369"/>
      <c r="F1124" s="120"/>
      <c r="G1124" s="279"/>
      <c r="H1124" s="35"/>
      <c r="I1124" s="35"/>
      <c r="J1124" s="35"/>
      <c r="K1124" s="35"/>
      <c r="L1124" s="35"/>
      <c r="M1124" s="35"/>
      <c r="N1124" s="35"/>
      <c r="O1124" s="35"/>
      <c r="P1124" s="35"/>
      <c r="Q1124" s="35"/>
      <c r="R1124" s="35"/>
      <c r="S1124" s="35"/>
      <c r="T1124" s="35"/>
      <c r="U1124" s="35"/>
      <c r="V1124" s="35"/>
      <c r="W1124" s="35"/>
      <c r="X1124" s="35"/>
      <c r="Y1124" s="35"/>
      <c r="Z1124" s="35"/>
      <c r="AA1124" s="35"/>
    </row>
    <row r="1125" spans="1:27" s="123" customFormat="1">
      <c r="A1125" s="55" t="s">
        <v>995</v>
      </c>
      <c r="B1125" s="125" t="s">
        <v>1385</v>
      </c>
      <c r="C1125" s="370"/>
      <c r="D1125" s="120"/>
      <c r="E1125" s="120"/>
      <c r="F1125" s="120"/>
      <c r="G1125" s="388"/>
      <c r="K1125" s="35"/>
    </row>
    <row r="1126" spans="1:27" s="123" customFormat="1" ht="38.25">
      <c r="A1126" s="55" t="s">
        <v>995</v>
      </c>
      <c r="B1126" s="164" t="s">
        <v>1327</v>
      </c>
      <c r="C1126" s="119"/>
      <c r="D1126" s="120"/>
      <c r="E1126" s="120"/>
      <c r="F1126" s="120"/>
      <c r="G1126" s="388"/>
      <c r="K1126" s="35"/>
    </row>
    <row r="1127" spans="1:27" s="372" customFormat="1" ht="51">
      <c r="A1127" s="124"/>
      <c r="B1127" s="320" t="s">
        <v>1457</v>
      </c>
      <c r="C1127" s="129"/>
      <c r="D1127" s="120"/>
      <c r="E1127" s="120"/>
      <c r="F1127" s="120"/>
      <c r="G1127" s="331"/>
      <c r="K1127" s="35"/>
    </row>
    <row r="1128" spans="1:27" s="123" customFormat="1">
      <c r="A1128" s="139"/>
      <c r="B1128" s="135"/>
      <c r="C1128" s="126" t="s">
        <v>1006</v>
      </c>
      <c r="D1128" s="127">
        <v>32</v>
      </c>
      <c r="E1128" s="624"/>
      <c r="F1128" s="68">
        <f t="shared" ref="F1128" si="81">SUM(D1128*E1128)</f>
        <v>0</v>
      </c>
      <c r="G1128" s="381"/>
      <c r="K1128" s="35"/>
    </row>
    <row r="1129" spans="1:27" s="123" customFormat="1">
      <c r="A1129" s="124"/>
      <c r="B1129" s="125"/>
      <c r="C1129" s="129"/>
      <c r="D1129" s="120"/>
      <c r="E1129" s="120">
        <v>0</v>
      </c>
      <c r="F1129" s="120"/>
      <c r="G1129" s="381"/>
      <c r="K1129" s="35"/>
    </row>
    <row r="1130" spans="1:27" s="123" customFormat="1" ht="16.149999999999999" customHeight="1">
      <c r="A1130" s="233" t="str">
        <f>A1103</f>
        <v>III.</v>
      </c>
      <c r="B1130" s="234" t="str">
        <f>CONCATENATE(B1103," ", "UKUPNO:")</f>
        <v>ETICS FASADNI SUSTAV UKUPNO:</v>
      </c>
      <c r="C1130" s="235"/>
      <c r="D1130" s="236"/>
      <c r="E1130" s="236">
        <v>0</v>
      </c>
      <c r="F1130" s="378">
        <f>SUM(F1104:F1129)</f>
        <v>0</v>
      </c>
      <c r="G1130" s="389"/>
      <c r="K1130" s="28"/>
    </row>
    <row r="1131" spans="1:27" s="123" customFormat="1">
      <c r="A1131" s="390"/>
      <c r="B1131" s="391"/>
      <c r="C1131" s="392"/>
      <c r="D1131" s="388"/>
      <c r="E1131" s="388">
        <v>0</v>
      </c>
      <c r="F1131" s="388"/>
      <c r="G1131" s="381"/>
      <c r="K1131" s="35"/>
    </row>
    <row r="1132" spans="1:27" s="123" customFormat="1">
      <c r="A1132" s="390"/>
      <c r="B1132" s="391"/>
      <c r="C1132" s="392"/>
      <c r="D1132" s="388"/>
      <c r="E1132" s="388">
        <v>0</v>
      </c>
      <c r="F1132" s="388"/>
      <c r="G1132" s="381"/>
      <c r="K1132" s="35"/>
    </row>
    <row r="1133" spans="1:27" s="123" customFormat="1" ht="16.149999999999999" customHeight="1">
      <c r="A1133" s="43" t="s">
        <v>1009</v>
      </c>
      <c r="B1133" s="44" t="s">
        <v>2301</v>
      </c>
      <c r="C1133" s="45"/>
      <c r="D1133" s="46"/>
      <c r="E1133" s="393">
        <v>0</v>
      </c>
      <c r="F1133" s="393"/>
      <c r="G1133" s="389"/>
      <c r="K1133" s="28"/>
    </row>
    <row r="1134" spans="1:27" s="123" customFormat="1">
      <c r="A1134" s="124"/>
      <c r="B1134" s="124"/>
      <c r="C1134" s="129"/>
      <c r="D1134" s="381"/>
      <c r="E1134" s="381">
        <v>0</v>
      </c>
      <c r="F1134" s="381"/>
      <c r="G1134" s="381"/>
      <c r="K1134" s="35"/>
    </row>
    <row r="1135" spans="1:27" s="123" customFormat="1" ht="25.5">
      <c r="A1135" s="117" t="s">
        <v>987</v>
      </c>
      <c r="B1135" s="380" t="s">
        <v>1459</v>
      </c>
      <c r="C1135" s="129"/>
      <c r="D1135" s="381"/>
      <c r="E1135" s="381">
        <v>0</v>
      </c>
      <c r="F1135" s="381"/>
      <c r="G1135" s="381"/>
      <c r="K1135" s="35"/>
    </row>
    <row r="1136" spans="1:27" s="123" customFormat="1" ht="51">
      <c r="A1136" s="124"/>
      <c r="B1136" s="125" t="s">
        <v>4334</v>
      </c>
      <c r="C1136" s="350"/>
      <c r="D1136" s="381"/>
      <c r="E1136" s="381">
        <v>0</v>
      </c>
      <c r="F1136" s="381"/>
      <c r="G1136" s="381"/>
      <c r="K1136" s="35"/>
    </row>
    <row r="1137" spans="1:11" s="123" customFormat="1" ht="166.9" customHeight="1">
      <c r="A1137" s="124"/>
      <c r="B1137" s="125" t="s">
        <v>4329</v>
      </c>
      <c r="C1137" s="350"/>
      <c r="D1137" s="381"/>
      <c r="E1137" s="381"/>
      <c r="F1137" s="381"/>
      <c r="G1137" s="381"/>
      <c r="K1137" s="35"/>
    </row>
    <row r="1138" spans="1:11" s="123" customFormat="1">
      <c r="A1138" s="124"/>
      <c r="B1138" s="125" t="s">
        <v>1330</v>
      </c>
      <c r="C1138" s="119"/>
      <c r="D1138" s="381"/>
      <c r="E1138" s="381">
        <v>0</v>
      </c>
      <c r="F1138" s="381"/>
      <c r="G1138" s="381"/>
      <c r="K1138" s="35"/>
    </row>
    <row r="1139" spans="1:11" s="123" customFormat="1" ht="76.5">
      <c r="A1139" s="55" t="s">
        <v>995</v>
      </c>
      <c r="B1139" s="75" t="s">
        <v>4330</v>
      </c>
      <c r="C1139" s="351"/>
      <c r="D1139" s="381"/>
      <c r="E1139" s="381">
        <v>0</v>
      </c>
      <c r="F1139" s="381"/>
      <c r="G1139" s="381"/>
      <c r="K1139" s="35"/>
    </row>
    <row r="1140" spans="1:11" s="382" customFormat="1" ht="38.25">
      <c r="A1140" s="55" t="s">
        <v>995</v>
      </c>
      <c r="B1140" s="125" t="s">
        <v>4331</v>
      </c>
      <c r="C1140" s="351"/>
      <c r="D1140" s="381"/>
      <c r="E1140" s="381">
        <v>0</v>
      </c>
      <c r="F1140" s="381"/>
      <c r="G1140" s="381"/>
      <c r="K1140" s="35"/>
    </row>
    <row r="1141" spans="1:11" s="382" customFormat="1" ht="38.25">
      <c r="A1141" s="55" t="s">
        <v>995</v>
      </c>
      <c r="B1141" s="352" t="s">
        <v>1451</v>
      </c>
      <c r="C1141" s="351"/>
      <c r="D1141" s="381"/>
      <c r="E1141" s="381">
        <v>0</v>
      </c>
      <c r="F1141" s="381"/>
      <c r="G1141" s="381"/>
      <c r="K1141" s="35"/>
    </row>
    <row r="1142" spans="1:11" s="123" customFormat="1" ht="76.5">
      <c r="A1142" s="55" t="s">
        <v>995</v>
      </c>
      <c r="B1142" s="352" t="s">
        <v>4332</v>
      </c>
      <c r="C1142" s="368"/>
      <c r="D1142" s="381"/>
      <c r="E1142" s="381">
        <v>0</v>
      </c>
      <c r="F1142" s="381"/>
      <c r="G1142" s="381"/>
      <c r="K1142" s="35"/>
    </row>
    <row r="1143" spans="1:11" s="123" customFormat="1" ht="25.5">
      <c r="A1143" s="55" t="s">
        <v>995</v>
      </c>
      <c r="B1143" s="125" t="s">
        <v>4333</v>
      </c>
      <c r="C1143" s="368"/>
      <c r="D1143" s="381"/>
      <c r="E1143" s="381"/>
      <c r="F1143" s="381"/>
      <c r="G1143" s="381"/>
      <c r="K1143" s="35"/>
    </row>
    <row r="1144" spans="1:11" s="123" customFormat="1">
      <c r="A1144" s="55" t="s">
        <v>995</v>
      </c>
      <c r="B1144" s="125" t="s">
        <v>1385</v>
      </c>
      <c r="C1144" s="370"/>
      <c r="D1144" s="381"/>
      <c r="E1144" s="381">
        <v>0</v>
      </c>
      <c r="F1144" s="381"/>
      <c r="G1144" s="381"/>
      <c r="K1144" s="35"/>
    </row>
    <row r="1145" spans="1:11" s="123" customFormat="1" ht="38.25">
      <c r="A1145" s="55" t="s">
        <v>995</v>
      </c>
      <c r="B1145" s="164" t="s">
        <v>1327</v>
      </c>
      <c r="C1145" s="119"/>
      <c r="D1145" s="381"/>
      <c r="E1145" s="381">
        <v>0</v>
      </c>
      <c r="F1145" s="381"/>
      <c r="G1145" s="381"/>
      <c r="K1145" s="35"/>
    </row>
    <row r="1146" spans="1:11" s="123" customFormat="1">
      <c r="A1146" s="124"/>
      <c r="B1146" s="320" t="s">
        <v>1428</v>
      </c>
      <c r="C1146" s="129"/>
      <c r="D1146" s="381"/>
      <c r="E1146" s="381">
        <v>0</v>
      </c>
      <c r="F1146" s="381"/>
      <c r="G1146" s="381"/>
      <c r="K1146" s="35"/>
    </row>
    <row r="1147" spans="1:11" s="123" customFormat="1">
      <c r="A1147" s="383"/>
      <c r="B1147" s="384"/>
      <c r="C1147" s="385" t="s">
        <v>1006</v>
      </c>
      <c r="D1147" s="394">
        <v>792</v>
      </c>
      <c r="E1147" s="633"/>
      <c r="F1147" s="68">
        <f t="shared" ref="F1147" si="82">SUM(D1147*E1147)</f>
        <v>0</v>
      </c>
      <c r="G1147" s="381"/>
      <c r="K1147" s="35"/>
    </row>
    <row r="1148" spans="1:11" s="123" customFormat="1">
      <c r="A1148" s="382"/>
      <c r="B1148" s="387"/>
      <c r="C1148" s="382"/>
      <c r="D1148" s="381"/>
      <c r="E1148" s="381"/>
      <c r="F1148" s="381"/>
      <c r="G1148" s="381"/>
      <c r="K1148" s="35"/>
    </row>
    <row r="1149" spans="1:11" s="123" customFormat="1" ht="25.5">
      <c r="A1149" s="117" t="s">
        <v>1027</v>
      </c>
      <c r="B1149" s="395" t="s">
        <v>1463</v>
      </c>
      <c r="C1149" s="129"/>
      <c r="D1149" s="381"/>
      <c r="E1149" s="381"/>
      <c r="F1149" s="381"/>
      <c r="G1149" s="381"/>
      <c r="K1149" s="35"/>
    </row>
    <row r="1150" spans="1:11" s="123" customFormat="1" ht="76.5">
      <c r="A1150" s="124"/>
      <c r="B1150" s="75" t="s">
        <v>4335</v>
      </c>
      <c r="C1150" s="350"/>
      <c r="D1150" s="381"/>
      <c r="E1150" s="381"/>
      <c r="F1150" s="381"/>
      <c r="G1150" s="381"/>
      <c r="K1150" s="35"/>
    </row>
    <row r="1151" spans="1:11" s="123" customFormat="1" ht="114.75">
      <c r="A1151" s="124"/>
      <c r="B1151" s="125" t="s">
        <v>4338</v>
      </c>
      <c r="C1151" s="350"/>
      <c r="D1151" s="381"/>
      <c r="E1151" s="381"/>
      <c r="F1151" s="381"/>
      <c r="G1151" s="381"/>
      <c r="K1151" s="35"/>
    </row>
    <row r="1152" spans="1:11" s="123" customFormat="1">
      <c r="A1152" s="124"/>
      <c r="B1152" s="125" t="s">
        <v>1330</v>
      </c>
      <c r="C1152" s="119"/>
      <c r="D1152" s="381"/>
      <c r="E1152" s="381"/>
      <c r="F1152" s="381"/>
      <c r="G1152" s="381"/>
      <c r="K1152" s="35"/>
    </row>
    <row r="1153" spans="1:27" s="123" customFormat="1" ht="76.5">
      <c r="A1153" s="55" t="s">
        <v>995</v>
      </c>
      <c r="B1153" s="75" t="s">
        <v>4336</v>
      </c>
      <c r="C1153" s="351"/>
      <c r="D1153" s="381"/>
      <c r="E1153" s="381"/>
      <c r="F1153" s="381"/>
      <c r="G1153" s="381"/>
      <c r="K1153" s="35"/>
    </row>
    <row r="1154" spans="1:27" s="123" customFormat="1" ht="38.25">
      <c r="A1154" s="55" t="s">
        <v>995</v>
      </c>
      <c r="B1154" s="125" t="s">
        <v>4337</v>
      </c>
      <c r="C1154" s="351"/>
      <c r="D1154" s="381"/>
      <c r="E1154" s="381"/>
      <c r="F1154" s="381"/>
      <c r="G1154" s="381"/>
      <c r="K1154" s="35"/>
    </row>
    <row r="1155" spans="1:27" s="382" customFormat="1" ht="38.25">
      <c r="A1155" s="55" t="s">
        <v>995</v>
      </c>
      <c r="B1155" s="352" t="s">
        <v>1451</v>
      </c>
      <c r="C1155" s="351"/>
      <c r="D1155" s="381"/>
      <c r="E1155" s="381"/>
      <c r="F1155" s="381"/>
      <c r="G1155" s="381"/>
      <c r="K1155" s="35"/>
    </row>
    <row r="1156" spans="1:27" s="123" customFormat="1" ht="63.75">
      <c r="A1156" s="55" t="s">
        <v>995</v>
      </c>
      <c r="B1156" s="352" t="s">
        <v>1462</v>
      </c>
      <c r="C1156" s="368"/>
      <c r="D1156" s="381"/>
      <c r="E1156" s="381"/>
      <c r="F1156" s="381"/>
      <c r="G1156" s="381"/>
      <c r="K1156" s="35"/>
    </row>
    <row r="1157" spans="1:27" s="123" customFormat="1" ht="25.5">
      <c r="A1157" s="55" t="s">
        <v>995</v>
      </c>
      <c r="B1157" s="125" t="s">
        <v>4333</v>
      </c>
      <c r="C1157" s="368"/>
      <c r="D1157" s="381"/>
      <c r="E1157" s="381"/>
      <c r="F1157" s="381"/>
      <c r="G1157" s="381"/>
      <c r="K1157" s="35"/>
    </row>
    <row r="1158" spans="1:27">
      <c r="A1158" s="55" t="s">
        <v>995</v>
      </c>
      <c r="B1158" s="125" t="s">
        <v>1385</v>
      </c>
      <c r="C1158" s="370"/>
      <c r="D1158" s="381"/>
      <c r="E1158" s="381"/>
      <c r="F1158" s="381"/>
      <c r="G1158" s="279"/>
      <c r="H1158" s="35"/>
      <c r="I1158" s="35"/>
      <c r="J1158" s="35"/>
      <c r="K1158" s="35"/>
      <c r="L1158" s="35"/>
      <c r="M1158" s="35"/>
      <c r="N1158" s="35"/>
      <c r="O1158" s="35"/>
      <c r="P1158" s="35"/>
      <c r="Q1158" s="35"/>
      <c r="R1158" s="35"/>
      <c r="S1158" s="35"/>
      <c r="T1158" s="35"/>
      <c r="U1158" s="35"/>
      <c r="V1158" s="35"/>
      <c r="W1158" s="35"/>
      <c r="X1158" s="35"/>
      <c r="Y1158" s="35"/>
      <c r="Z1158" s="35"/>
      <c r="AA1158" s="35"/>
    </row>
    <row r="1159" spans="1:27" s="123" customFormat="1" ht="38.25">
      <c r="A1159" s="55" t="s">
        <v>995</v>
      </c>
      <c r="B1159" s="164" t="s">
        <v>1327</v>
      </c>
      <c r="C1159" s="119"/>
      <c r="D1159" s="381"/>
      <c r="E1159" s="381"/>
      <c r="F1159" s="381"/>
      <c r="G1159" s="388"/>
      <c r="K1159" s="35"/>
    </row>
    <row r="1160" spans="1:27" s="123" customFormat="1" ht="38.25">
      <c r="A1160" s="55"/>
      <c r="B1160" s="164" t="s">
        <v>2764</v>
      </c>
      <c r="C1160" s="119"/>
      <c r="D1160" s="381"/>
      <c r="E1160" s="381"/>
      <c r="F1160" s="381"/>
      <c r="G1160" s="388"/>
      <c r="K1160" s="35"/>
    </row>
    <row r="1161" spans="1:27" s="123" customFormat="1">
      <c r="A1161" s="124"/>
      <c r="B1161" s="320" t="s">
        <v>1428</v>
      </c>
      <c r="C1161" s="129"/>
      <c r="D1161" s="381"/>
      <c r="E1161" s="381"/>
      <c r="F1161" s="381"/>
      <c r="G1161" s="388"/>
      <c r="K1161" s="35"/>
    </row>
    <row r="1162" spans="1:27" s="123" customFormat="1">
      <c r="A1162" s="383"/>
      <c r="B1162" s="384"/>
      <c r="C1162" s="385" t="s">
        <v>1006</v>
      </c>
      <c r="D1162" s="394">
        <v>564</v>
      </c>
      <c r="E1162" s="633"/>
      <c r="F1162" s="68">
        <f t="shared" ref="F1162" si="83">SUM(D1162*E1162)</f>
        <v>0</v>
      </c>
      <c r="G1162" s="381"/>
      <c r="K1162" s="35"/>
    </row>
    <row r="1163" spans="1:27" s="123" customFormat="1">
      <c r="A1163" s="124"/>
      <c r="B1163" s="125"/>
      <c r="C1163" s="129"/>
      <c r="D1163" s="120"/>
      <c r="E1163" s="120">
        <v>0</v>
      </c>
      <c r="F1163" s="381">
        <f>D1163*E1163</f>
        <v>0</v>
      </c>
      <c r="G1163" s="388"/>
      <c r="K1163" s="35"/>
    </row>
    <row r="1164" spans="1:27" s="123" customFormat="1" ht="16.149999999999999" customHeight="1">
      <c r="A1164" s="233" t="str">
        <f>A1133</f>
        <v>IV.</v>
      </c>
      <c r="B1164" s="234" t="str">
        <f>CONCATENATE(B1133," ", "UKUPNO:")</f>
        <v>FASADNA I KROVNA OBLOGA  UKUPNO:</v>
      </c>
      <c r="C1164" s="235"/>
      <c r="D1164" s="236"/>
      <c r="E1164" s="236"/>
      <c r="F1164" s="378">
        <f>SUM(F1134:F1163)</f>
        <v>0</v>
      </c>
      <c r="G1164" s="396"/>
      <c r="K1164" s="28"/>
    </row>
    <row r="1165" spans="1:27" s="123" customFormat="1">
      <c r="A1165" s="390"/>
      <c r="B1165" s="391"/>
      <c r="C1165" s="392"/>
      <c r="D1165" s="388"/>
      <c r="E1165" s="388">
        <v>0</v>
      </c>
      <c r="F1165" s="388"/>
      <c r="G1165" s="388"/>
      <c r="K1165" s="35"/>
    </row>
    <row r="1166" spans="1:27" s="123" customFormat="1">
      <c r="A1166" s="390"/>
      <c r="B1166" s="391"/>
      <c r="C1166" s="392"/>
      <c r="D1166" s="388"/>
      <c r="E1166" s="388"/>
      <c r="F1166" s="388"/>
      <c r="G1166" s="388"/>
      <c r="K1166" s="35"/>
    </row>
    <row r="1167" spans="1:27" s="123" customFormat="1" ht="16.149999999999999" customHeight="1">
      <c r="A1167" s="397" t="s">
        <v>1047</v>
      </c>
      <c r="B1167" s="398" t="s">
        <v>611</v>
      </c>
      <c r="C1167" s="45"/>
      <c r="D1167" s="46"/>
      <c r="E1167" s="393">
        <v>0</v>
      </c>
      <c r="F1167" s="393"/>
      <c r="G1167" s="396"/>
      <c r="K1167" s="28"/>
    </row>
    <row r="1168" spans="1:27" s="123" customFormat="1" ht="15.6" customHeight="1">
      <c r="A1168" s="390"/>
      <c r="B1168" s="391"/>
      <c r="C1168" s="392"/>
      <c r="D1168" s="388"/>
      <c r="E1168" s="388"/>
      <c r="F1168" s="388"/>
      <c r="G1168" s="388"/>
      <c r="K1168" s="35"/>
    </row>
    <row r="1169" spans="1:11" s="123" customFormat="1">
      <c r="A1169" s="399"/>
      <c r="B1169" s="400" t="s">
        <v>991</v>
      </c>
      <c r="C1169" s="401"/>
      <c r="D1169" s="402"/>
      <c r="E1169" s="402"/>
      <c r="F1169" s="402"/>
      <c r="G1169" s="388"/>
      <c r="K1169" s="35"/>
    </row>
    <row r="1170" spans="1:11" s="123" customFormat="1" ht="63.75">
      <c r="A1170" s="399"/>
      <c r="B1170" s="400" t="s">
        <v>3426</v>
      </c>
      <c r="C1170" s="401"/>
      <c r="D1170" s="402"/>
      <c r="E1170" s="402"/>
      <c r="F1170" s="402"/>
      <c r="G1170" s="388"/>
      <c r="K1170" s="35"/>
    </row>
    <row r="1171" spans="1:11" s="123" customFormat="1">
      <c r="A1171" s="399"/>
      <c r="B1171" s="403"/>
      <c r="C1171" s="401"/>
      <c r="D1171" s="402"/>
      <c r="E1171" s="402"/>
      <c r="F1171" s="402"/>
      <c r="G1171" s="388"/>
      <c r="K1171" s="35"/>
    </row>
    <row r="1172" spans="1:11" s="123" customFormat="1">
      <c r="A1172" s="117" t="s">
        <v>987</v>
      </c>
      <c r="B1172" s="380" t="s">
        <v>3431</v>
      </c>
      <c r="C1172" s="401"/>
      <c r="D1172" s="402"/>
      <c r="E1172" s="402"/>
      <c r="F1172" s="402"/>
      <c r="G1172" s="388"/>
      <c r="K1172" s="35"/>
    </row>
    <row r="1173" spans="1:11" s="123" customFormat="1" ht="114.75">
      <c r="A1173" s="399"/>
      <c r="B1173" s="196" t="s">
        <v>3451</v>
      </c>
      <c r="C1173" s="401"/>
      <c r="D1173" s="402"/>
      <c r="E1173" s="402"/>
      <c r="F1173" s="402"/>
      <c r="G1173" s="388"/>
      <c r="K1173" s="35"/>
    </row>
    <row r="1174" spans="1:11" s="123" customFormat="1" ht="102">
      <c r="B1174" s="196" t="s">
        <v>3430</v>
      </c>
      <c r="C1174" s="401"/>
      <c r="D1174" s="402"/>
      <c r="E1174" s="402"/>
      <c r="F1174" s="402"/>
      <c r="G1174" s="388"/>
      <c r="K1174" s="35"/>
    </row>
    <row r="1175" spans="1:11" s="123" customFormat="1" ht="38.25">
      <c r="A1175" s="399"/>
      <c r="B1175" s="196" t="s">
        <v>3421</v>
      </c>
      <c r="C1175" s="401"/>
      <c r="D1175" s="402"/>
      <c r="E1175" s="402"/>
      <c r="F1175" s="402"/>
      <c r="G1175" s="388"/>
      <c r="K1175" s="35"/>
    </row>
    <row r="1176" spans="1:11" s="123" customFormat="1">
      <c r="A1176" s="399"/>
      <c r="B1176" s="196" t="s">
        <v>3422</v>
      </c>
      <c r="C1176" s="401"/>
      <c r="D1176" s="402"/>
      <c r="E1176" s="402"/>
      <c r="F1176" s="402"/>
      <c r="G1176" s="388"/>
      <c r="K1176" s="35"/>
    </row>
    <row r="1177" spans="1:11" s="123" customFormat="1">
      <c r="A1177" s="399"/>
      <c r="B1177" s="403"/>
      <c r="C1177" s="16" t="s">
        <v>1046</v>
      </c>
      <c r="D1177" s="324">
        <v>32.5</v>
      </c>
      <c r="E1177" s="621"/>
      <c r="F1177" s="68">
        <f t="shared" ref="F1177" si="84">SUM(D1177*E1177)</f>
        <v>0</v>
      </c>
      <c r="G1177" s="381"/>
      <c r="K1177" s="35"/>
    </row>
    <row r="1178" spans="1:11" s="123" customFormat="1">
      <c r="A1178" s="399"/>
      <c r="B1178" s="403"/>
      <c r="C1178" s="16"/>
      <c r="D1178" s="324"/>
      <c r="E1178" s="52"/>
      <c r="F1178" s="68"/>
      <c r="G1178" s="388"/>
      <c r="K1178" s="35"/>
    </row>
    <row r="1179" spans="1:11" s="123" customFormat="1">
      <c r="A1179" s="117" t="s">
        <v>1027</v>
      </c>
      <c r="B1179" s="395" t="s">
        <v>3432</v>
      </c>
      <c r="C1179" s="16"/>
      <c r="D1179" s="324"/>
      <c r="E1179" s="52"/>
      <c r="F1179" s="68"/>
      <c r="G1179" s="388"/>
      <c r="K1179" s="35"/>
    </row>
    <row r="1180" spans="1:11" s="123" customFormat="1" ht="114.75">
      <c r="A1180" s="117"/>
      <c r="B1180" s="196" t="s">
        <v>3452</v>
      </c>
      <c r="C1180" s="401"/>
      <c r="D1180" s="402"/>
      <c r="E1180" s="402"/>
      <c r="F1180" s="402"/>
      <c r="G1180" s="381"/>
      <c r="K1180" s="35"/>
    </row>
    <row r="1181" spans="1:11" s="123" customFormat="1" ht="97.15" customHeight="1">
      <c r="A1181" s="117"/>
      <c r="B1181" s="196" t="s">
        <v>3430</v>
      </c>
      <c r="C1181" s="401"/>
      <c r="D1181" s="402"/>
      <c r="E1181" s="402"/>
      <c r="F1181" s="402"/>
      <c r="G1181" s="381"/>
      <c r="K1181" s="35"/>
    </row>
    <row r="1182" spans="1:11" s="123" customFormat="1" ht="38.25">
      <c r="A1182" s="117"/>
      <c r="B1182" s="196" t="s">
        <v>3421</v>
      </c>
      <c r="C1182" s="401"/>
      <c r="D1182" s="402"/>
      <c r="E1182" s="402"/>
      <c r="F1182" s="402"/>
      <c r="G1182" s="381"/>
      <c r="K1182" s="35"/>
    </row>
    <row r="1183" spans="1:11" s="123" customFormat="1">
      <c r="A1183" s="117"/>
      <c r="B1183" s="196" t="s">
        <v>3422</v>
      </c>
      <c r="C1183" s="401"/>
      <c r="D1183" s="402"/>
      <c r="E1183" s="402"/>
      <c r="F1183" s="402"/>
      <c r="G1183" s="381"/>
      <c r="K1183" s="35"/>
    </row>
    <row r="1184" spans="1:11" s="123" customFormat="1">
      <c r="A1184" s="399"/>
      <c r="B1184" s="403"/>
      <c r="C1184" s="16" t="s">
        <v>1046</v>
      </c>
      <c r="D1184" s="324">
        <v>44</v>
      </c>
      <c r="E1184" s="621"/>
      <c r="F1184" s="68">
        <f t="shared" ref="F1184" si="85">SUM(D1184*E1184)</f>
        <v>0</v>
      </c>
      <c r="G1184" s="381"/>
      <c r="K1184" s="35"/>
    </row>
    <row r="1185" spans="1:11" s="123" customFormat="1">
      <c r="A1185" s="399"/>
      <c r="B1185" s="403"/>
      <c r="C1185" s="401"/>
      <c r="D1185" s="402"/>
      <c r="E1185" s="402"/>
      <c r="F1185" s="402"/>
      <c r="G1185" s="381"/>
      <c r="K1185" s="35"/>
    </row>
    <row r="1186" spans="1:11" s="123" customFormat="1">
      <c r="A1186" s="117" t="s">
        <v>1030</v>
      </c>
      <c r="B1186" s="395" t="s">
        <v>3423</v>
      </c>
      <c r="C1186" s="401"/>
      <c r="D1186" s="402"/>
      <c r="E1186" s="402"/>
      <c r="F1186" s="402"/>
      <c r="G1186" s="381"/>
      <c r="K1186" s="35"/>
    </row>
    <row r="1187" spans="1:11" s="123" customFormat="1" ht="89.25">
      <c r="A1187" s="399"/>
      <c r="B1187" s="196" t="s">
        <v>3434</v>
      </c>
      <c r="C1187" s="401"/>
      <c r="D1187" s="402"/>
      <c r="E1187" s="402"/>
      <c r="F1187" s="402"/>
      <c r="G1187" s="381"/>
      <c r="K1187" s="35"/>
    </row>
    <row r="1188" spans="1:11" s="123" customFormat="1" ht="114.75">
      <c r="A1188" s="399"/>
      <c r="B1188" s="196" t="s">
        <v>3433</v>
      </c>
      <c r="C1188" s="401"/>
      <c r="D1188" s="402"/>
      <c r="E1188" s="402"/>
      <c r="F1188" s="402"/>
      <c r="G1188" s="381"/>
      <c r="K1188" s="35"/>
    </row>
    <row r="1189" spans="1:11" s="123" customFormat="1" ht="38.25">
      <c r="A1189" s="399"/>
      <c r="B1189" s="196" t="s">
        <v>3424</v>
      </c>
      <c r="C1189" s="401"/>
      <c r="D1189" s="402"/>
      <c r="E1189" s="402"/>
      <c r="F1189" s="402"/>
      <c r="G1189" s="381"/>
      <c r="K1189" s="35"/>
    </row>
    <row r="1190" spans="1:11" s="123" customFormat="1">
      <c r="A1190" s="399"/>
      <c r="B1190" s="196" t="s">
        <v>3422</v>
      </c>
      <c r="C1190" s="401"/>
      <c r="D1190" s="402"/>
      <c r="E1190" s="402"/>
      <c r="F1190" s="402"/>
      <c r="G1190" s="381"/>
      <c r="K1190" s="35"/>
    </row>
    <row r="1191" spans="1:11" s="123" customFormat="1">
      <c r="A1191" s="399"/>
      <c r="B1191" s="403"/>
      <c r="C1191" s="16" t="s">
        <v>1046</v>
      </c>
      <c r="D1191" s="324">
        <v>238</v>
      </c>
      <c r="E1191" s="621"/>
      <c r="F1191" s="68">
        <f t="shared" ref="F1191" si="86">SUM(D1191*E1191)</f>
        <v>0</v>
      </c>
      <c r="G1191" s="381"/>
      <c r="K1191" s="35"/>
    </row>
    <row r="1192" spans="1:11" s="123" customFormat="1">
      <c r="A1192" s="399"/>
      <c r="B1192" s="403"/>
      <c r="C1192" s="401"/>
      <c r="D1192" s="402"/>
      <c r="E1192" s="402"/>
      <c r="F1192" s="402"/>
      <c r="G1192" s="381"/>
      <c r="K1192" s="35"/>
    </row>
    <row r="1193" spans="1:11" s="123" customFormat="1" ht="25.5">
      <c r="A1193" s="117" t="s">
        <v>1034</v>
      </c>
      <c r="B1193" s="404" t="s">
        <v>3440</v>
      </c>
      <c r="C1193" s="401"/>
      <c r="D1193" s="402"/>
      <c r="E1193" s="402"/>
      <c r="F1193" s="402"/>
      <c r="G1193" s="381"/>
      <c r="K1193" s="35"/>
    </row>
    <row r="1194" spans="1:11" s="123" customFormat="1" ht="51">
      <c r="A1194" s="399"/>
      <c r="B1194" s="405" t="s">
        <v>3441</v>
      </c>
      <c r="C1194" s="401"/>
      <c r="D1194" s="402"/>
      <c r="E1194" s="402"/>
      <c r="F1194" s="402"/>
      <c r="G1194" s="381"/>
      <c r="K1194" s="35"/>
    </row>
    <row r="1195" spans="1:11" s="123" customFormat="1" ht="25.5">
      <c r="A1195" s="399"/>
      <c r="B1195" s="405" t="s">
        <v>3444</v>
      </c>
      <c r="C1195" s="401"/>
      <c r="D1195" s="402"/>
      <c r="E1195" s="402"/>
      <c r="F1195" s="402"/>
      <c r="G1195" s="381"/>
      <c r="K1195" s="35"/>
    </row>
    <row r="1196" spans="1:11" s="123" customFormat="1" ht="25.5">
      <c r="A1196" s="399"/>
      <c r="B1196" s="405" t="s">
        <v>3425</v>
      </c>
      <c r="C1196" s="401"/>
      <c r="D1196" s="402"/>
      <c r="E1196" s="402"/>
      <c r="F1196" s="402"/>
      <c r="G1196" s="381"/>
      <c r="K1196" s="35"/>
    </row>
    <row r="1197" spans="1:11" s="123" customFormat="1" ht="38.25">
      <c r="A1197" s="399"/>
      <c r="B1197" s="405" t="s">
        <v>3435</v>
      </c>
      <c r="C1197" s="401"/>
      <c r="D1197" s="402"/>
      <c r="E1197" s="402"/>
      <c r="F1197" s="402"/>
      <c r="G1197" s="381"/>
      <c r="K1197" s="35"/>
    </row>
    <row r="1198" spans="1:11" s="123" customFormat="1">
      <c r="A1198" s="399"/>
      <c r="B1198" s="405" t="s">
        <v>2659</v>
      </c>
      <c r="C1198" s="401"/>
      <c r="D1198" s="402"/>
      <c r="E1198" s="402"/>
      <c r="F1198" s="402"/>
      <c r="G1198" s="381"/>
      <c r="K1198" s="35"/>
    </row>
    <row r="1199" spans="1:11" s="123" customFormat="1">
      <c r="A1199" s="399"/>
      <c r="B1199" s="404"/>
      <c r="C1199" s="16" t="s">
        <v>1046</v>
      </c>
      <c r="D1199" s="324">
        <v>28</v>
      </c>
      <c r="E1199" s="621"/>
      <c r="F1199" s="68">
        <f t="shared" ref="F1199" si="87">SUM(D1199*E1199)</f>
        <v>0</v>
      </c>
      <c r="G1199" s="381"/>
      <c r="K1199" s="35"/>
    </row>
    <row r="1200" spans="1:11" s="123" customFormat="1">
      <c r="A1200" s="399"/>
      <c r="B1200" s="404"/>
      <c r="C1200" s="401"/>
      <c r="D1200" s="402"/>
      <c r="E1200" s="402"/>
      <c r="F1200" s="402"/>
      <c r="G1200" s="381"/>
      <c r="K1200" s="35"/>
    </row>
    <row r="1201" spans="1:11" s="123" customFormat="1" ht="25.5">
      <c r="A1201" s="117" t="s">
        <v>1035</v>
      </c>
      <c r="B1201" s="404" t="s">
        <v>3436</v>
      </c>
      <c r="C1201" s="401"/>
      <c r="D1201" s="402"/>
      <c r="E1201" s="402"/>
      <c r="F1201" s="402"/>
      <c r="G1201" s="381"/>
      <c r="K1201" s="35"/>
    </row>
    <row r="1202" spans="1:11" s="123" customFormat="1" ht="63.75">
      <c r="A1202" s="399"/>
      <c r="B1202" s="405" t="s">
        <v>3437</v>
      </c>
      <c r="C1202" s="401"/>
      <c r="D1202" s="402"/>
      <c r="E1202" s="402"/>
      <c r="F1202" s="402"/>
      <c r="G1202" s="381"/>
      <c r="K1202" s="35"/>
    </row>
    <row r="1203" spans="1:11" s="123" customFormat="1" ht="51">
      <c r="A1203" s="399"/>
      <c r="B1203" s="405" t="s">
        <v>3439</v>
      </c>
      <c r="C1203" s="401"/>
      <c r="D1203" s="402"/>
      <c r="E1203" s="402"/>
      <c r="F1203" s="402"/>
      <c r="G1203" s="381"/>
      <c r="K1203" s="35"/>
    </row>
    <row r="1204" spans="1:11" s="123" customFormat="1" ht="25.5">
      <c r="A1204" s="399"/>
      <c r="B1204" s="405" t="s">
        <v>3444</v>
      </c>
      <c r="C1204" s="401"/>
      <c r="D1204" s="402"/>
      <c r="E1204" s="402"/>
      <c r="F1204" s="402"/>
      <c r="G1204" s="381"/>
      <c r="K1204" s="35"/>
    </row>
    <row r="1205" spans="1:11" s="123" customFormat="1" ht="25.5">
      <c r="A1205" s="399"/>
      <c r="B1205" s="405" t="s">
        <v>3425</v>
      </c>
      <c r="C1205" s="401"/>
      <c r="D1205" s="402"/>
      <c r="E1205" s="402"/>
      <c r="F1205" s="402"/>
      <c r="G1205" s="381"/>
      <c r="K1205" s="35"/>
    </row>
    <row r="1206" spans="1:11" s="123" customFormat="1" ht="51">
      <c r="A1206" s="399"/>
      <c r="B1206" s="405" t="s">
        <v>3438</v>
      </c>
      <c r="C1206" s="401"/>
      <c r="D1206" s="402"/>
      <c r="E1206" s="402"/>
      <c r="F1206" s="402"/>
      <c r="G1206" s="381"/>
      <c r="K1206" s="35"/>
    </row>
    <row r="1207" spans="1:11" s="123" customFormat="1">
      <c r="A1207" s="399"/>
      <c r="B1207" s="405" t="s">
        <v>2659</v>
      </c>
      <c r="C1207" s="401"/>
      <c r="D1207" s="402"/>
      <c r="E1207" s="402"/>
      <c r="F1207" s="402"/>
      <c r="G1207" s="381"/>
      <c r="K1207" s="35"/>
    </row>
    <row r="1208" spans="1:11" s="123" customFormat="1">
      <c r="A1208" s="399"/>
      <c r="B1208" s="404"/>
      <c r="C1208" s="16" t="s">
        <v>1046</v>
      </c>
      <c r="D1208" s="324">
        <v>94</v>
      </c>
      <c r="E1208" s="621"/>
      <c r="F1208" s="68">
        <f t="shared" ref="F1208" si="88">SUM(D1208*E1208)</f>
        <v>0</v>
      </c>
      <c r="G1208" s="381"/>
      <c r="K1208" s="35"/>
    </row>
    <row r="1209" spans="1:11" s="123" customFormat="1">
      <c r="A1209" s="399"/>
      <c r="B1209" s="403"/>
      <c r="C1209" s="401"/>
      <c r="D1209" s="402"/>
      <c r="E1209" s="402"/>
      <c r="F1209" s="402"/>
      <c r="G1209" s="381"/>
      <c r="K1209" s="35"/>
    </row>
    <row r="1210" spans="1:11" s="123" customFormat="1">
      <c r="A1210" s="117" t="s">
        <v>1036</v>
      </c>
      <c r="B1210" s="404" t="s">
        <v>3442</v>
      </c>
      <c r="C1210" s="401"/>
      <c r="D1210" s="402"/>
      <c r="E1210" s="402"/>
      <c r="F1210" s="402"/>
      <c r="G1210" s="381"/>
      <c r="K1210" s="35"/>
    </row>
    <row r="1211" spans="1:11" s="123" customFormat="1" ht="51">
      <c r="A1211" s="399"/>
      <c r="B1211" s="405" t="s">
        <v>3443</v>
      </c>
      <c r="C1211" s="401"/>
      <c r="D1211" s="402"/>
      <c r="E1211" s="402"/>
      <c r="F1211" s="402"/>
      <c r="G1211" s="381"/>
      <c r="K1211" s="35"/>
    </row>
    <row r="1212" spans="1:11" s="123" customFormat="1" ht="25.5">
      <c r="A1212" s="399"/>
      <c r="B1212" s="405" t="s">
        <v>3444</v>
      </c>
      <c r="C1212" s="401"/>
      <c r="D1212" s="402"/>
      <c r="E1212" s="402"/>
      <c r="F1212" s="402"/>
      <c r="G1212" s="381"/>
      <c r="K1212" s="35"/>
    </row>
    <row r="1213" spans="1:11" s="123" customFormat="1" ht="76.5">
      <c r="A1213" s="399"/>
      <c r="B1213" s="405" t="s">
        <v>3445</v>
      </c>
      <c r="C1213" s="401"/>
      <c r="D1213" s="402"/>
      <c r="E1213" s="402"/>
      <c r="F1213" s="402"/>
      <c r="G1213" s="381"/>
      <c r="K1213" s="35"/>
    </row>
    <row r="1214" spans="1:11" s="123" customFormat="1">
      <c r="A1214" s="399"/>
      <c r="B1214" s="405" t="s">
        <v>2659</v>
      </c>
      <c r="C1214" s="401"/>
      <c r="D1214" s="402"/>
      <c r="E1214" s="402"/>
      <c r="F1214" s="402"/>
      <c r="G1214" s="381"/>
      <c r="K1214" s="35"/>
    </row>
    <row r="1215" spans="1:11" s="123" customFormat="1">
      <c r="A1215" s="399"/>
      <c r="B1215" s="405"/>
      <c r="C1215" s="16" t="s">
        <v>1046</v>
      </c>
      <c r="D1215" s="324">
        <v>9.1999999999999993</v>
      </c>
      <c r="E1215" s="621"/>
      <c r="F1215" s="68">
        <f t="shared" ref="F1215" si="89">SUM(D1215*E1215)</f>
        <v>0</v>
      </c>
      <c r="G1215" s="381"/>
      <c r="K1215" s="35"/>
    </row>
    <row r="1216" spans="1:11" s="123" customFormat="1">
      <c r="A1216" s="399"/>
      <c r="B1216" s="405"/>
      <c r="C1216" s="401"/>
      <c r="D1216" s="402"/>
      <c r="E1216" s="402"/>
      <c r="F1216" s="402"/>
      <c r="G1216" s="381"/>
      <c r="K1216" s="35"/>
    </row>
    <row r="1217" spans="1:11" s="123" customFormat="1">
      <c r="A1217" s="117" t="s">
        <v>1037</v>
      </c>
      <c r="B1217" s="404" t="s">
        <v>3446</v>
      </c>
      <c r="C1217" s="401"/>
      <c r="D1217" s="402"/>
      <c r="E1217" s="402"/>
      <c r="F1217" s="402"/>
      <c r="G1217" s="381"/>
      <c r="K1217" s="35"/>
    </row>
    <row r="1218" spans="1:11" s="123" customFormat="1" ht="89.25">
      <c r="A1218" s="399"/>
      <c r="B1218" s="405" t="s">
        <v>3447</v>
      </c>
      <c r="C1218" s="401"/>
      <c r="D1218" s="402"/>
      <c r="E1218" s="402"/>
      <c r="F1218" s="402"/>
      <c r="G1218" s="381"/>
      <c r="K1218" s="35"/>
    </row>
    <row r="1219" spans="1:11" s="123" customFormat="1" ht="25.5">
      <c r="A1219" s="399"/>
      <c r="B1219" s="405" t="s">
        <v>3444</v>
      </c>
      <c r="C1219" s="401"/>
      <c r="D1219" s="402"/>
      <c r="E1219" s="402"/>
      <c r="F1219" s="402"/>
      <c r="G1219" s="381"/>
      <c r="K1219" s="35"/>
    </row>
    <row r="1220" spans="1:11" s="123" customFormat="1" ht="51">
      <c r="A1220" s="399"/>
      <c r="B1220" s="405" t="s">
        <v>3448</v>
      </c>
      <c r="C1220" s="401"/>
      <c r="D1220" s="402"/>
      <c r="E1220" s="402"/>
      <c r="F1220" s="402"/>
      <c r="G1220" s="381"/>
      <c r="K1220" s="35"/>
    </row>
    <row r="1221" spans="1:11" s="123" customFormat="1">
      <c r="A1221" s="399"/>
      <c r="B1221" s="405" t="s">
        <v>2659</v>
      </c>
      <c r="C1221" s="401"/>
      <c r="D1221" s="402"/>
      <c r="E1221" s="402"/>
      <c r="F1221" s="402"/>
      <c r="G1221" s="381"/>
      <c r="K1221" s="35"/>
    </row>
    <row r="1222" spans="1:11" s="123" customFormat="1">
      <c r="A1222" s="399"/>
      <c r="B1222" s="405"/>
      <c r="C1222" s="16" t="s">
        <v>1046</v>
      </c>
      <c r="D1222" s="324">
        <v>32</v>
      </c>
      <c r="E1222" s="621"/>
      <c r="F1222" s="68">
        <f t="shared" ref="F1222" si="90">SUM(D1222*E1222)</f>
        <v>0</v>
      </c>
      <c r="G1222" s="381"/>
      <c r="K1222" s="35"/>
    </row>
    <row r="1223" spans="1:11" s="123" customFormat="1">
      <c r="A1223" s="399"/>
      <c r="B1223" s="403"/>
      <c r="C1223" s="401"/>
      <c r="D1223" s="402"/>
      <c r="E1223" s="402"/>
      <c r="F1223" s="402"/>
      <c r="G1223" s="381"/>
      <c r="K1223" s="35"/>
    </row>
    <row r="1224" spans="1:11" s="123" customFormat="1">
      <c r="A1224" s="117" t="s">
        <v>1038</v>
      </c>
      <c r="B1224" s="404" t="s">
        <v>3449</v>
      </c>
      <c r="C1224" s="401"/>
      <c r="D1224" s="402"/>
      <c r="E1224" s="402"/>
      <c r="F1224" s="402"/>
      <c r="G1224" s="381"/>
      <c r="K1224" s="35"/>
    </row>
    <row r="1225" spans="1:11" s="123" customFormat="1" ht="63.75">
      <c r="A1225" s="399"/>
      <c r="B1225" s="405" t="s">
        <v>3450</v>
      </c>
      <c r="C1225" s="401"/>
      <c r="D1225" s="402"/>
      <c r="E1225" s="402"/>
      <c r="F1225" s="402"/>
      <c r="G1225" s="381"/>
      <c r="K1225" s="35"/>
    </row>
    <row r="1226" spans="1:11" s="123" customFormat="1" ht="25.5">
      <c r="A1226" s="399"/>
      <c r="B1226" s="405" t="s">
        <v>3444</v>
      </c>
      <c r="C1226" s="401"/>
      <c r="D1226" s="402"/>
      <c r="E1226" s="402"/>
      <c r="F1226" s="402"/>
      <c r="G1226" s="381"/>
      <c r="K1226" s="35"/>
    </row>
    <row r="1227" spans="1:11" s="123" customFormat="1" ht="51">
      <c r="A1227" s="399"/>
      <c r="B1227" s="405" t="s">
        <v>3448</v>
      </c>
      <c r="C1227" s="401"/>
      <c r="D1227" s="402"/>
      <c r="E1227" s="402"/>
      <c r="F1227" s="402"/>
      <c r="G1227" s="381"/>
      <c r="K1227" s="35"/>
    </row>
    <row r="1228" spans="1:11" s="123" customFormat="1">
      <c r="A1228" s="399"/>
      <c r="B1228" s="405" t="s">
        <v>2659</v>
      </c>
      <c r="C1228" s="401"/>
      <c r="D1228" s="402"/>
      <c r="E1228" s="402"/>
      <c r="F1228" s="402"/>
      <c r="G1228" s="381"/>
      <c r="K1228" s="35"/>
    </row>
    <row r="1229" spans="1:11" s="123" customFormat="1">
      <c r="A1229" s="399"/>
      <c r="B1229" s="405"/>
      <c r="C1229" s="16" t="s">
        <v>1046</v>
      </c>
      <c r="D1229" s="324">
        <v>168</v>
      </c>
      <c r="E1229" s="621"/>
      <c r="F1229" s="68">
        <f t="shared" ref="F1229" si="91">SUM(D1229*E1229)</f>
        <v>0</v>
      </c>
      <c r="G1229" s="381"/>
      <c r="K1229" s="35"/>
    </row>
    <row r="1230" spans="1:11" s="123" customFormat="1">
      <c r="A1230" s="399"/>
      <c r="B1230" s="405"/>
      <c r="C1230" s="16"/>
      <c r="D1230" s="324"/>
      <c r="E1230" s="52"/>
      <c r="F1230" s="68"/>
      <c r="G1230" s="381"/>
      <c r="K1230" s="35"/>
    </row>
    <row r="1231" spans="1:11" s="123" customFormat="1">
      <c r="A1231" s="117" t="s">
        <v>1039</v>
      </c>
      <c r="B1231" s="404" t="s">
        <v>4341</v>
      </c>
      <c r="C1231" s="16"/>
      <c r="D1231" s="324"/>
      <c r="E1231" s="52"/>
      <c r="F1231" s="68"/>
      <c r="G1231" s="381"/>
      <c r="K1231" s="35"/>
    </row>
    <row r="1232" spans="1:11" s="123" customFormat="1" ht="68.45" customHeight="1">
      <c r="A1232" s="399"/>
      <c r="B1232" s="405" t="s">
        <v>4340</v>
      </c>
      <c r="C1232" s="16"/>
      <c r="D1232" s="324"/>
      <c r="E1232" s="52"/>
      <c r="F1232" s="68"/>
      <c r="G1232" s="381"/>
      <c r="K1232" s="35"/>
    </row>
    <row r="1233" spans="1:11" s="123" customFormat="1" ht="38.25">
      <c r="A1233" s="399"/>
      <c r="B1233" s="405" t="s">
        <v>3435</v>
      </c>
      <c r="C1233" s="16"/>
      <c r="D1233" s="324"/>
      <c r="E1233" s="52"/>
      <c r="F1233" s="68"/>
      <c r="G1233" s="381"/>
      <c r="K1233" s="35"/>
    </row>
    <row r="1234" spans="1:11" s="123" customFormat="1">
      <c r="A1234" s="399"/>
      <c r="B1234" s="405" t="s">
        <v>2659</v>
      </c>
      <c r="C1234" s="16"/>
      <c r="D1234" s="324"/>
      <c r="E1234" s="52"/>
      <c r="F1234" s="68"/>
      <c r="G1234" s="381"/>
      <c r="K1234" s="35"/>
    </row>
    <row r="1235" spans="1:11" s="123" customFormat="1">
      <c r="A1235" s="399"/>
      <c r="B1235" s="405"/>
      <c r="C1235" s="16" t="s">
        <v>1046</v>
      </c>
      <c r="D1235" s="324">
        <v>6</v>
      </c>
      <c r="E1235" s="621"/>
      <c r="F1235" s="68">
        <f t="shared" ref="F1235" si="92">SUM(D1235*E1235)</f>
        <v>0</v>
      </c>
      <c r="G1235" s="381"/>
      <c r="K1235" s="35"/>
    </row>
    <row r="1236" spans="1:11" s="123" customFormat="1">
      <c r="A1236" s="390"/>
      <c r="B1236" s="391"/>
      <c r="C1236" s="392"/>
      <c r="D1236" s="388"/>
      <c r="E1236" s="388"/>
      <c r="F1236" s="388"/>
      <c r="G1236" s="381"/>
      <c r="K1236" s="35"/>
    </row>
    <row r="1237" spans="1:11" s="123" customFormat="1" ht="16.149999999999999" customHeight="1">
      <c r="A1237" s="233" t="str">
        <f>A1167</f>
        <v>V.</v>
      </c>
      <c r="B1237" s="234" t="str">
        <f>CONCATENATE(B1167," ", "UKUPNO:")</f>
        <v>LIMARSKI RADOVI UKUPNO:</v>
      </c>
      <c r="C1237" s="235"/>
      <c r="D1237" s="236"/>
      <c r="E1237" s="236"/>
      <c r="F1237" s="378">
        <f>SUM(F1168:F1236)</f>
        <v>0</v>
      </c>
      <c r="G1237" s="381"/>
      <c r="K1237" s="28"/>
    </row>
    <row r="1238" spans="1:11" s="123" customFormat="1">
      <c r="A1238" s="390"/>
      <c r="B1238" s="391"/>
      <c r="C1238" s="392"/>
      <c r="D1238" s="388"/>
      <c r="E1238" s="388"/>
      <c r="F1238" s="388"/>
      <c r="G1238" s="381"/>
      <c r="K1238" s="35"/>
    </row>
    <row r="1239" spans="1:11" s="123" customFormat="1">
      <c r="A1239" s="390"/>
      <c r="B1239" s="391"/>
      <c r="C1239" s="392"/>
      <c r="D1239" s="388"/>
      <c r="E1239" s="388">
        <v>0</v>
      </c>
      <c r="F1239" s="388"/>
      <c r="G1239" s="381"/>
      <c r="K1239" s="35"/>
    </row>
    <row r="1240" spans="1:11" s="123" customFormat="1" ht="16.149999999999999" customHeight="1">
      <c r="A1240" s="43" t="s">
        <v>1054</v>
      </c>
      <c r="B1240" s="44" t="s">
        <v>787</v>
      </c>
      <c r="C1240" s="45"/>
      <c r="D1240" s="46"/>
      <c r="E1240" s="393">
        <v>0</v>
      </c>
      <c r="F1240" s="393"/>
      <c r="G1240" s="381"/>
      <c r="K1240" s="28"/>
    </row>
    <row r="1241" spans="1:11" s="412" customFormat="1" ht="16.149999999999999" customHeight="1">
      <c r="A1241" s="406"/>
      <c r="B1241" s="407"/>
      <c r="C1241" s="408"/>
      <c r="D1241" s="409"/>
      <c r="E1241" s="410"/>
      <c r="F1241" s="410"/>
      <c r="G1241" s="411"/>
      <c r="K1241" s="413"/>
    </row>
    <row r="1242" spans="1:11" s="412" customFormat="1" ht="16.149999999999999" customHeight="1">
      <c r="A1242" s="406"/>
      <c r="B1242" s="414" t="s">
        <v>1033</v>
      </c>
      <c r="C1242" s="408"/>
      <c r="D1242" s="409"/>
      <c r="E1242" s="410"/>
      <c r="F1242" s="410"/>
      <c r="G1242" s="411"/>
      <c r="K1242" s="413"/>
    </row>
    <row r="1243" spans="1:11" s="412" customFormat="1" ht="38.25">
      <c r="A1243" s="406"/>
      <c r="B1243" s="415" t="s">
        <v>4343</v>
      </c>
      <c r="C1243" s="408"/>
      <c r="D1243" s="409"/>
      <c r="E1243" s="410"/>
      <c r="F1243" s="410"/>
      <c r="G1243" s="411"/>
      <c r="K1243" s="413"/>
    </row>
    <row r="1244" spans="1:11" s="412" customFormat="1" ht="38.25">
      <c r="A1244" s="406"/>
      <c r="B1244" s="415" t="s">
        <v>4368</v>
      </c>
      <c r="C1244" s="408"/>
      <c r="D1244" s="409"/>
      <c r="E1244" s="410"/>
      <c r="F1244" s="410"/>
      <c r="G1244" s="411"/>
      <c r="K1244" s="413"/>
    </row>
    <row r="1245" spans="1:11" s="123" customFormat="1">
      <c r="A1245" s="124"/>
      <c r="B1245" s="124"/>
      <c r="C1245" s="119"/>
      <c r="D1245" s="120"/>
      <c r="E1245" s="120">
        <v>0</v>
      </c>
      <c r="F1245" s="120"/>
      <c r="G1245" s="381"/>
      <c r="K1245" s="35"/>
    </row>
    <row r="1246" spans="1:11" s="123" customFormat="1" ht="25.5">
      <c r="A1246" s="117" t="s">
        <v>987</v>
      </c>
      <c r="B1246" s="118" t="s">
        <v>3058</v>
      </c>
      <c r="C1246" s="119"/>
      <c r="D1246" s="120"/>
      <c r="E1246" s="120">
        <v>0</v>
      </c>
      <c r="F1246" s="120"/>
      <c r="G1246" s="381"/>
      <c r="K1246" s="35"/>
    </row>
    <row r="1247" spans="1:11" s="123" customFormat="1" ht="102">
      <c r="A1247" s="117"/>
      <c r="B1247" s="75" t="s">
        <v>3095</v>
      </c>
      <c r="C1247" s="119"/>
      <c r="D1247" s="120"/>
      <c r="E1247" s="120"/>
      <c r="F1247" s="120"/>
      <c r="G1247" s="381"/>
      <c r="K1247" s="35"/>
    </row>
    <row r="1248" spans="1:11" s="123" customFormat="1" ht="165.75">
      <c r="A1248" s="117"/>
      <c r="B1248" s="75" t="s">
        <v>3059</v>
      </c>
      <c r="C1248" s="119"/>
      <c r="D1248" s="120"/>
      <c r="E1248" s="120"/>
      <c r="F1248" s="120"/>
      <c r="G1248" s="381"/>
      <c r="K1248" s="35"/>
    </row>
    <row r="1249" spans="1:11" s="123" customFormat="1" ht="38.25">
      <c r="A1249" s="117"/>
      <c r="B1249" s="75" t="s">
        <v>3060</v>
      </c>
      <c r="C1249" s="119"/>
      <c r="D1249" s="120"/>
      <c r="E1249" s="120"/>
      <c r="F1249" s="120"/>
      <c r="G1249" s="381"/>
      <c r="K1249" s="35"/>
    </row>
    <row r="1250" spans="1:11" s="123" customFormat="1" ht="38.25">
      <c r="A1250" s="117"/>
      <c r="B1250" s="75" t="s">
        <v>3061</v>
      </c>
      <c r="C1250" s="119"/>
      <c r="D1250" s="120"/>
      <c r="E1250" s="120"/>
      <c r="F1250" s="120"/>
      <c r="G1250" s="381"/>
      <c r="K1250" s="35"/>
    </row>
    <row r="1251" spans="1:11" s="123" customFormat="1">
      <c r="A1251" s="117"/>
      <c r="B1251" s="75" t="s">
        <v>4381</v>
      </c>
      <c r="C1251" s="119"/>
      <c r="D1251" s="120"/>
      <c r="E1251" s="120"/>
      <c r="F1251" s="120"/>
      <c r="G1251" s="381"/>
      <c r="K1251" s="35"/>
    </row>
    <row r="1252" spans="1:11" s="123" customFormat="1">
      <c r="A1252" s="64" t="s">
        <v>75</v>
      </c>
      <c r="B1252" s="75" t="s">
        <v>2269</v>
      </c>
      <c r="C1252" s="143" t="s">
        <v>1006</v>
      </c>
      <c r="D1252" s="416">
        <v>110</v>
      </c>
      <c r="E1252" s="624"/>
      <c r="F1252" s="68">
        <f t="shared" ref="F1252:F1254" si="93">SUM(D1252*E1252)</f>
        <v>0</v>
      </c>
      <c r="G1252" s="381"/>
      <c r="K1252" s="35"/>
    </row>
    <row r="1253" spans="1:11" s="123" customFormat="1">
      <c r="A1253" s="64" t="s">
        <v>77</v>
      </c>
      <c r="B1253" s="75" t="s">
        <v>1465</v>
      </c>
      <c r="C1253" s="143" t="s">
        <v>1006</v>
      </c>
      <c r="D1253" s="416">
        <v>110</v>
      </c>
      <c r="E1253" s="624"/>
      <c r="F1253" s="68">
        <f t="shared" si="93"/>
        <v>0</v>
      </c>
      <c r="G1253" s="381"/>
      <c r="K1253" s="35"/>
    </row>
    <row r="1254" spans="1:11" s="123" customFormat="1">
      <c r="A1254" s="64" t="s">
        <v>79</v>
      </c>
      <c r="B1254" s="75" t="s">
        <v>3090</v>
      </c>
      <c r="C1254" s="143" t="s">
        <v>1046</v>
      </c>
      <c r="D1254" s="416">
        <v>80</v>
      </c>
      <c r="E1254" s="624"/>
      <c r="F1254" s="68">
        <f t="shared" si="93"/>
        <v>0</v>
      </c>
      <c r="G1254" s="381"/>
      <c r="K1254" s="35"/>
    </row>
    <row r="1255" spans="1:11" s="123" customFormat="1">
      <c r="A1255" s="117"/>
      <c r="B1255" s="75"/>
      <c r="C1255" s="119"/>
      <c r="D1255" s="120"/>
      <c r="E1255" s="120"/>
      <c r="F1255" s="120"/>
      <c r="G1255" s="381"/>
      <c r="K1255" s="35"/>
    </row>
    <row r="1256" spans="1:11" s="123" customFormat="1" ht="25.5">
      <c r="A1256" s="117" t="s">
        <v>1027</v>
      </c>
      <c r="B1256" s="118" t="s">
        <v>3062</v>
      </c>
      <c r="C1256" s="119"/>
      <c r="D1256" s="120"/>
      <c r="E1256" s="120"/>
      <c r="F1256" s="120"/>
      <c r="G1256" s="381"/>
      <c r="K1256" s="35"/>
    </row>
    <row r="1257" spans="1:11" s="123" customFormat="1" ht="63.75">
      <c r="A1257" s="117"/>
      <c r="B1257" s="354" t="s">
        <v>3066</v>
      </c>
      <c r="C1257" s="119"/>
      <c r="D1257" s="120"/>
      <c r="E1257" s="120"/>
      <c r="F1257" s="120"/>
      <c r="G1257" s="381"/>
      <c r="K1257" s="35"/>
    </row>
    <row r="1258" spans="1:11" s="123" customFormat="1" ht="165.75">
      <c r="A1258" s="117"/>
      <c r="B1258" s="75" t="s">
        <v>3063</v>
      </c>
      <c r="C1258" s="119"/>
      <c r="D1258" s="120"/>
      <c r="E1258" s="120"/>
      <c r="F1258" s="120"/>
      <c r="G1258" s="381"/>
      <c r="K1258" s="35"/>
    </row>
    <row r="1259" spans="1:11" s="123" customFormat="1" ht="38.25">
      <c r="A1259" s="117"/>
      <c r="B1259" s="417" t="s">
        <v>3060</v>
      </c>
      <c r="C1259" s="119"/>
      <c r="D1259" s="120"/>
      <c r="E1259" s="120"/>
      <c r="F1259" s="120"/>
      <c r="G1259" s="381"/>
      <c r="K1259" s="35"/>
    </row>
    <row r="1260" spans="1:11" s="123" customFormat="1" ht="38.25">
      <c r="A1260" s="117"/>
      <c r="B1260" s="417" t="s">
        <v>3061</v>
      </c>
      <c r="C1260" s="119"/>
      <c r="D1260" s="120"/>
      <c r="E1260" s="120"/>
      <c r="F1260" s="120"/>
      <c r="G1260" s="381"/>
      <c r="K1260" s="35"/>
    </row>
    <row r="1261" spans="1:11" s="123" customFormat="1">
      <c r="A1261" s="117"/>
      <c r="B1261" s="75" t="s">
        <v>4380</v>
      </c>
      <c r="C1261" s="119"/>
      <c r="D1261" s="120"/>
      <c r="E1261" s="120"/>
      <c r="F1261" s="120"/>
      <c r="G1261" s="381"/>
      <c r="K1261" s="35"/>
    </row>
    <row r="1262" spans="1:11" s="123" customFormat="1">
      <c r="A1262" s="64" t="s">
        <v>75</v>
      </c>
      <c r="B1262" s="75" t="s">
        <v>2269</v>
      </c>
      <c r="C1262" s="143" t="s">
        <v>1006</v>
      </c>
      <c r="D1262" s="416">
        <v>4.2</v>
      </c>
      <c r="E1262" s="624"/>
      <c r="F1262" s="68">
        <f t="shared" ref="F1262:F1263" si="94">SUM(D1262*E1262)</f>
        <v>0</v>
      </c>
      <c r="G1262" s="381"/>
      <c r="K1262" s="35"/>
    </row>
    <row r="1263" spans="1:11" s="123" customFormat="1">
      <c r="A1263" s="64" t="s">
        <v>77</v>
      </c>
      <c r="B1263" s="75" t="s">
        <v>1465</v>
      </c>
      <c r="C1263" s="143" t="s">
        <v>1006</v>
      </c>
      <c r="D1263" s="416">
        <v>4.2</v>
      </c>
      <c r="E1263" s="624"/>
      <c r="F1263" s="68">
        <f t="shared" si="94"/>
        <v>0</v>
      </c>
      <c r="G1263" s="381"/>
      <c r="K1263" s="35"/>
    </row>
    <row r="1264" spans="1:11" s="123" customFormat="1">
      <c r="A1264" s="117"/>
      <c r="B1264" s="75"/>
      <c r="C1264" s="119"/>
      <c r="D1264" s="120"/>
      <c r="E1264" s="120"/>
      <c r="F1264" s="120"/>
      <c r="G1264" s="381"/>
      <c r="K1264" s="35"/>
    </row>
    <row r="1265" spans="1:11" s="123" customFormat="1" ht="25.5">
      <c r="A1265" s="117" t="s">
        <v>1030</v>
      </c>
      <c r="B1265" s="118" t="s">
        <v>3064</v>
      </c>
      <c r="C1265" s="119"/>
      <c r="D1265" s="120"/>
      <c r="E1265" s="120"/>
      <c r="F1265" s="120"/>
      <c r="G1265" s="381"/>
      <c r="K1265" s="35"/>
    </row>
    <row r="1266" spans="1:11" s="123" customFormat="1" ht="51">
      <c r="A1266" s="117"/>
      <c r="B1266" s="417" t="s">
        <v>3067</v>
      </c>
      <c r="C1266" s="119"/>
      <c r="D1266" s="120"/>
      <c r="E1266" s="120"/>
      <c r="F1266" s="120"/>
      <c r="G1266" s="381"/>
      <c r="K1266" s="35"/>
    </row>
    <row r="1267" spans="1:11" s="123" customFormat="1" ht="160.9" customHeight="1">
      <c r="A1267" s="117"/>
      <c r="B1267" s="417" t="s">
        <v>3065</v>
      </c>
      <c r="C1267" s="119"/>
      <c r="D1267" s="120"/>
      <c r="E1267" s="120"/>
      <c r="F1267" s="120"/>
      <c r="G1267" s="381"/>
      <c r="K1267" s="35"/>
    </row>
    <row r="1268" spans="1:11" s="123" customFormat="1" ht="38.25">
      <c r="A1268" s="117"/>
      <c r="B1268" s="417" t="s">
        <v>3060</v>
      </c>
      <c r="C1268" s="119"/>
      <c r="D1268" s="120"/>
      <c r="E1268" s="120"/>
      <c r="F1268" s="120"/>
      <c r="G1268" s="381"/>
      <c r="K1268" s="35"/>
    </row>
    <row r="1269" spans="1:11" s="123" customFormat="1" ht="38.25">
      <c r="A1269" s="117"/>
      <c r="B1269" s="417" t="s">
        <v>3061</v>
      </c>
      <c r="C1269" s="119"/>
      <c r="D1269" s="120"/>
      <c r="E1269" s="120"/>
      <c r="F1269" s="120"/>
      <c r="G1269" s="381"/>
      <c r="K1269" s="35"/>
    </row>
    <row r="1270" spans="1:11" s="123" customFormat="1">
      <c r="A1270" s="117"/>
      <c r="B1270" s="75" t="s">
        <v>4379</v>
      </c>
      <c r="C1270" s="119"/>
      <c r="D1270" s="120"/>
      <c r="E1270" s="120"/>
      <c r="F1270" s="120"/>
      <c r="G1270" s="381"/>
      <c r="K1270" s="35"/>
    </row>
    <row r="1271" spans="1:11" s="123" customFormat="1">
      <c r="A1271" s="64" t="s">
        <v>75</v>
      </c>
      <c r="B1271" s="75" t="s">
        <v>2269</v>
      </c>
      <c r="C1271" s="143" t="s">
        <v>1006</v>
      </c>
      <c r="D1271" s="416">
        <v>32</v>
      </c>
      <c r="E1271" s="624"/>
      <c r="F1271" s="68">
        <f t="shared" ref="F1271:F1272" si="95">SUM(D1271*E1271)</f>
        <v>0</v>
      </c>
      <c r="G1271" s="381"/>
      <c r="K1271" s="35"/>
    </row>
    <row r="1272" spans="1:11" s="123" customFormat="1">
      <c r="A1272" s="64" t="s">
        <v>77</v>
      </c>
      <c r="B1272" s="75" t="s">
        <v>1465</v>
      </c>
      <c r="C1272" s="143" t="s">
        <v>1006</v>
      </c>
      <c r="D1272" s="416">
        <v>32</v>
      </c>
      <c r="E1272" s="624"/>
      <c r="F1272" s="68">
        <f t="shared" si="95"/>
        <v>0</v>
      </c>
      <c r="G1272" s="381"/>
      <c r="K1272" s="35"/>
    </row>
    <row r="1273" spans="1:11" s="123" customFormat="1">
      <c r="A1273" s="117"/>
      <c r="B1273" s="75"/>
      <c r="C1273" s="119"/>
      <c r="D1273" s="120"/>
      <c r="E1273" s="120"/>
      <c r="F1273" s="120"/>
      <c r="G1273" s="381"/>
      <c r="K1273" s="35"/>
    </row>
    <row r="1274" spans="1:11" s="123" customFormat="1" ht="25.5">
      <c r="A1274" s="117" t="s">
        <v>1034</v>
      </c>
      <c r="B1274" s="118" t="s">
        <v>3068</v>
      </c>
      <c r="C1274" s="119"/>
      <c r="D1274" s="120"/>
      <c r="E1274" s="120"/>
      <c r="F1274" s="120"/>
      <c r="G1274" s="381"/>
      <c r="K1274" s="35"/>
    </row>
    <row r="1275" spans="1:11" s="123" customFormat="1" ht="51">
      <c r="A1275" s="117"/>
      <c r="B1275" s="417" t="s">
        <v>3070</v>
      </c>
      <c r="C1275" s="119"/>
      <c r="D1275" s="120"/>
      <c r="E1275" s="120"/>
      <c r="F1275" s="120"/>
      <c r="G1275" s="381"/>
      <c r="K1275" s="35"/>
    </row>
    <row r="1276" spans="1:11" s="123" customFormat="1">
      <c r="A1276" s="117"/>
      <c r="B1276" s="295" t="s">
        <v>3072</v>
      </c>
      <c r="C1276" s="119"/>
      <c r="D1276" s="120"/>
      <c r="E1276" s="120"/>
      <c r="F1276" s="120"/>
      <c r="G1276" s="381"/>
      <c r="K1276" s="35"/>
    </row>
    <row r="1277" spans="1:11" s="123" customFormat="1" ht="165" customHeight="1">
      <c r="A1277" s="117"/>
      <c r="B1277" s="417" t="s">
        <v>3065</v>
      </c>
      <c r="C1277" s="119"/>
      <c r="D1277" s="120"/>
      <c r="E1277" s="120"/>
      <c r="F1277" s="120"/>
      <c r="G1277" s="381"/>
      <c r="K1277" s="35"/>
    </row>
    <row r="1278" spans="1:11" s="123" customFormat="1" ht="38.25">
      <c r="A1278" s="117"/>
      <c r="B1278" s="417" t="s">
        <v>3060</v>
      </c>
      <c r="C1278" s="119"/>
      <c r="D1278" s="120"/>
      <c r="E1278" s="120"/>
      <c r="F1278" s="120"/>
      <c r="G1278" s="381"/>
      <c r="K1278" s="35"/>
    </row>
    <row r="1279" spans="1:11" s="123" customFormat="1" ht="38.25">
      <c r="A1279" s="117"/>
      <c r="B1279" s="417" t="s">
        <v>3061</v>
      </c>
      <c r="C1279" s="119"/>
      <c r="D1279" s="120"/>
      <c r="E1279" s="120"/>
      <c r="F1279" s="120"/>
      <c r="G1279" s="381"/>
      <c r="K1279" s="35"/>
    </row>
    <row r="1280" spans="1:11" s="123" customFormat="1">
      <c r="A1280" s="117"/>
      <c r="B1280" s="75" t="s">
        <v>4380</v>
      </c>
      <c r="C1280" s="119"/>
      <c r="D1280" s="120"/>
      <c r="E1280" s="120"/>
      <c r="F1280" s="120"/>
      <c r="G1280" s="381"/>
      <c r="K1280" s="35"/>
    </row>
    <row r="1281" spans="1:11" s="123" customFormat="1" ht="18" customHeight="1">
      <c r="A1281" s="64" t="s">
        <v>75</v>
      </c>
      <c r="B1281" s="75" t="s">
        <v>2269</v>
      </c>
      <c r="C1281" s="143" t="s">
        <v>1006</v>
      </c>
      <c r="D1281" s="416">
        <v>54</v>
      </c>
      <c r="E1281" s="624"/>
      <c r="F1281" s="68">
        <f t="shared" ref="F1281:F1282" si="96">SUM(D1281*E1281)</f>
        <v>0</v>
      </c>
      <c r="G1281" s="381"/>
      <c r="K1281" s="35"/>
    </row>
    <row r="1282" spans="1:11" s="123" customFormat="1">
      <c r="A1282" s="64" t="s">
        <v>77</v>
      </c>
      <c r="B1282" s="75" t="s">
        <v>1465</v>
      </c>
      <c r="C1282" s="143" t="s">
        <v>1006</v>
      </c>
      <c r="D1282" s="416">
        <v>54</v>
      </c>
      <c r="E1282" s="624"/>
      <c r="F1282" s="68">
        <f t="shared" si="96"/>
        <v>0</v>
      </c>
      <c r="G1282" s="120"/>
      <c r="K1282" s="35"/>
    </row>
    <row r="1283" spans="1:11" s="123" customFormat="1">
      <c r="A1283" s="64"/>
      <c r="B1283" s="75"/>
      <c r="C1283" s="143"/>
      <c r="D1283" s="120"/>
      <c r="E1283" s="120"/>
      <c r="F1283" s="68"/>
      <c r="G1283" s="120"/>
      <c r="K1283" s="35"/>
    </row>
    <row r="1284" spans="1:11" s="123" customFormat="1" ht="25.5">
      <c r="A1284" s="117" t="s">
        <v>1035</v>
      </c>
      <c r="B1284" s="118" t="s">
        <v>3073</v>
      </c>
      <c r="C1284" s="119"/>
      <c r="D1284" s="120"/>
      <c r="E1284" s="120"/>
      <c r="F1284" s="120"/>
      <c r="G1284" s="120"/>
      <c r="K1284" s="35"/>
    </row>
    <row r="1285" spans="1:11" s="123" customFormat="1" ht="51">
      <c r="A1285" s="117"/>
      <c r="B1285" s="417" t="s">
        <v>3074</v>
      </c>
      <c r="C1285" s="119"/>
      <c r="D1285" s="120"/>
      <c r="E1285" s="120"/>
      <c r="F1285" s="120"/>
      <c r="G1285" s="120"/>
      <c r="K1285" s="35"/>
    </row>
    <row r="1286" spans="1:11" s="123" customFormat="1">
      <c r="A1286" s="117"/>
      <c r="B1286" s="417" t="s">
        <v>3075</v>
      </c>
      <c r="C1286" s="119"/>
      <c r="D1286" s="120"/>
      <c r="E1286" s="120"/>
      <c r="F1286" s="120"/>
      <c r="G1286" s="120"/>
      <c r="K1286" s="35"/>
    </row>
    <row r="1287" spans="1:11" s="123" customFormat="1" ht="166.15" customHeight="1">
      <c r="A1287" s="117"/>
      <c r="B1287" s="417" t="s">
        <v>3065</v>
      </c>
      <c r="C1287" s="119"/>
      <c r="D1287" s="120"/>
      <c r="E1287" s="120"/>
      <c r="F1287" s="120"/>
      <c r="G1287" s="120"/>
      <c r="K1287" s="35"/>
    </row>
    <row r="1288" spans="1:11" s="123" customFormat="1" ht="38.25">
      <c r="A1288" s="117"/>
      <c r="B1288" s="417" t="s">
        <v>3060</v>
      </c>
      <c r="C1288" s="119"/>
      <c r="D1288" s="120"/>
      <c r="E1288" s="120"/>
      <c r="F1288" s="120"/>
      <c r="G1288" s="120"/>
      <c r="K1288" s="35"/>
    </row>
    <row r="1289" spans="1:11" s="123" customFormat="1" ht="38.25">
      <c r="A1289" s="117"/>
      <c r="B1289" s="417" t="s">
        <v>3061</v>
      </c>
      <c r="C1289" s="119"/>
      <c r="D1289" s="120"/>
      <c r="E1289" s="120"/>
      <c r="F1289" s="120"/>
      <c r="G1289" s="120"/>
      <c r="K1289" s="35"/>
    </row>
    <row r="1290" spans="1:11" s="123" customFormat="1">
      <c r="A1290" s="117"/>
      <c r="B1290" s="75" t="s">
        <v>4379</v>
      </c>
      <c r="C1290" s="119"/>
      <c r="D1290" s="120"/>
      <c r="E1290" s="120"/>
      <c r="F1290" s="120"/>
      <c r="G1290" s="120"/>
      <c r="K1290" s="35"/>
    </row>
    <row r="1291" spans="1:11" s="123" customFormat="1" ht="16.149999999999999" customHeight="1">
      <c r="A1291" s="64" t="s">
        <v>75</v>
      </c>
      <c r="B1291" s="75" t="s">
        <v>2269</v>
      </c>
      <c r="C1291" s="143" t="s">
        <v>1006</v>
      </c>
      <c r="D1291" s="416">
        <v>272</v>
      </c>
      <c r="E1291" s="624"/>
      <c r="F1291" s="68">
        <f t="shared" ref="F1291:F1292" si="97">SUM(D1291*E1291)</f>
        <v>0</v>
      </c>
      <c r="G1291" s="120"/>
      <c r="K1291" s="35"/>
    </row>
    <row r="1292" spans="1:11" s="123" customFormat="1">
      <c r="A1292" s="64" t="s">
        <v>77</v>
      </c>
      <c r="B1292" s="75" t="s">
        <v>1465</v>
      </c>
      <c r="C1292" s="143" t="s">
        <v>1006</v>
      </c>
      <c r="D1292" s="416">
        <v>272</v>
      </c>
      <c r="E1292" s="624"/>
      <c r="F1292" s="68">
        <f t="shared" si="97"/>
        <v>0</v>
      </c>
      <c r="G1292" s="120"/>
      <c r="K1292" s="35"/>
    </row>
    <row r="1293" spans="1:11" s="123" customFormat="1">
      <c r="A1293" s="117"/>
      <c r="B1293" s="75"/>
      <c r="C1293" s="119"/>
      <c r="D1293" s="120"/>
      <c r="E1293" s="120"/>
      <c r="F1293" s="120"/>
      <c r="G1293" s="120"/>
      <c r="K1293" s="35"/>
    </row>
    <row r="1294" spans="1:11" s="123" customFormat="1" ht="25.5">
      <c r="A1294" s="117" t="s">
        <v>1036</v>
      </c>
      <c r="B1294" s="118" t="s">
        <v>3069</v>
      </c>
      <c r="C1294" s="119"/>
      <c r="D1294" s="120"/>
      <c r="E1294" s="120"/>
      <c r="F1294" s="120"/>
      <c r="G1294" s="120"/>
      <c r="K1294" s="35"/>
    </row>
    <row r="1295" spans="1:11" s="123" customFormat="1" ht="51">
      <c r="A1295" s="117"/>
      <c r="B1295" s="417" t="s">
        <v>3071</v>
      </c>
      <c r="C1295" s="119"/>
      <c r="D1295" s="120"/>
      <c r="E1295" s="120"/>
      <c r="F1295" s="120"/>
      <c r="G1295" s="120"/>
      <c r="K1295" s="35"/>
    </row>
    <row r="1296" spans="1:11" s="123" customFormat="1">
      <c r="A1296" s="117"/>
      <c r="B1296" s="417" t="s">
        <v>3072</v>
      </c>
      <c r="C1296" s="119"/>
      <c r="D1296" s="120"/>
      <c r="E1296" s="120"/>
      <c r="F1296" s="120"/>
      <c r="G1296" s="120"/>
      <c r="K1296" s="35"/>
    </row>
    <row r="1297" spans="1:11" s="123" customFormat="1" ht="178.5">
      <c r="A1297" s="117"/>
      <c r="B1297" s="417" t="s">
        <v>3065</v>
      </c>
      <c r="C1297" s="119"/>
      <c r="D1297" s="120"/>
      <c r="E1297" s="120"/>
      <c r="F1297" s="120"/>
      <c r="G1297" s="120"/>
      <c r="K1297" s="35"/>
    </row>
    <row r="1298" spans="1:11" s="123" customFormat="1" ht="38.25">
      <c r="A1298" s="117"/>
      <c r="B1298" s="417" t="s">
        <v>3060</v>
      </c>
      <c r="C1298" s="119"/>
      <c r="D1298" s="120"/>
      <c r="E1298" s="120"/>
      <c r="F1298" s="120"/>
      <c r="G1298" s="120"/>
      <c r="K1298" s="35"/>
    </row>
    <row r="1299" spans="1:11" s="123" customFormat="1" ht="38.25">
      <c r="A1299" s="117"/>
      <c r="B1299" s="417" t="s">
        <v>3061</v>
      </c>
      <c r="C1299" s="119"/>
      <c r="D1299" s="120"/>
      <c r="E1299" s="120"/>
      <c r="F1299" s="120"/>
      <c r="G1299" s="120"/>
      <c r="K1299" s="35"/>
    </row>
    <row r="1300" spans="1:11" s="123" customFormat="1">
      <c r="A1300" s="117"/>
      <c r="B1300" s="75" t="s">
        <v>4380</v>
      </c>
      <c r="C1300" s="119"/>
      <c r="D1300" s="120"/>
      <c r="E1300" s="120"/>
      <c r="F1300" s="120"/>
      <c r="G1300" s="120"/>
      <c r="K1300" s="35"/>
    </row>
    <row r="1301" spans="1:11" s="123" customFormat="1">
      <c r="A1301" s="64" t="s">
        <v>75</v>
      </c>
      <c r="B1301" s="75" t="s">
        <v>2269</v>
      </c>
      <c r="C1301" s="143" t="s">
        <v>1006</v>
      </c>
      <c r="D1301" s="416">
        <v>34</v>
      </c>
      <c r="E1301" s="624"/>
      <c r="F1301" s="68">
        <f t="shared" ref="F1301:F1302" si="98">SUM(D1301*E1301)</f>
        <v>0</v>
      </c>
      <c r="G1301" s="120"/>
      <c r="K1301" s="35"/>
    </row>
    <row r="1302" spans="1:11" s="123" customFormat="1">
      <c r="A1302" s="64" t="s">
        <v>77</v>
      </c>
      <c r="B1302" s="75" t="s">
        <v>1465</v>
      </c>
      <c r="C1302" s="143" t="s">
        <v>1006</v>
      </c>
      <c r="D1302" s="416">
        <v>34</v>
      </c>
      <c r="E1302" s="624"/>
      <c r="F1302" s="68">
        <f t="shared" si="98"/>
        <v>0</v>
      </c>
      <c r="G1302" s="120"/>
      <c r="K1302" s="35"/>
    </row>
    <row r="1303" spans="1:11" s="123" customFormat="1">
      <c r="A1303" s="117"/>
      <c r="B1303" s="75"/>
      <c r="C1303" s="119"/>
      <c r="D1303" s="120"/>
      <c r="E1303" s="120"/>
      <c r="F1303" s="120"/>
      <c r="G1303" s="120"/>
      <c r="K1303" s="35"/>
    </row>
    <row r="1304" spans="1:11" s="123" customFormat="1" ht="25.5">
      <c r="A1304" s="117" t="s">
        <v>1037</v>
      </c>
      <c r="B1304" s="118" t="s">
        <v>3076</v>
      </c>
      <c r="C1304" s="119"/>
      <c r="D1304" s="120"/>
      <c r="E1304" s="120"/>
      <c r="F1304" s="120"/>
      <c r="G1304" s="120"/>
      <c r="K1304" s="35"/>
    </row>
    <row r="1305" spans="1:11" s="123" customFormat="1" ht="51">
      <c r="A1305" s="117"/>
      <c r="B1305" s="417" t="s">
        <v>3077</v>
      </c>
      <c r="C1305" s="119"/>
      <c r="D1305" s="120"/>
      <c r="E1305" s="120"/>
      <c r="F1305" s="120"/>
      <c r="G1305" s="120"/>
      <c r="K1305" s="35"/>
    </row>
    <row r="1306" spans="1:11" s="123" customFormat="1">
      <c r="A1306" s="117"/>
      <c r="B1306" s="417" t="s">
        <v>3075</v>
      </c>
      <c r="C1306" s="119"/>
      <c r="D1306" s="120"/>
      <c r="E1306" s="120"/>
      <c r="F1306" s="120"/>
      <c r="G1306" s="120"/>
      <c r="K1306" s="35"/>
    </row>
    <row r="1307" spans="1:11" s="123" customFormat="1" ht="178.5">
      <c r="A1307" s="117"/>
      <c r="B1307" s="417" t="s">
        <v>3065</v>
      </c>
      <c r="C1307" s="119"/>
      <c r="D1307" s="120"/>
      <c r="E1307" s="120"/>
      <c r="F1307" s="120"/>
      <c r="G1307" s="120"/>
      <c r="K1307" s="35"/>
    </row>
    <row r="1308" spans="1:11" s="123" customFormat="1" ht="38.25">
      <c r="A1308" s="117"/>
      <c r="B1308" s="417" t="s">
        <v>3060</v>
      </c>
      <c r="C1308" s="119"/>
      <c r="D1308" s="120"/>
      <c r="E1308" s="120"/>
      <c r="F1308" s="120"/>
      <c r="G1308" s="120"/>
      <c r="K1308" s="35"/>
    </row>
    <row r="1309" spans="1:11" s="123" customFormat="1" ht="38.25">
      <c r="A1309" s="117"/>
      <c r="B1309" s="417" t="s">
        <v>3061</v>
      </c>
      <c r="C1309" s="119"/>
      <c r="D1309" s="120"/>
      <c r="E1309" s="120"/>
      <c r="F1309" s="120"/>
      <c r="G1309" s="120"/>
      <c r="K1309" s="35"/>
    </row>
    <row r="1310" spans="1:11" s="123" customFormat="1">
      <c r="A1310" s="117"/>
      <c r="B1310" s="75" t="s">
        <v>4379</v>
      </c>
      <c r="C1310" s="119"/>
      <c r="D1310" s="120"/>
      <c r="E1310" s="120"/>
      <c r="F1310" s="120"/>
      <c r="G1310" s="120"/>
      <c r="K1310" s="35"/>
    </row>
    <row r="1311" spans="1:11" s="123" customFormat="1">
      <c r="A1311" s="64" t="s">
        <v>75</v>
      </c>
      <c r="B1311" s="75" t="s">
        <v>2269</v>
      </c>
      <c r="C1311" s="143" t="s">
        <v>1006</v>
      </c>
      <c r="D1311" s="416">
        <v>94</v>
      </c>
      <c r="E1311" s="624"/>
      <c r="F1311" s="68">
        <f t="shared" ref="F1311:F1312" si="99">SUM(D1311*E1311)</f>
        <v>0</v>
      </c>
      <c r="G1311" s="120"/>
      <c r="K1311" s="35"/>
    </row>
    <row r="1312" spans="1:11" s="123" customFormat="1">
      <c r="A1312" s="64" t="s">
        <v>77</v>
      </c>
      <c r="B1312" s="75" t="s">
        <v>1465</v>
      </c>
      <c r="C1312" s="143" t="s">
        <v>1006</v>
      </c>
      <c r="D1312" s="416">
        <v>94</v>
      </c>
      <c r="E1312" s="624"/>
      <c r="F1312" s="68">
        <f t="shared" si="99"/>
        <v>0</v>
      </c>
      <c r="G1312" s="120"/>
      <c r="K1312" s="35"/>
    </row>
    <row r="1313" spans="1:11" s="123" customFormat="1">
      <c r="A1313" s="117"/>
      <c r="B1313" s="75"/>
      <c r="C1313" s="119"/>
      <c r="D1313" s="120"/>
      <c r="E1313" s="120"/>
      <c r="F1313" s="120"/>
      <c r="G1313" s="120"/>
      <c r="K1313" s="35"/>
    </row>
    <row r="1314" spans="1:11" s="123" customFormat="1">
      <c r="A1314" s="117"/>
      <c r="B1314" s="75"/>
      <c r="C1314" s="119"/>
      <c r="D1314" s="120"/>
      <c r="E1314" s="120"/>
      <c r="F1314" s="120"/>
      <c r="G1314" s="120"/>
      <c r="K1314" s="35"/>
    </row>
    <row r="1315" spans="1:11" s="123" customFormat="1" ht="25.5">
      <c r="A1315" s="117" t="s">
        <v>1038</v>
      </c>
      <c r="B1315" s="118" t="s">
        <v>3076</v>
      </c>
      <c r="C1315" s="119"/>
      <c r="D1315" s="120"/>
      <c r="E1315" s="120"/>
      <c r="F1315" s="120"/>
      <c r="G1315" s="120"/>
      <c r="K1315" s="35"/>
    </row>
    <row r="1316" spans="1:11" s="123" customFormat="1" ht="63.75">
      <c r="A1316" s="117"/>
      <c r="B1316" s="417" t="s">
        <v>4342</v>
      </c>
      <c r="C1316" s="119"/>
      <c r="D1316" s="120"/>
      <c r="E1316" s="120"/>
      <c r="F1316" s="120"/>
      <c r="G1316" s="120"/>
      <c r="K1316" s="35"/>
    </row>
    <row r="1317" spans="1:11" s="123" customFormat="1">
      <c r="A1317" s="117"/>
      <c r="B1317" s="417" t="s">
        <v>3075</v>
      </c>
      <c r="C1317" s="119"/>
      <c r="D1317" s="120"/>
      <c r="E1317" s="120"/>
      <c r="F1317" s="120"/>
      <c r="G1317" s="120"/>
      <c r="K1317" s="35"/>
    </row>
    <row r="1318" spans="1:11" s="123" customFormat="1" ht="164.45" customHeight="1">
      <c r="A1318" s="117"/>
      <c r="B1318" s="417" t="s">
        <v>3065</v>
      </c>
      <c r="C1318" s="119"/>
      <c r="D1318" s="120"/>
      <c r="E1318" s="120"/>
      <c r="F1318" s="120"/>
      <c r="G1318" s="120"/>
      <c r="K1318" s="35"/>
    </row>
    <row r="1319" spans="1:11" s="123" customFormat="1" ht="38.25">
      <c r="A1319" s="117"/>
      <c r="B1319" s="417" t="s">
        <v>3060</v>
      </c>
      <c r="C1319" s="119"/>
      <c r="D1319" s="120"/>
      <c r="E1319" s="120"/>
      <c r="F1319" s="120"/>
      <c r="G1319" s="120"/>
      <c r="K1319" s="35"/>
    </row>
    <row r="1320" spans="1:11" s="123" customFormat="1" ht="38.25">
      <c r="A1320" s="117"/>
      <c r="B1320" s="417" t="s">
        <v>3061</v>
      </c>
      <c r="C1320" s="119"/>
      <c r="D1320" s="120"/>
      <c r="E1320" s="120"/>
      <c r="F1320" s="120"/>
      <c r="G1320" s="120"/>
      <c r="K1320" s="35"/>
    </row>
    <row r="1321" spans="1:11" s="123" customFormat="1">
      <c r="A1321" s="117"/>
      <c r="B1321" s="75" t="s">
        <v>4379</v>
      </c>
      <c r="C1321" s="119"/>
      <c r="D1321" s="120"/>
      <c r="E1321" s="120"/>
      <c r="F1321" s="120"/>
      <c r="G1321" s="120"/>
      <c r="K1321" s="35"/>
    </row>
    <row r="1322" spans="1:11" s="123" customFormat="1">
      <c r="A1322" s="64" t="s">
        <v>75</v>
      </c>
      <c r="B1322" s="75" t="s">
        <v>2269</v>
      </c>
      <c r="C1322" s="143" t="s">
        <v>1006</v>
      </c>
      <c r="D1322" s="416">
        <v>16</v>
      </c>
      <c r="E1322" s="624"/>
      <c r="F1322" s="68">
        <f t="shared" ref="F1322:F1323" si="100">SUM(D1322*E1322)</f>
        <v>0</v>
      </c>
      <c r="G1322" s="120"/>
      <c r="K1322" s="35"/>
    </row>
    <row r="1323" spans="1:11" s="123" customFormat="1">
      <c r="A1323" s="64" t="s">
        <v>77</v>
      </c>
      <c r="B1323" s="75" t="s">
        <v>1465</v>
      </c>
      <c r="C1323" s="143" t="s">
        <v>1006</v>
      </c>
      <c r="D1323" s="416">
        <v>16</v>
      </c>
      <c r="E1323" s="624"/>
      <c r="F1323" s="68">
        <f t="shared" si="100"/>
        <v>0</v>
      </c>
      <c r="G1323" s="120"/>
      <c r="K1323" s="35"/>
    </row>
    <row r="1324" spans="1:11" s="123" customFormat="1">
      <c r="A1324" s="64"/>
      <c r="B1324" s="75"/>
      <c r="C1324" s="143"/>
      <c r="D1324" s="120"/>
      <c r="E1324" s="120"/>
      <c r="F1324" s="68"/>
      <c r="G1324" s="120"/>
      <c r="K1324" s="35"/>
    </row>
    <row r="1325" spans="1:11" s="123" customFormat="1" ht="25.5">
      <c r="A1325" s="117" t="s">
        <v>1039</v>
      </c>
      <c r="B1325" s="118" t="s">
        <v>3091</v>
      </c>
      <c r="C1325" s="119"/>
      <c r="D1325" s="120"/>
      <c r="E1325" s="120"/>
      <c r="F1325" s="120"/>
      <c r="G1325" s="120"/>
      <c r="K1325" s="35"/>
    </row>
    <row r="1326" spans="1:11" s="123" customFormat="1" ht="89.25">
      <c r="A1326" s="117"/>
      <c r="B1326" s="75" t="s">
        <v>3096</v>
      </c>
      <c r="C1326" s="119"/>
      <c r="D1326" s="120"/>
      <c r="E1326" s="120"/>
      <c r="F1326" s="120"/>
      <c r="G1326" s="120"/>
      <c r="K1326" s="35"/>
    </row>
    <row r="1327" spans="1:11" s="123" customFormat="1" ht="165.75">
      <c r="A1327" s="117"/>
      <c r="B1327" s="75" t="s">
        <v>3059</v>
      </c>
      <c r="C1327" s="119"/>
      <c r="D1327" s="120"/>
      <c r="E1327" s="120"/>
      <c r="F1327" s="120"/>
      <c r="G1327" s="120"/>
      <c r="K1327" s="35"/>
    </row>
    <row r="1328" spans="1:11" s="123" customFormat="1" ht="38.25">
      <c r="A1328" s="117"/>
      <c r="B1328" s="75" t="s">
        <v>3060</v>
      </c>
      <c r="C1328" s="119"/>
      <c r="D1328" s="120"/>
      <c r="E1328" s="120"/>
      <c r="F1328" s="120"/>
      <c r="G1328" s="120"/>
      <c r="K1328" s="35"/>
    </row>
    <row r="1329" spans="1:27" s="123" customFormat="1" ht="38.25">
      <c r="A1329" s="117"/>
      <c r="B1329" s="75" t="s">
        <v>3061</v>
      </c>
      <c r="C1329" s="119"/>
      <c r="D1329" s="120"/>
      <c r="E1329" s="120"/>
      <c r="F1329" s="120"/>
      <c r="G1329" s="120"/>
      <c r="K1329" s="35"/>
    </row>
    <row r="1330" spans="1:27" s="123" customFormat="1" ht="25.5">
      <c r="A1330" s="117"/>
      <c r="B1330" s="75" t="s">
        <v>4378</v>
      </c>
      <c r="C1330" s="119"/>
      <c r="D1330" s="120"/>
      <c r="E1330" s="120"/>
      <c r="F1330" s="120"/>
      <c r="G1330" s="120"/>
      <c r="K1330" s="35"/>
    </row>
    <row r="1331" spans="1:27" s="123" customFormat="1">
      <c r="A1331" s="182" t="s">
        <v>271</v>
      </c>
      <c r="B1331" s="135" t="s">
        <v>3092</v>
      </c>
      <c r="C1331" s="119"/>
      <c r="D1331" s="120"/>
      <c r="E1331" s="120"/>
      <c r="F1331" s="120"/>
      <c r="G1331" s="120"/>
      <c r="K1331" s="35"/>
    </row>
    <row r="1332" spans="1:27" s="123" customFormat="1">
      <c r="A1332" s="64" t="s">
        <v>75</v>
      </c>
      <c r="B1332" s="75" t="s">
        <v>2269</v>
      </c>
      <c r="C1332" s="143" t="s">
        <v>1006</v>
      </c>
      <c r="D1332" s="416">
        <v>84</v>
      </c>
      <c r="E1332" s="624"/>
      <c r="F1332" s="68">
        <f t="shared" ref="F1332:F1338" si="101">SUM(D1332*E1332)</f>
        <v>0</v>
      </c>
      <c r="G1332" s="120"/>
      <c r="K1332" s="35"/>
    </row>
    <row r="1333" spans="1:27" s="123" customFormat="1">
      <c r="A1333" s="64" t="s">
        <v>77</v>
      </c>
      <c r="B1333" s="75" t="s">
        <v>1465</v>
      </c>
      <c r="C1333" s="143" t="s">
        <v>1006</v>
      </c>
      <c r="D1333" s="416">
        <v>84</v>
      </c>
      <c r="E1333" s="624"/>
      <c r="F1333" s="68">
        <f t="shared" si="101"/>
        <v>0</v>
      </c>
      <c r="G1333" s="120"/>
      <c r="K1333" s="35"/>
    </row>
    <row r="1334" spans="1:27" s="123" customFormat="1">
      <c r="A1334" s="182" t="s">
        <v>271</v>
      </c>
      <c r="B1334" s="135" t="s">
        <v>3093</v>
      </c>
      <c r="C1334" s="143"/>
      <c r="D1334" s="416"/>
      <c r="E1334" s="120"/>
      <c r="F1334" s="68"/>
      <c r="G1334" s="120"/>
      <c r="J1334" s="418"/>
      <c r="K1334" s="35"/>
    </row>
    <row r="1335" spans="1:27" s="123" customFormat="1" ht="38.25">
      <c r="A1335" s="64" t="s">
        <v>79</v>
      </c>
      <c r="B1335" s="75" t="s">
        <v>3097</v>
      </c>
      <c r="C1335" s="143" t="s">
        <v>1046</v>
      </c>
      <c r="D1335" s="416">
        <v>132</v>
      </c>
      <c r="E1335" s="624"/>
      <c r="F1335" s="68">
        <f t="shared" si="101"/>
        <v>0</v>
      </c>
      <c r="G1335" s="120"/>
      <c r="K1335" s="35"/>
    </row>
    <row r="1336" spans="1:27" s="123" customFormat="1">
      <c r="A1336" s="64" t="s">
        <v>81</v>
      </c>
      <c r="B1336" s="75" t="s">
        <v>1465</v>
      </c>
      <c r="C1336" s="143" t="s">
        <v>1046</v>
      </c>
      <c r="D1336" s="416">
        <v>132</v>
      </c>
      <c r="E1336" s="624"/>
      <c r="F1336" s="68">
        <f t="shared" si="101"/>
        <v>0</v>
      </c>
      <c r="G1336" s="120"/>
      <c r="K1336" s="35"/>
    </row>
    <row r="1337" spans="1:27" s="123" customFormat="1">
      <c r="A1337" s="182" t="s">
        <v>271</v>
      </c>
      <c r="B1337" s="135" t="s">
        <v>3090</v>
      </c>
      <c r="C1337" s="143"/>
      <c r="D1337" s="416"/>
      <c r="E1337" s="120"/>
      <c r="F1337" s="68"/>
      <c r="G1337" s="120"/>
      <c r="K1337" s="35"/>
    </row>
    <row r="1338" spans="1:27" s="123" customFormat="1">
      <c r="A1338" s="64" t="s">
        <v>2623</v>
      </c>
      <c r="B1338" s="75" t="s">
        <v>3090</v>
      </c>
      <c r="C1338" s="143" t="s">
        <v>1046</v>
      </c>
      <c r="D1338" s="416">
        <v>232</v>
      </c>
      <c r="E1338" s="624"/>
      <c r="F1338" s="68">
        <f t="shared" si="101"/>
        <v>0</v>
      </c>
      <c r="G1338" s="120"/>
      <c r="K1338" s="35"/>
    </row>
    <row r="1339" spans="1:27" s="123" customFormat="1">
      <c r="A1339" s="117"/>
      <c r="B1339" s="75"/>
      <c r="C1339" s="119"/>
      <c r="D1339" s="120"/>
      <c r="E1339" s="120"/>
      <c r="F1339" s="120"/>
      <c r="G1339" s="120"/>
      <c r="K1339" s="35"/>
    </row>
    <row r="1340" spans="1:27" s="123" customFormat="1">
      <c r="A1340" s="70" t="s">
        <v>1040</v>
      </c>
      <c r="B1340" s="118" t="s">
        <v>1467</v>
      </c>
      <c r="C1340" s="119"/>
      <c r="D1340" s="120"/>
      <c r="E1340" s="120"/>
      <c r="F1340" s="120">
        <f t="shared" ref="F1340:F1348" si="102">D1340*E1340</f>
        <v>0</v>
      </c>
      <c r="G1340" s="120"/>
      <c r="K1340" s="35"/>
    </row>
    <row r="1341" spans="1:27" s="123" customFormat="1" ht="38.25">
      <c r="A1341" s="124"/>
      <c r="B1341" s="125" t="s">
        <v>2268</v>
      </c>
      <c r="C1341" s="119"/>
      <c r="D1341" s="120"/>
      <c r="E1341" s="120"/>
      <c r="F1341" s="120">
        <f t="shared" si="102"/>
        <v>0</v>
      </c>
      <c r="G1341" s="120"/>
      <c r="K1341" s="35"/>
    </row>
    <row r="1342" spans="1:27" s="123" customFormat="1">
      <c r="A1342" s="124"/>
      <c r="B1342" s="125" t="s">
        <v>1330</v>
      </c>
      <c r="C1342" s="119"/>
      <c r="D1342" s="120"/>
      <c r="E1342" s="120"/>
      <c r="F1342" s="120">
        <f t="shared" si="102"/>
        <v>0</v>
      </c>
      <c r="G1342" s="120"/>
      <c r="K1342" s="35"/>
    </row>
    <row r="1343" spans="1:27" ht="29.45" customHeight="1">
      <c r="A1343" s="55" t="s">
        <v>995</v>
      </c>
      <c r="B1343" s="125" t="s">
        <v>4364</v>
      </c>
      <c r="C1343" s="119"/>
      <c r="D1343" s="120"/>
      <c r="E1343" s="120"/>
      <c r="F1343" s="120">
        <f t="shared" si="102"/>
        <v>0</v>
      </c>
      <c r="G1343" s="279"/>
      <c r="H1343" s="35"/>
      <c r="I1343" s="35"/>
      <c r="J1343" s="35"/>
      <c r="K1343" s="35"/>
      <c r="L1343" s="35"/>
      <c r="M1343" s="35"/>
      <c r="N1343" s="35"/>
      <c r="O1343" s="35"/>
      <c r="P1343" s="35"/>
      <c r="Q1343" s="35"/>
      <c r="R1343" s="35"/>
      <c r="S1343" s="35"/>
      <c r="T1343" s="35"/>
      <c r="U1343" s="35"/>
      <c r="V1343" s="35"/>
      <c r="W1343" s="35"/>
      <c r="X1343" s="35"/>
      <c r="Y1343" s="35"/>
      <c r="Z1343" s="35"/>
      <c r="AA1343" s="35"/>
    </row>
    <row r="1344" spans="1:27" ht="31.15" customHeight="1">
      <c r="A1344" s="55" t="s">
        <v>995</v>
      </c>
      <c r="B1344" s="125" t="s">
        <v>4365</v>
      </c>
      <c r="C1344" s="119"/>
      <c r="D1344" s="120"/>
      <c r="E1344" s="120"/>
      <c r="F1344" s="120">
        <f t="shared" si="102"/>
        <v>0</v>
      </c>
      <c r="G1344" s="59"/>
      <c r="H1344" s="35"/>
      <c r="I1344" s="35"/>
      <c r="J1344" s="35"/>
      <c r="K1344" s="35"/>
      <c r="L1344" s="35"/>
      <c r="M1344" s="35"/>
      <c r="N1344" s="35"/>
      <c r="O1344" s="35"/>
      <c r="P1344" s="35"/>
      <c r="Q1344" s="35"/>
      <c r="R1344" s="35"/>
      <c r="S1344" s="35"/>
      <c r="T1344" s="35"/>
      <c r="U1344" s="35"/>
      <c r="V1344" s="35"/>
      <c r="W1344" s="35"/>
      <c r="X1344" s="35"/>
      <c r="Y1344" s="35"/>
      <c r="Z1344" s="35"/>
      <c r="AA1344" s="35"/>
    </row>
    <row r="1345" spans="1:27">
      <c r="A1345" s="55" t="s">
        <v>995</v>
      </c>
      <c r="B1345" s="125" t="s">
        <v>4366</v>
      </c>
      <c r="C1345" s="119"/>
      <c r="D1345" s="120"/>
      <c r="E1345" s="120"/>
      <c r="F1345" s="120">
        <f t="shared" si="102"/>
        <v>0</v>
      </c>
      <c r="G1345" s="59"/>
      <c r="H1345" s="35"/>
      <c r="I1345" s="35"/>
      <c r="J1345" s="35"/>
      <c r="K1345" s="35"/>
      <c r="L1345" s="35"/>
      <c r="M1345" s="35"/>
      <c r="N1345" s="35"/>
      <c r="O1345" s="35"/>
      <c r="P1345" s="35"/>
      <c r="Q1345" s="35"/>
      <c r="R1345" s="35"/>
      <c r="S1345" s="35"/>
      <c r="T1345" s="35"/>
      <c r="U1345" s="35"/>
      <c r="V1345" s="35"/>
      <c r="W1345" s="35"/>
      <c r="X1345" s="35"/>
      <c r="Y1345" s="35"/>
      <c r="Z1345" s="35"/>
      <c r="AA1345" s="35"/>
    </row>
    <row r="1346" spans="1:27" s="123" customFormat="1">
      <c r="A1346" s="124"/>
      <c r="B1346" s="125" t="s">
        <v>2659</v>
      </c>
      <c r="C1346" s="119"/>
      <c r="D1346" s="120"/>
      <c r="E1346" s="120"/>
      <c r="F1346" s="120">
        <f t="shared" si="102"/>
        <v>0</v>
      </c>
      <c r="G1346" s="331"/>
      <c r="K1346" s="35"/>
    </row>
    <row r="1347" spans="1:27" s="123" customFormat="1">
      <c r="A1347" s="124"/>
      <c r="B1347" s="419"/>
      <c r="C1347" s="143" t="s">
        <v>1046</v>
      </c>
      <c r="D1347" s="127">
        <v>85</v>
      </c>
      <c r="E1347" s="624"/>
      <c r="F1347" s="120">
        <f t="shared" si="102"/>
        <v>0</v>
      </c>
      <c r="G1347" s="120"/>
      <c r="K1347" s="35"/>
    </row>
    <row r="1348" spans="1:27" s="123" customFormat="1">
      <c r="A1348" s="124"/>
      <c r="B1348" s="124"/>
      <c r="C1348" s="119"/>
      <c r="D1348" s="120"/>
      <c r="E1348" s="120">
        <v>0</v>
      </c>
      <c r="F1348" s="120">
        <f t="shared" si="102"/>
        <v>0</v>
      </c>
      <c r="G1348" s="120"/>
      <c r="K1348" s="35"/>
    </row>
    <row r="1349" spans="1:27" s="123" customFormat="1" ht="16.149999999999999" customHeight="1">
      <c r="A1349" s="233" t="str">
        <f>A1240</f>
        <v>VI.</v>
      </c>
      <c r="B1349" s="234" t="str">
        <f>CONCATENATE(B1240," ", "UKUPNO:")</f>
        <v>KERAMIČARSKI RADOVI UKUPNO:</v>
      </c>
      <c r="C1349" s="235"/>
      <c r="D1349" s="236"/>
      <c r="E1349" s="236">
        <v>0</v>
      </c>
      <c r="F1349" s="378">
        <f>SUM(F1245:F1348)</f>
        <v>0</v>
      </c>
      <c r="G1349" s="379"/>
      <c r="K1349" s="28"/>
    </row>
    <row r="1350" spans="1:27" s="123" customFormat="1" ht="15" customHeight="1">
      <c r="A1350" s="49"/>
      <c r="B1350" s="50"/>
      <c r="C1350" s="51"/>
      <c r="D1350" s="52"/>
      <c r="E1350" s="52">
        <v>0</v>
      </c>
      <c r="F1350" s="59"/>
      <c r="G1350" s="120"/>
      <c r="K1350" s="35"/>
    </row>
    <row r="1351" spans="1:27" s="123" customFormat="1" ht="15" customHeight="1">
      <c r="A1351" s="49"/>
      <c r="B1351" s="50"/>
      <c r="C1351" s="51"/>
      <c r="D1351" s="52"/>
      <c r="E1351" s="52">
        <v>0</v>
      </c>
      <c r="F1351" s="59"/>
      <c r="G1351" s="120"/>
      <c r="K1351" s="35"/>
    </row>
    <row r="1352" spans="1:27" s="123" customFormat="1" ht="16.149999999999999" customHeight="1">
      <c r="A1352" s="43" t="s">
        <v>2352</v>
      </c>
      <c r="B1352" s="44" t="s">
        <v>1469</v>
      </c>
      <c r="C1352" s="45"/>
      <c r="D1352" s="46"/>
      <c r="E1352" s="393">
        <v>0</v>
      </c>
      <c r="F1352" s="393"/>
      <c r="G1352" s="379"/>
      <c r="K1352" s="28"/>
    </row>
    <row r="1353" spans="1:27" s="123" customFormat="1">
      <c r="A1353" s="124"/>
      <c r="B1353" s="124"/>
      <c r="C1353" s="119"/>
      <c r="D1353" s="120"/>
      <c r="E1353" s="120">
        <v>0</v>
      </c>
      <c r="F1353" s="120"/>
      <c r="G1353" s="120"/>
      <c r="K1353" s="35"/>
    </row>
    <row r="1354" spans="1:27" s="123" customFormat="1">
      <c r="A1354" s="124"/>
      <c r="B1354" s="414" t="s">
        <v>1033</v>
      </c>
      <c r="C1354" s="119"/>
      <c r="D1354" s="120"/>
      <c r="E1354" s="120"/>
      <c r="F1354" s="120"/>
      <c r="G1354" s="120"/>
      <c r="K1354" s="35"/>
    </row>
    <row r="1355" spans="1:27" s="123" customFormat="1" ht="38.25">
      <c r="A1355" s="124"/>
      <c r="B1355" s="415" t="s">
        <v>4345</v>
      </c>
      <c r="C1355" s="119"/>
      <c r="D1355" s="120"/>
      <c r="E1355" s="120"/>
      <c r="F1355" s="120"/>
      <c r="G1355" s="120"/>
      <c r="K1355" s="35"/>
    </row>
    <row r="1356" spans="1:27" s="123" customFormat="1" ht="38.25">
      <c r="A1356" s="124"/>
      <c r="B1356" s="415" t="s">
        <v>4369</v>
      </c>
      <c r="C1356" s="119"/>
      <c r="D1356" s="120"/>
      <c r="E1356" s="120"/>
      <c r="F1356" s="120"/>
      <c r="G1356" s="120"/>
      <c r="K1356" s="35"/>
    </row>
    <row r="1357" spans="1:27" s="123" customFormat="1" ht="76.5">
      <c r="A1357" s="124"/>
      <c r="B1357" s="415" t="s">
        <v>4376</v>
      </c>
      <c r="C1357" s="119"/>
      <c r="D1357" s="120"/>
      <c r="E1357" s="120"/>
      <c r="F1357" s="120"/>
      <c r="G1357" s="120"/>
      <c r="K1357" s="35"/>
    </row>
    <row r="1358" spans="1:27" s="123" customFormat="1">
      <c r="A1358" s="124"/>
      <c r="B1358" s="124"/>
      <c r="C1358" s="119"/>
      <c r="D1358" s="120"/>
      <c r="E1358" s="120"/>
      <c r="F1358" s="120"/>
      <c r="G1358" s="120"/>
      <c r="K1358" s="35"/>
    </row>
    <row r="1359" spans="1:27" s="123" customFormat="1">
      <c r="A1359" s="420" t="s">
        <v>987</v>
      </c>
      <c r="B1359" s="421" t="s">
        <v>4370</v>
      </c>
      <c r="C1359" s="422"/>
      <c r="D1359" s="416"/>
      <c r="E1359" s="416">
        <v>0</v>
      </c>
      <c r="F1359" s="416"/>
      <c r="G1359" s="120"/>
      <c r="K1359" s="35"/>
    </row>
    <row r="1360" spans="1:27" s="123" customFormat="1" ht="25.5">
      <c r="A1360" s="420"/>
      <c r="B1360" s="423" t="s">
        <v>4344</v>
      </c>
      <c r="C1360" s="422"/>
      <c r="D1360" s="416"/>
      <c r="E1360" s="416"/>
      <c r="F1360" s="416"/>
      <c r="G1360" s="120"/>
      <c r="K1360" s="35"/>
    </row>
    <row r="1361" spans="1:11" s="123" customFormat="1">
      <c r="B1361" s="423" t="s">
        <v>4346</v>
      </c>
      <c r="C1361" s="422"/>
      <c r="D1361" s="416"/>
      <c r="E1361" s="416"/>
      <c r="F1361" s="416"/>
      <c r="G1361" s="120"/>
      <c r="K1361" s="35"/>
    </row>
    <row r="1362" spans="1:11" s="123" customFormat="1">
      <c r="A1362" s="55"/>
      <c r="B1362" s="423" t="s">
        <v>4347</v>
      </c>
      <c r="C1362" s="422"/>
      <c r="D1362" s="416"/>
      <c r="E1362" s="416"/>
      <c r="F1362" s="416"/>
      <c r="G1362" s="120"/>
      <c r="K1362" s="35"/>
    </row>
    <row r="1363" spans="1:11" s="123" customFormat="1">
      <c r="A1363" s="55"/>
      <c r="B1363" s="423" t="s">
        <v>4348</v>
      </c>
      <c r="C1363" s="422"/>
      <c r="D1363" s="416"/>
      <c r="E1363" s="416"/>
      <c r="F1363" s="416"/>
      <c r="G1363" s="120"/>
      <c r="K1363" s="35"/>
    </row>
    <row r="1364" spans="1:11" s="123" customFormat="1">
      <c r="A1364" s="55"/>
      <c r="B1364" s="423" t="s">
        <v>4349</v>
      </c>
      <c r="C1364" s="422"/>
      <c r="D1364" s="416"/>
      <c r="E1364" s="416"/>
      <c r="F1364" s="416"/>
      <c r="G1364" s="120"/>
      <c r="K1364" s="35"/>
    </row>
    <row r="1365" spans="1:11" s="123" customFormat="1">
      <c r="A1365" s="55"/>
      <c r="B1365" s="423" t="s">
        <v>4350</v>
      </c>
      <c r="C1365" s="422"/>
      <c r="D1365" s="416"/>
      <c r="E1365" s="416"/>
      <c r="F1365" s="416"/>
      <c r="G1365" s="120"/>
      <c r="K1365" s="35"/>
    </row>
    <row r="1366" spans="1:11" s="123" customFormat="1">
      <c r="A1366" s="55"/>
      <c r="B1366" s="423" t="s">
        <v>4351</v>
      </c>
      <c r="C1366" s="422"/>
      <c r="D1366" s="416"/>
      <c r="E1366" s="416"/>
      <c r="F1366" s="416"/>
      <c r="G1366" s="120"/>
      <c r="K1366" s="35"/>
    </row>
    <row r="1367" spans="1:11" s="123" customFormat="1">
      <c r="A1367" s="55"/>
      <c r="B1367" s="423" t="s">
        <v>4352</v>
      </c>
      <c r="C1367" s="422"/>
      <c r="D1367" s="416"/>
      <c r="E1367" s="416"/>
      <c r="F1367" s="416"/>
      <c r="G1367" s="120"/>
      <c r="K1367" s="35"/>
    </row>
    <row r="1368" spans="1:11" s="123" customFormat="1">
      <c r="A1368" s="55"/>
      <c r="B1368" s="423" t="s">
        <v>4353</v>
      </c>
      <c r="C1368" s="422"/>
      <c r="D1368" s="416"/>
      <c r="E1368" s="416"/>
      <c r="F1368" s="416"/>
      <c r="G1368" s="120"/>
      <c r="K1368" s="35"/>
    </row>
    <row r="1369" spans="1:11" s="123" customFormat="1">
      <c r="A1369" s="55"/>
      <c r="B1369" s="423" t="s">
        <v>4354</v>
      </c>
      <c r="C1369" s="422"/>
      <c r="D1369" s="416"/>
      <c r="E1369" s="416"/>
      <c r="F1369" s="416"/>
      <c r="G1369" s="120"/>
      <c r="K1369" s="35"/>
    </row>
    <row r="1370" spans="1:11" s="123" customFormat="1">
      <c r="A1370" s="55"/>
      <c r="B1370" s="423" t="s">
        <v>4355</v>
      </c>
      <c r="C1370" s="422"/>
      <c r="D1370" s="416"/>
      <c r="E1370" s="416"/>
      <c r="F1370" s="416"/>
      <c r="G1370" s="120"/>
      <c r="K1370" s="35"/>
    </row>
    <row r="1371" spans="1:11" s="123" customFormat="1">
      <c r="A1371" s="55"/>
      <c r="B1371" s="423" t="s">
        <v>4356</v>
      </c>
      <c r="C1371" s="422"/>
      <c r="D1371" s="416"/>
      <c r="E1371" s="416"/>
      <c r="F1371" s="416"/>
      <c r="G1371" s="120"/>
      <c r="K1371" s="35"/>
    </row>
    <row r="1372" spans="1:11" s="123" customFormat="1">
      <c r="A1372" s="55"/>
      <c r="B1372" s="423" t="s">
        <v>4357</v>
      </c>
      <c r="C1372" s="422"/>
      <c r="D1372" s="416"/>
      <c r="E1372" s="416"/>
      <c r="F1372" s="416"/>
      <c r="G1372" s="120"/>
      <c r="K1372" s="35"/>
    </row>
    <row r="1373" spans="1:11" s="123" customFormat="1">
      <c r="A1373" s="55"/>
      <c r="B1373" s="423" t="s">
        <v>4358</v>
      </c>
      <c r="C1373" s="422"/>
      <c r="D1373" s="416"/>
      <c r="E1373" s="416"/>
      <c r="F1373" s="416"/>
      <c r="G1373" s="120"/>
      <c r="K1373" s="35"/>
    </row>
    <row r="1374" spans="1:11" s="123" customFormat="1">
      <c r="A1374" s="55"/>
      <c r="B1374" s="423" t="s">
        <v>4359</v>
      </c>
      <c r="C1374" s="422"/>
      <c r="D1374" s="416"/>
      <c r="E1374" s="416"/>
      <c r="F1374" s="416"/>
      <c r="G1374" s="120"/>
      <c r="K1374" s="35"/>
    </row>
    <row r="1375" spans="1:11" s="123" customFormat="1" ht="51">
      <c r="A1375" s="424"/>
      <c r="B1375" s="421" t="s">
        <v>4360</v>
      </c>
      <c r="C1375" s="422"/>
      <c r="D1375" s="416"/>
      <c r="E1375" s="416"/>
      <c r="F1375" s="416"/>
      <c r="G1375" s="120"/>
      <c r="K1375" s="35"/>
    </row>
    <row r="1376" spans="1:11" s="123" customFormat="1">
      <c r="A1376" s="424"/>
      <c r="B1376" s="423" t="s">
        <v>1330</v>
      </c>
      <c r="C1376" s="422"/>
      <c r="D1376" s="416"/>
      <c r="E1376" s="416"/>
      <c r="F1376" s="416"/>
      <c r="G1376" s="120"/>
      <c r="K1376" s="35"/>
    </row>
    <row r="1377" spans="1:11" s="123" customFormat="1" ht="51">
      <c r="A1377" s="55" t="s">
        <v>995</v>
      </c>
      <c r="B1377" s="423" t="s">
        <v>4361</v>
      </c>
      <c r="C1377" s="422"/>
      <c r="D1377" s="416"/>
      <c r="E1377" s="416"/>
      <c r="F1377" s="416"/>
      <c r="G1377" s="120"/>
      <c r="K1377" s="35"/>
    </row>
    <row r="1378" spans="1:11" s="123" customFormat="1">
      <c r="A1378" s="55" t="s">
        <v>995</v>
      </c>
      <c r="B1378" s="423" t="s">
        <v>4362</v>
      </c>
      <c r="C1378" s="422"/>
      <c r="D1378" s="416"/>
      <c r="E1378" s="416"/>
      <c r="F1378" s="416"/>
      <c r="G1378" s="120"/>
      <c r="K1378" s="35"/>
    </row>
    <row r="1379" spans="1:11" s="123" customFormat="1" ht="25.5">
      <c r="A1379" s="55" t="s">
        <v>995</v>
      </c>
      <c r="B1379" s="423" t="s">
        <v>4367</v>
      </c>
      <c r="C1379" s="422"/>
      <c r="D1379" s="416"/>
      <c r="E1379" s="416"/>
      <c r="F1379" s="416"/>
      <c r="G1379" s="120"/>
      <c r="K1379" s="35"/>
    </row>
    <row r="1380" spans="1:11" s="123" customFormat="1">
      <c r="A1380" s="55" t="s">
        <v>995</v>
      </c>
      <c r="B1380" s="425" t="s">
        <v>4363</v>
      </c>
      <c r="C1380" s="422"/>
      <c r="D1380" s="416"/>
      <c r="E1380" s="416"/>
      <c r="F1380" s="416"/>
      <c r="G1380" s="120"/>
      <c r="K1380" s="35"/>
    </row>
    <row r="1381" spans="1:11" s="123" customFormat="1">
      <c r="A1381" s="424"/>
      <c r="B1381" s="423" t="s">
        <v>4380</v>
      </c>
      <c r="C1381" s="422"/>
      <c r="D1381" s="416"/>
      <c r="E1381" s="416"/>
      <c r="F1381" s="416"/>
      <c r="G1381" s="120"/>
      <c r="K1381" s="35"/>
    </row>
    <row r="1382" spans="1:11" s="123" customFormat="1">
      <c r="A1382" s="426" t="s">
        <v>75</v>
      </c>
      <c r="B1382" s="423" t="s">
        <v>2269</v>
      </c>
      <c r="C1382" s="427" t="s">
        <v>1006</v>
      </c>
      <c r="D1382" s="371">
        <v>1166</v>
      </c>
      <c r="E1382" s="634"/>
      <c r="F1382" s="416">
        <f>SUM(D1382*E1382)</f>
        <v>0</v>
      </c>
      <c r="G1382" s="120"/>
      <c r="K1382" s="35"/>
    </row>
    <row r="1383" spans="1:11" s="123" customFormat="1">
      <c r="A1383" s="426" t="s">
        <v>77</v>
      </c>
      <c r="B1383" s="423" t="s">
        <v>1465</v>
      </c>
      <c r="C1383" s="427" t="s">
        <v>1006</v>
      </c>
      <c r="D1383" s="371">
        <v>1166</v>
      </c>
      <c r="E1383" s="634"/>
      <c r="F1383" s="416">
        <f>SUM(D1383*E1383)</f>
        <v>0</v>
      </c>
      <c r="G1383" s="120"/>
      <c r="K1383" s="35"/>
    </row>
    <row r="1384" spans="1:11" s="123" customFormat="1">
      <c r="A1384" s="424"/>
      <c r="B1384" s="425"/>
      <c r="C1384" s="422"/>
      <c r="D1384" s="416"/>
      <c r="E1384" s="416"/>
      <c r="F1384" s="416"/>
      <c r="G1384" s="120"/>
      <c r="K1384" s="35"/>
    </row>
    <row r="1385" spans="1:11" s="123" customFormat="1">
      <c r="A1385" s="420" t="s">
        <v>1027</v>
      </c>
      <c r="B1385" s="421" t="s">
        <v>4371</v>
      </c>
      <c r="C1385" s="422"/>
      <c r="D1385" s="416"/>
      <c r="E1385" s="416"/>
      <c r="F1385" s="416"/>
      <c r="G1385" s="120"/>
      <c r="K1385" s="35"/>
    </row>
    <row r="1386" spans="1:11" s="123" customFormat="1" ht="25.5">
      <c r="A1386" s="420"/>
      <c r="B1386" s="423" t="s">
        <v>4344</v>
      </c>
      <c r="C1386" s="422"/>
      <c r="D1386" s="416"/>
      <c r="E1386" s="416"/>
      <c r="F1386" s="416"/>
      <c r="G1386" s="120"/>
      <c r="K1386" s="35"/>
    </row>
    <row r="1387" spans="1:11" s="123" customFormat="1">
      <c r="A1387" s="420"/>
      <c r="B1387" s="423" t="s">
        <v>4372</v>
      </c>
      <c r="C1387" s="422"/>
      <c r="D1387" s="416"/>
      <c r="E1387" s="416"/>
      <c r="F1387" s="416"/>
      <c r="G1387" s="120"/>
      <c r="K1387" s="35"/>
    </row>
    <row r="1388" spans="1:11" s="123" customFormat="1">
      <c r="B1388" s="423" t="s">
        <v>4346</v>
      </c>
      <c r="C1388" s="422"/>
      <c r="D1388" s="416"/>
      <c r="E1388" s="416"/>
      <c r="F1388" s="416"/>
      <c r="G1388" s="120"/>
      <c r="K1388" s="35"/>
    </row>
    <row r="1389" spans="1:11" s="123" customFormat="1">
      <c r="A1389" s="55"/>
      <c r="B1389" s="423" t="s">
        <v>4347</v>
      </c>
      <c r="C1389" s="422"/>
      <c r="D1389" s="416"/>
      <c r="E1389" s="416"/>
      <c r="F1389" s="416"/>
      <c r="G1389" s="120"/>
      <c r="K1389" s="35"/>
    </row>
    <row r="1390" spans="1:11" s="123" customFormat="1">
      <c r="A1390" s="55"/>
      <c r="B1390" s="423" t="s">
        <v>4348</v>
      </c>
      <c r="C1390" s="422"/>
      <c r="D1390" s="416"/>
      <c r="E1390" s="416"/>
      <c r="F1390" s="416"/>
      <c r="G1390" s="120"/>
      <c r="K1390" s="35"/>
    </row>
    <row r="1391" spans="1:11" s="123" customFormat="1">
      <c r="A1391" s="55"/>
      <c r="B1391" s="423" t="s">
        <v>4349</v>
      </c>
      <c r="C1391" s="422"/>
      <c r="D1391" s="416"/>
      <c r="E1391" s="416"/>
      <c r="F1391" s="416"/>
      <c r="G1391" s="120"/>
      <c r="K1391" s="35"/>
    </row>
    <row r="1392" spans="1:11" s="123" customFormat="1">
      <c r="A1392" s="55"/>
      <c r="B1392" s="423" t="s">
        <v>4350</v>
      </c>
      <c r="C1392" s="422"/>
      <c r="D1392" s="416"/>
      <c r="E1392" s="416"/>
      <c r="F1392" s="416"/>
      <c r="G1392" s="120"/>
      <c r="K1392" s="35"/>
    </row>
    <row r="1393" spans="1:11" s="123" customFormat="1">
      <c r="A1393" s="55"/>
      <c r="B1393" s="423" t="s">
        <v>4351</v>
      </c>
      <c r="C1393" s="422"/>
      <c r="D1393" s="416"/>
      <c r="E1393" s="416"/>
      <c r="F1393" s="416"/>
      <c r="G1393" s="120"/>
      <c r="K1393" s="35"/>
    </row>
    <row r="1394" spans="1:11" s="123" customFormat="1">
      <c r="A1394" s="55"/>
      <c r="B1394" s="423" t="s">
        <v>4352</v>
      </c>
      <c r="C1394" s="422"/>
      <c r="D1394" s="416"/>
      <c r="E1394" s="416"/>
      <c r="F1394" s="416"/>
      <c r="G1394" s="120"/>
      <c r="K1394" s="35"/>
    </row>
    <row r="1395" spans="1:11" s="123" customFormat="1">
      <c r="A1395" s="55"/>
      <c r="B1395" s="423" t="s">
        <v>4353</v>
      </c>
      <c r="C1395" s="422"/>
      <c r="D1395" s="416"/>
      <c r="E1395" s="416"/>
      <c r="F1395" s="416"/>
      <c r="G1395" s="120"/>
      <c r="K1395" s="35"/>
    </row>
    <row r="1396" spans="1:11" s="123" customFormat="1">
      <c r="A1396" s="55"/>
      <c r="B1396" s="423" t="s">
        <v>4354</v>
      </c>
      <c r="C1396" s="422"/>
      <c r="D1396" s="416"/>
      <c r="E1396" s="416"/>
      <c r="F1396" s="416"/>
      <c r="G1396" s="120"/>
      <c r="K1396" s="35"/>
    </row>
    <row r="1397" spans="1:11" s="123" customFormat="1">
      <c r="A1397" s="55"/>
      <c r="B1397" s="423" t="s">
        <v>4355</v>
      </c>
      <c r="C1397" s="422"/>
      <c r="D1397" s="416"/>
      <c r="E1397" s="416"/>
      <c r="F1397" s="416"/>
      <c r="G1397" s="120"/>
      <c r="K1397" s="35"/>
    </row>
    <row r="1398" spans="1:11" s="123" customFormat="1">
      <c r="A1398" s="55"/>
      <c r="B1398" s="423" t="s">
        <v>4356</v>
      </c>
      <c r="C1398" s="422"/>
      <c r="D1398" s="416"/>
      <c r="E1398" s="416"/>
      <c r="F1398" s="416"/>
      <c r="G1398" s="120"/>
      <c r="K1398" s="35"/>
    </row>
    <row r="1399" spans="1:11" s="123" customFormat="1">
      <c r="A1399" s="55"/>
      <c r="B1399" s="423" t="s">
        <v>4357</v>
      </c>
      <c r="C1399" s="422"/>
      <c r="D1399" s="416"/>
      <c r="E1399" s="416"/>
      <c r="F1399" s="416"/>
      <c r="G1399" s="120"/>
      <c r="K1399" s="35"/>
    </row>
    <row r="1400" spans="1:11" s="123" customFormat="1">
      <c r="A1400" s="55"/>
      <c r="B1400" s="423" t="s">
        <v>4358</v>
      </c>
      <c r="C1400" s="422"/>
      <c r="D1400" s="416"/>
      <c r="E1400" s="416"/>
      <c r="F1400" s="416"/>
      <c r="G1400" s="120"/>
      <c r="K1400" s="35"/>
    </row>
    <row r="1401" spans="1:11" s="123" customFormat="1">
      <c r="A1401" s="55"/>
      <c r="B1401" s="423" t="s">
        <v>4359</v>
      </c>
      <c r="C1401" s="422"/>
      <c r="D1401" s="416"/>
      <c r="E1401" s="416"/>
      <c r="F1401" s="416"/>
      <c r="G1401" s="120"/>
      <c r="K1401" s="35"/>
    </row>
    <row r="1402" spans="1:11" s="123" customFormat="1" ht="51">
      <c r="A1402" s="424"/>
      <c r="B1402" s="421" t="s">
        <v>4360</v>
      </c>
      <c r="C1402" s="422"/>
      <c r="D1402" s="416"/>
      <c r="E1402" s="416"/>
      <c r="F1402" s="416"/>
      <c r="G1402" s="120"/>
      <c r="K1402" s="35"/>
    </row>
    <row r="1403" spans="1:11" s="123" customFormat="1">
      <c r="A1403" s="424"/>
      <c r="B1403" s="423" t="s">
        <v>1330</v>
      </c>
      <c r="C1403" s="422"/>
      <c r="D1403" s="416"/>
      <c r="E1403" s="416"/>
      <c r="F1403" s="416"/>
      <c r="G1403" s="120"/>
      <c r="K1403" s="35"/>
    </row>
    <row r="1404" spans="1:11" s="123" customFormat="1" ht="51">
      <c r="A1404" s="55" t="s">
        <v>995</v>
      </c>
      <c r="B1404" s="423" t="s">
        <v>4361</v>
      </c>
      <c r="C1404" s="422"/>
      <c r="D1404" s="416"/>
      <c r="E1404" s="416"/>
      <c r="F1404" s="416"/>
      <c r="G1404" s="120"/>
      <c r="K1404" s="35"/>
    </row>
    <row r="1405" spans="1:11" s="123" customFormat="1">
      <c r="A1405" s="55" t="s">
        <v>995</v>
      </c>
      <c r="B1405" s="423" t="s">
        <v>4362</v>
      </c>
      <c r="C1405" s="422"/>
      <c r="D1405" s="416"/>
      <c r="E1405" s="416"/>
      <c r="F1405" s="416"/>
      <c r="G1405" s="120"/>
      <c r="K1405" s="35"/>
    </row>
    <row r="1406" spans="1:11" s="123" customFormat="1" ht="25.5">
      <c r="A1406" s="55" t="s">
        <v>995</v>
      </c>
      <c r="B1406" s="423" t="s">
        <v>4367</v>
      </c>
      <c r="C1406" s="422"/>
      <c r="D1406" s="416"/>
      <c r="E1406" s="416"/>
      <c r="F1406" s="416"/>
      <c r="G1406" s="120"/>
      <c r="K1406" s="35"/>
    </row>
    <row r="1407" spans="1:11" s="123" customFormat="1">
      <c r="A1407" s="55" t="s">
        <v>995</v>
      </c>
      <c r="B1407" s="425" t="s">
        <v>4363</v>
      </c>
      <c r="C1407" s="422"/>
      <c r="D1407" s="416"/>
      <c r="E1407" s="416"/>
      <c r="F1407" s="416"/>
      <c r="G1407" s="120"/>
      <c r="K1407" s="35"/>
    </row>
    <row r="1408" spans="1:11" s="123" customFormat="1">
      <c r="A1408" s="424"/>
      <c r="B1408" s="423" t="s">
        <v>4380</v>
      </c>
      <c r="C1408" s="422"/>
      <c r="D1408" s="416"/>
      <c r="E1408" s="416"/>
      <c r="F1408" s="416"/>
      <c r="G1408" s="120"/>
      <c r="K1408" s="35"/>
    </row>
    <row r="1409" spans="1:11" s="123" customFormat="1">
      <c r="A1409" s="426" t="s">
        <v>75</v>
      </c>
      <c r="B1409" s="423" t="s">
        <v>2269</v>
      </c>
      <c r="C1409" s="427" t="s">
        <v>1006</v>
      </c>
      <c r="D1409" s="371">
        <v>74</v>
      </c>
      <c r="E1409" s="634"/>
      <c r="F1409" s="416">
        <f>SUM(D1409*E1409)</f>
        <v>0</v>
      </c>
      <c r="G1409" s="145"/>
      <c r="K1409" s="35"/>
    </row>
    <row r="1410" spans="1:11" s="123" customFormat="1">
      <c r="A1410" s="426" t="s">
        <v>77</v>
      </c>
      <c r="B1410" s="423" t="s">
        <v>1465</v>
      </c>
      <c r="C1410" s="427" t="s">
        <v>1006</v>
      </c>
      <c r="D1410" s="371">
        <v>74</v>
      </c>
      <c r="E1410" s="634"/>
      <c r="F1410" s="416">
        <f>SUM(D1410*E1410)</f>
        <v>0</v>
      </c>
      <c r="G1410" s="145"/>
      <c r="K1410" s="35"/>
    </row>
    <row r="1411" spans="1:11" s="123" customFormat="1">
      <c r="A1411" s="424"/>
      <c r="B1411" s="425"/>
      <c r="C1411" s="422"/>
      <c r="D1411" s="416"/>
      <c r="E1411" s="416"/>
      <c r="F1411" s="416"/>
      <c r="G1411" s="120"/>
      <c r="K1411" s="35"/>
    </row>
    <row r="1412" spans="1:11" s="123" customFormat="1">
      <c r="A1412" s="420" t="s">
        <v>1030</v>
      </c>
      <c r="B1412" s="421" t="s">
        <v>4373</v>
      </c>
      <c r="C1412" s="422"/>
      <c r="D1412" s="416"/>
      <c r="E1412" s="416"/>
      <c r="F1412" s="416"/>
      <c r="G1412" s="120"/>
      <c r="K1412" s="35"/>
    </row>
    <row r="1413" spans="1:11" s="123" customFormat="1" ht="25.5">
      <c r="A1413" s="420"/>
      <c r="B1413" s="423" t="s">
        <v>4344</v>
      </c>
      <c r="C1413" s="422"/>
      <c r="D1413" s="416"/>
      <c r="E1413" s="416"/>
      <c r="F1413" s="416"/>
      <c r="G1413" s="120"/>
      <c r="K1413" s="35"/>
    </row>
    <row r="1414" spans="1:11" s="123" customFormat="1">
      <c r="B1414" s="423" t="s">
        <v>4346</v>
      </c>
      <c r="C1414" s="422"/>
      <c r="D1414" s="416"/>
      <c r="E1414" s="416"/>
      <c r="F1414" s="416"/>
      <c r="G1414" s="120"/>
      <c r="K1414" s="35"/>
    </row>
    <row r="1415" spans="1:11" s="123" customFormat="1">
      <c r="A1415" s="55"/>
      <c r="B1415" s="423" t="s">
        <v>4347</v>
      </c>
      <c r="C1415" s="422"/>
      <c r="D1415" s="416"/>
      <c r="E1415" s="416"/>
      <c r="F1415" s="416"/>
      <c r="G1415" s="120"/>
      <c r="K1415" s="35"/>
    </row>
    <row r="1416" spans="1:11" s="123" customFormat="1">
      <c r="A1416" s="55"/>
      <c r="B1416" s="423" t="s">
        <v>4348</v>
      </c>
      <c r="C1416" s="422"/>
      <c r="D1416" s="416"/>
      <c r="E1416" s="416"/>
      <c r="F1416" s="416"/>
      <c r="G1416" s="120"/>
      <c r="K1416" s="35"/>
    </row>
    <row r="1417" spans="1:11" s="123" customFormat="1">
      <c r="A1417" s="55"/>
      <c r="B1417" s="423" t="s">
        <v>4349</v>
      </c>
      <c r="C1417" s="422"/>
      <c r="D1417" s="416"/>
      <c r="E1417" s="416"/>
      <c r="F1417" s="416"/>
      <c r="G1417" s="120"/>
      <c r="K1417" s="35"/>
    </row>
    <row r="1418" spans="1:11" s="123" customFormat="1">
      <c r="A1418" s="55"/>
      <c r="B1418" s="423" t="s">
        <v>4350</v>
      </c>
      <c r="C1418" s="422"/>
      <c r="D1418" s="416"/>
      <c r="E1418" s="416"/>
      <c r="F1418" s="416"/>
      <c r="G1418" s="120"/>
      <c r="K1418" s="35"/>
    </row>
    <row r="1419" spans="1:11" s="123" customFormat="1">
      <c r="A1419" s="55"/>
      <c r="B1419" s="423" t="s">
        <v>4351</v>
      </c>
      <c r="C1419" s="422"/>
      <c r="D1419" s="416"/>
      <c r="E1419" s="416"/>
      <c r="F1419" s="416"/>
      <c r="G1419" s="120"/>
      <c r="K1419" s="35"/>
    </row>
    <row r="1420" spans="1:11" s="123" customFormat="1">
      <c r="A1420" s="55"/>
      <c r="B1420" s="423" t="s">
        <v>4352</v>
      </c>
      <c r="C1420" s="422"/>
      <c r="D1420" s="416"/>
      <c r="E1420" s="416"/>
      <c r="F1420" s="416"/>
      <c r="G1420" s="120"/>
      <c r="K1420" s="35"/>
    </row>
    <row r="1421" spans="1:11" s="123" customFormat="1">
      <c r="A1421" s="55"/>
      <c r="B1421" s="423" t="s">
        <v>4353</v>
      </c>
      <c r="C1421" s="422"/>
      <c r="D1421" s="416"/>
      <c r="E1421" s="416"/>
      <c r="F1421" s="416"/>
      <c r="G1421" s="120"/>
      <c r="K1421" s="35"/>
    </row>
    <row r="1422" spans="1:11" s="123" customFormat="1">
      <c r="A1422" s="55"/>
      <c r="B1422" s="423" t="s">
        <v>4354</v>
      </c>
      <c r="C1422" s="422"/>
      <c r="D1422" s="416"/>
      <c r="E1422" s="416"/>
      <c r="F1422" s="416"/>
      <c r="G1422" s="120"/>
      <c r="K1422" s="35"/>
    </row>
    <row r="1423" spans="1:11" s="123" customFormat="1">
      <c r="A1423" s="55"/>
      <c r="B1423" s="423" t="s">
        <v>4355</v>
      </c>
      <c r="C1423" s="422"/>
      <c r="D1423" s="416"/>
      <c r="E1423" s="416"/>
      <c r="F1423" s="416"/>
      <c r="G1423" s="120"/>
      <c r="K1423" s="35"/>
    </row>
    <row r="1424" spans="1:11" s="123" customFormat="1">
      <c r="A1424" s="55"/>
      <c r="B1424" s="423" t="s">
        <v>4356</v>
      </c>
      <c r="C1424" s="422"/>
      <c r="D1424" s="416"/>
      <c r="E1424" s="416"/>
      <c r="F1424" s="416"/>
      <c r="G1424" s="120"/>
      <c r="K1424" s="35"/>
    </row>
    <row r="1425" spans="1:11" s="123" customFormat="1">
      <c r="A1425" s="55"/>
      <c r="B1425" s="423" t="s">
        <v>4357</v>
      </c>
      <c r="C1425" s="422"/>
      <c r="D1425" s="416"/>
      <c r="E1425" s="416"/>
      <c r="F1425" s="416"/>
      <c r="G1425" s="120"/>
      <c r="K1425" s="35"/>
    </row>
    <row r="1426" spans="1:11" s="123" customFormat="1">
      <c r="A1426" s="55"/>
      <c r="B1426" s="423" t="s">
        <v>4358</v>
      </c>
      <c r="C1426" s="422"/>
      <c r="D1426" s="416"/>
      <c r="E1426" s="416"/>
      <c r="F1426" s="416"/>
      <c r="G1426" s="120"/>
      <c r="K1426" s="35"/>
    </row>
    <row r="1427" spans="1:11" s="123" customFormat="1">
      <c r="A1427" s="55"/>
      <c r="B1427" s="423" t="s">
        <v>4359</v>
      </c>
      <c r="C1427" s="422"/>
      <c r="D1427" s="416"/>
      <c r="E1427" s="416"/>
      <c r="F1427" s="416"/>
      <c r="G1427" s="120"/>
      <c r="K1427" s="35"/>
    </row>
    <row r="1428" spans="1:11" s="123" customFormat="1" ht="51">
      <c r="A1428" s="424"/>
      <c r="B1428" s="421" t="s">
        <v>4360</v>
      </c>
      <c r="C1428" s="422"/>
      <c r="D1428" s="416"/>
      <c r="E1428" s="416"/>
      <c r="F1428" s="416"/>
      <c r="G1428" s="120"/>
      <c r="K1428" s="35"/>
    </row>
    <row r="1429" spans="1:11" s="123" customFormat="1">
      <c r="A1429" s="424"/>
      <c r="B1429" s="423" t="s">
        <v>1330</v>
      </c>
      <c r="C1429" s="422"/>
      <c r="D1429" s="416"/>
      <c r="E1429" s="416"/>
      <c r="F1429" s="416"/>
      <c r="G1429" s="120"/>
      <c r="K1429" s="35"/>
    </row>
    <row r="1430" spans="1:11" s="123" customFormat="1" ht="51">
      <c r="A1430" s="55" t="s">
        <v>995</v>
      </c>
      <c r="B1430" s="423" t="s">
        <v>4361</v>
      </c>
      <c r="C1430" s="422"/>
      <c r="D1430" s="416"/>
      <c r="E1430" s="416"/>
      <c r="F1430" s="416"/>
      <c r="G1430" s="120"/>
      <c r="K1430" s="35"/>
    </row>
    <row r="1431" spans="1:11" s="123" customFormat="1">
      <c r="A1431" s="55" t="s">
        <v>995</v>
      </c>
      <c r="B1431" s="423" t="s">
        <v>4362</v>
      </c>
      <c r="C1431" s="422"/>
      <c r="D1431" s="416"/>
      <c r="E1431" s="416"/>
      <c r="F1431" s="416"/>
      <c r="G1431" s="120"/>
      <c r="K1431" s="35"/>
    </row>
    <row r="1432" spans="1:11" s="123" customFormat="1" ht="25.5">
      <c r="A1432" s="55" t="s">
        <v>995</v>
      </c>
      <c r="B1432" s="423" t="s">
        <v>4367</v>
      </c>
      <c r="C1432" s="422"/>
      <c r="D1432" s="416"/>
      <c r="E1432" s="416"/>
      <c r="F1432" s="416"/>
      <c r="G1432" s="120"/>
      <c r="K1432" s="35"/>
    </row>
    <row r="1433" spans="1:11" s="123" customFormat="1">
      <c r="A1433" s="55" t="s">
        <v>995</v>
      </c>
      <c r="B1433" s="425" t="s">
        <v>4363</v>
      </c>
      <c r="C1433" s="422"/>
      <c r="D1433" s="416"/>
      <c r="E1433" s="416"/>
      <c r="F1433" s="416"/>
      <c r="G1433" s="120"/>
      <c r="K1433" s="35"/>
    </row>
    <row r="1434" spans="1:11" s="365" customFormat="1">
      <c r="A1434" s="424"/>
      <c r="B1434" s="423" t="s">
        <v>4380</v>
      </c>
      <c r="C1434" s="422"/>
      <c r="D1434" s="416"/>
      <c r="E1434" s="416"/>
      <c r="F1434" s="416"/>
      <c r="G1434" s="120"/>
      <c r="K1434" s="35"/>
    </row>
    <row r="1435" spans="1:11" s="365" customFormat="1">
      <c r="A1435" s="426" t="s">
        <v>75</v>
      </c>
      <c r="B1435" s="423" t="s">
        <v>2269</v>
      </c>
      <c r="C1435" s="427" t="s">
        <v>1006</v>
      </c>
      <c r="D1435" s="371">
        <v>370</v>
      </c>
      <c r="E1435" s="634"/>
      <c r="F1435" s="416">
        <f>SUM(D1435*E1435)</f>
        <v>0</v>
      </c>
      <c r="G1435" s="120"/>
      <c r="K1435" s="35"/>
    </row>
    <row r="1436" spans="1:11" s="365" customFormat="1">
      <c r="A1436" s="426" t="s">
        <v>77</v>
      </c>
      <c r="B1436" s="423" t="s">
        <v>1465</v>
      </c>
      <c r="C1436" s="427" t="s">
        <v>1006</v>
      </c>
      <c r="D1436" s="371">
        <v>370</v>
      </c>
      <c r="E1436" s="634"/>
      <c r="F1436" s="416">
        <f>SUM(D1436*E1436)</f>
        <v>0</v>
      </c>
      <c r="G1436" s="120"/>
      <c r="K1436" s="35"/>
    </row>
    <row r="1437" spans="1:11" s="365" customFormat="1">
      <c r="A1437" s="424"/>
      <c r="B1437" s="423"/>
      <c r="C1437" s="422"/>
      <c r="D1437" s="416"/>
      <c r="E1437" s="416"/>
      <c r="F1437" s="416"/>
      <c r="G1437" s="120"/>
      <c r="K1437" s="35"/>
    </row>
    <row r="1438" spans="1:11" s="365" customFormat="1">
      <c r="A1438" s="420" t="s">
        <v>1034</v>
      </c>
      <c r="B1438" s="421" t="s">
        <v>1473</v>
      </c>
      <c r="C1438" s="422"/>
      <c r="D1438" s="416"/>
      <c r="E1438" s="416"/>
      <c r="F1438" s="416"/>
      <c r="G1438" s="120"/>
      <c r="K1438" s="35"/>
    </row>
    <row r="1439" spans="1:11" s="365" customFormat="1" ht="153">
      <c r="A1439" s="420"/>
      <c r="B1439" s="423" t="s">
        <v>4377</v>
      </c>
      <c r="C1439" s="422"/>
      <c r="D1439" s="416"/>
      <c r="E1439" s="416"/>
      <c r="F1439" s="416"/>
      <c r="G1439" s="120"/>
      <c r="K1439" s="35"/>
    </row>
    <row r="1440" spans="1:11" s="365" customFormat="1" ht="51">
      <c r="A1440" s="420"/>
      <c r="B1440" s="421" t="s">
        <v>4385</v>
      </c>
      <c r="C1440" s="422"/>
      <c r="D1440" s="416"/>
      <c r="E1440" s="416"/>
      <c r="F1440" s="416"/>
      <c r="G1440" s="120"/>
      <c r="K1440" s="35"/>
    </row>
    <row r="1441" spans="1:11" s="123" customFormat="1" ht="38.25">
      <c r="A1441" s="424"/>
      <c r="B1441" s="428" t="s">
        <v>4382</v>
      </c>
      <c r="C1441" s="371"/>
      <c r="D1441" s="416"/>
      <c r="E1441" s="416"/>
      <c r="F1441" s="416">
        <v>0</v>
      </c>
      <c r="G1441" s="120"/>
      <c r="K1441" s="35"/>
    </row>
    <row r="1442" spans="1:11" s="123" customFormat="1" ht="38.25">
      <c r="A1442" s="429"/>
      <c r="B1442" s="423" t="s">
        <v>1470</v>
      </c>
      <c r="C1442" s="371"/>
      <c r="D1442" s="416"/>
      <c r="E1442" s="416"/>
      <c r="F1442" s="416">
        <v>0</v>
      </c>
      <c r="G1442" s="120"/>
      <c r="K1442" s="35"/>
    </row>
    <row r="1443" spans="1:11" s="123" customFormat="1">
      <c r="A1443" s="429"/>
      <c r="B1443" s="430" t="s">
        <v>1468</v>
      </c>
      <c r="C1443" s="371"/>
      <c r="D1443" s="416"/>
      <c r="E1443" s="416"/>
      <c r="F1443" s="416">
        <v>0</v>
      </c>
      <c r="G1443" s="120"/>
      <c r="K1443" s="35"/>
    </row>
    <row r="1444" spans="1:11" s="123" customFormat="1">
      <c r="A1444" s="426" t="s">
        <v>75</v>
      </c>
      <c r="B1444" s="423" t="s">
        <v>2269</v>
      </c>
      <c r="C1444" s="427" t="s">
        <v>1046</v>
      </c>
      <c r="D1444" s="371">
        <v>740</v>
      </c>
      <c r="E1444" s="634"/>
      <c r="F1444" s="416">
        <f>D1444*E1444</f>
        <v>0</v>
      </c>
      <c r="G1444" s="120"/>
      <c r="K1444" s="35"/>
    </row>
    <row r="1445" spans="1:11" s="123" customFormat="1">
      <c r="A1445" s="426" t="s">
        <v>77</v>
      </c>
      <c r="B1445" s="423" t="s">
        <v>1465</v>
      </c>
      <c r="C1445" s="427" t="s">
        <v>1046</v>
      </c>
      <c r="D1445" s="371">
        <v>740</v>
      </c>
      <c r="E1445" s="634"/>
      <c r="F1445" s="416">
        <f>SUM(D1445*E1445)</f>
        <v>0</v>
      </c>
      <c r="G1445" s="120"/>
      <c r="K1445" s="35"/>
    </row>
    <row r="1446" spans="1:11" s="123" customFormat="1">
      <c r="A1446" s="424"/>
      <c r="B1446" s="431"/>
      <c r="C1446" s="432"/>
      <c r="D1446" s="433"/>
      <c r="E1446" s="433"/>
      <c r="F1446" s="416">
        <f t="shared" ref="F1446:F1450" si="103">SUM(D1446*E1446)</f>
        <v>0</v>
      </c>
      <c r="G1446" s="120"/>
      <c r="K1446" s="35"/>
    </row>
    <row r="1447" spans="1:11" s="123" customFormat="1">
      <c r="A1447" s="420" t="s">
        <v>1035</v>
      </c>
      <c r="B1447" s="421" t="s">
        <v>1471</v>
      </c>
      <c r="C1447" s="432"/>
      <c r="D1447" s="433"/>
      <c r="E1447" s="433"/>
      <c r="F1447" s="416">
        <f t="shared" si="103"/>
        <v>0</v>
      </c>
      <c r="G1447" s="120"/>
      <c r="K1447" s="35"/>
    </row>
    <row r="1448" spans="1:11" s="123" customFormat="1" ht="102">
      <c r="A1448" s="425"/>
      <c r="B1448" s="423" t="s">
        <v>4383</v>
      </c>
      <c r="C1448" s="434"/>
      <c r="D1448" s="416"/>
      <c r="E1448" s="433"/>
      <c r="F1448" s="416">
        <f t="shared" si="103"/>
        <v>0</v>
      </c>
      <c r="G1448" s="120"/>
      <c r="K1448" s="35"/>
    </row>
    <row r="1449" spans="1:11" s="138" customFormat="1" ht="51">
      <c r="A1449" s="425"/>
      <c r="B1449" s="423" t="s">
        <v>1472</v>
      </c>
      <c r="C1449" s="434"/>
      <c r="D1449" s="416"/>
      <c r="E1449" s="433"/>
      <c r="F1449" s="416">
        <f t="shared" si="103"/>
        <v>0</v>
      </c>
      <c r="G1449" s="68"/>
      <c r="H1449" s="435"/>
    </row>
    <row r="1450" spans="1:11">
      <c r="A1450" s="426" t="s">
        <v>75</v>
      </c>
      <c r="B1450" s="423" t="s">
        <v>2269</v>
      </c>
      <c r="C1450" s="427" t="s">
        <v>1006</v>
      </c>
      <c r="D1450" s="371">
        <v>35</v>
      </c>
      <c r="E1450" s="635"/>
      <c r="F1450" s="416">
        <f t="shared" si="103"/>
        <v>0</v>
      </c>
      <c r="G1450" s="145"/>
      <c r="H1450" s="436"/>
    </row>
    <row r="1451" spans="1:11">
      <c r="A1451" s="426" t="s">
        <v>77</v>
      </c>
      <c r="B1451" s="423" t="s">
        <v>1465</v>
      </c>
      <c r="C1451" s="427" t="s">
        <v>1006</v>
      </c>
      <c r="D1451" s="371">
        <v>35</v>
      </c>
      <c r="E1451" s="635"/>
      <c r="F1451" s="166">
        <f>SUM(D1451*E1451)</f>
        <v>0</v>
      </c>
      <c r="G1451" s="145"/>
      <c r="H1451" s="436"/>
    </row>
    <row r="1452" spans="1:11">
      <c r="A1452" s="425"/>
      <c r="B1452" s="423"/>
      <c r="C1452" s="422"/>
      <c r="D1452" s="416"/>
      <c r="E1452" s="433"/>
      <c r="F1452" s="416"/>
      <c r="G1452" s="120"/>
      <c r="H1452" s="436"/>
    </row>
    <row r="1453" spans="1:11">
      <c r="A1453" s="192" t="s">
        <v>1036</v>
      </c>
      <c r="B1453" s="437" t="s">
        <v>4386</v>
      </c>
      <c r="C1453" s="422"/>
      <c r="D1453" s="416"/>
      <c r="E1453" s="433"/>
      <c r="F1453" s="416"/>
      <c r="G1453" s="436"/>
      <c r="H1453" s="436"/>
    </row>
    <row r="1454" spans="1:11" ht="71.45" customHeight="1">
      <c r="A1454" s="192"/>
      <c r="B1454" s="423" t="s">
        <v>4389</v>
      </c>
      <c r="C1454" s="422"/>
      <c r="D1454" s="416"/>
      <c r="E1454" s="433"/>
      <c r="F1454" s="416"/>
      <c r="G1454" s="436"/>
      <c r="H1454" s="436"/>
    </row>
    <row r="1455" spans="1:11" ht="38.25">
      <c r="A1455" s="192"/>
      <c r="B1455" s="423" t="s">
        <v>4387</v>
      </c>
      <c r="C1455" s="422"/>
      <c r="D1455" s="416"/>
      <c r="E1455" s="433"/>
      <c r="F1455" s="416"/>
      <c r="G1455" s="436"/>
      <c r="H1455" s="436"/>
    </row>
    <row r="1456" spans="1:11" ht="51">
      <c r="A1456" s="192"/>
      <c r="B1456" s="423" t="s">
        <v>4388</v>
      </c>
      <c r="C1456" s="422"/>
      <c r="D1456" s="416"/>
      <c r="E1456" s="433"/>
      <c r="F1456" s="416"/>
      <c r="G1456" s="436"/>
      <c r="H1456" s="436"/>
    </row>
    <row r="1457" spans="1:27" ht="38.25">
      <c r="A1457" s="192"/>
      <c r="B1457" s="423" t="s">
        <v>4390</v>
      </c>
      <c r="C1457" s="422"/>
      <c r="D1457" s="416"/>
      <c r="E1457" s="433"/>
      <c r="F1457" s="416"/>
      <c r="G1457" s="436"/>
      <c r="H1457" s="436"/>
    </row>
    <row r="1458" spans="1:27" ht="38.25">
      <c r="A1458" s="192"/>
      <c r="B1458" s="423" t="s">
        <v>4391</v>
      </c>
      <c r="C1458" s="422"/>
      <c r="D1458" s="416"/>
      <c r="E1458" s="433"/>
      <c r="F1458" s="416"/>
      <c r="G1458" s="436"/>
      <c r="H1458" s="436"/>
    </row>
    <row r="1459" spans="1:27" ht="51">
      <c r="A1459" s="192"/>
      <c r="B1459" s="423" t="s">
        <v>4392</v>
      </c>
      <c r="C1459" s="422"/>
      <c r="D1459" s="416"/>
      <c r="E1459" s="433"/>
      <c r="F1459" s="416"/>
      <c r="G1459" s="436"/>
      <c r="H1459" s="436"/>
    </row>
    <row r="1460" spans="1:27" s="442" customFormat="1">
      <c r="A1460" s="438"/>
      <c r="B1460" s="439" t="s">
        <v>4384</v>
      </c>
      <c r="C1460" s="438"/>
      <c r="D1460" s="438"/>
      <c r="E1460" s="438"/>
      <c r="F1460" s="438"/>
      <c r="G1460" s="440"/>
      <c r="H1460" s="441"/>
      <c r="I1460" s="441"/>
      <c r="J1460" s="441"/>
      <c r="K1460" s="441"/>
      <c r="L1460" s="441"/>
      <c r="M1460" s="441"/>
      <c r="N1460" s="441"/>
      <c r="O1460" s="441"/>
      <c r="P1460" s="441"/>
      <c r="Q1460" s="441"/>
      <c r="R1460" s="441"/>
      <c r="S1460" s="441"/>
      <c r="T1460" s="441"/>
      <c r="U1460" s="441"/>
      <c r="V1460" s="441"/>
      <c r="W1460" s="441"/>
      <c r="X1460" s="441"/>
      <c r="Y1460" s="441"/>
      <c r="Z1460" s="441"/>
      <c r="AA1460" s="441"/>
    </row>
    <row r="1461" spans="1:27" s="412" customFormat="1">
      <c r="A1461" s="426" t="s">
        <v>75</v>
      </c>
      <c r="B1461" s="423" t="s">
        <v>2269</v>
      </c>
      <c r="C1461" s="443" t="s">
        <v>1006</v>
      </c>
      <c r="D1461" s="262">
        <v>396</v>
      </c>
      <c r="E1461" s="635"/>
      <c r="F1461" s="166">
        <f>SUM(D1461*E1461)</f>
        <v>0</v>
      </c>
      <c r="G1461" s="120"/>
      <c r="K1461" s="441"/>
    </row>
    <row r="1462" spans="1:27" s="412" customFormat="1">
      <c r="A1462" s="426" t="s">
        <v>77</v>
      </c>
      <c r="B1462" s="423" t="s">
        <v>1465</v>
      </c>
      <c r="C1462" s="443" t="s">
        <v>1006</v>
      </c>
      <c r="D1462" s="262">
        <v>396</v>
      </c>
      <c r="E1462" s="635"/>
      <c r="F1462" s="166">
        <f>SUM(D1462*E1462)</f>
        <v>0</v>
      </c>
      <c r="G1462" s="120"/>
      <c r="K1462" s="441"/>
    </row>
    <row r="1463" spans="1:27" s="123" customFormat="1">
      <c r="A1463" s="124"/>
      <c r="B1463" s="124"/>
      <c r="C1463" s="119"/>
      <c r="D1463" s="120"/>
      <c r="E1463" s="120">
        <v>0</v>
      </c>
      <c r="F1463" s="120"/>
      <c r="G1463" s="120"/>
      <c r="K1463" s="35"/>
    </row>
    <row r="1464" spans="1:27" s="123" customFormat="1" ht="16.149999999999999" customHeight="1">
      <c r="A1464" s="233" t="str">
        <f>A1352</f>
        <v>VII.</v>
      </c>
      <c r="B1464" s="234" t="str">
        <f>CONCATENATE(B1352," ", "UKUPNO:")</f>
        <v>RAZNI PODOVI UKUPNO:</v>
      </c>
      <c r="C1464" s="235"/>
      <c r="D1464" s="236"/>
      <c r="E1464" s="236">
        <v>0</v>
      </c>
      <c r="F1464" s="378">
        <f>SUM(F1353:F1463)</f>
        <v>0</v>
      </c>
      <c r="G1464" s="379"/>
      <c r="K1464" s="28"/>
    </row>
    <row r="1465" spans="1:27" s="123" customFormat="1">
      <c r="A1465" s="49"/>
      <c r="B1465" s="50"/>
      <c r="C1465" s="51"/>
      <c r="D1465" s="52"/>
      <c r="E1465" s="52">
        <v>0</v>
      </c>
      <c r="F1465" s="59"/>
      <c r="G1465" s="120"/>
      <c r="K1465" s="35"/>
    </row>
    <row r="1466" spans="1:27" s="123" customFormat="1">
      <c r="A1466" s="49"/>
      <c r="B1466" s="50"/>
      <c r="C1466" s="51"/>
      <c r="D1466" s="52"/>
      <c r="E1466" s="52">
        <v>0</v>
      </c>
      <c r="F1466" s="59"/>
      <c r="G1466" s="120"/>
      <c r="K1466" s="35"/>
    </row>
    <row r="1467" spans="1:27" s="123" customFormat="1" ht="16.149999999999999" customHeight="1">
      <c r="A1467" s="43" t="s">
        <v>2219</v>
      </c>
      <c r="B1467" s="44" t="s">
        <v>1474</v>
      </c>
      <c r="C1467" s="45"/>
      <c r="D1467" s="46"/>
      <c r="E1467" s="393">
        <v>0</v>
      </c>
      <c r="F1467" s="393"/>
      <c r="G1467" s="444"/>
      <c r="K1467" s="28"/>
    </row>
    <row r="1468" spans="1:27" s="123" customFormat="1">
      <c r="A1468" s="124"/>
      <c r="B1468" s="124"/>
      <c r="C1468" s="119"/>
      <c r="D1468" s="120"/>
      <c r="E1468" s="120"/>
      <c r="F1468" s="120"/>
      <c r="G1468" s="120"/>
      <c r="K1468" s="35"/>
    </row>
    <row r="1469" spans="1:27" s="123" customFormat="1">
      <c r="A1469" s="124"/>
      <c r="B1469" s="414" t="s">
        <v>1033</v>
      </c>
      <c r="C1469" s="119"/>
      <c r="D1469" s="120"/>
      <c r="E1469" s="120"/>
      <c r="F1469" s="120"/>
      <c r="G1469" s="120"/>
      <c r="K1469" s="35"/>
    </row>
    <row r="1470" spans="1:27" s="123" customFormat="1" ht="63.75">
      <c r="A1470" s="124"/>
      <c r="B1470" s="417" t="s">
        <v>4393</v>
      </c>
      <c r="C1470" s="119"/>
      <c r="D1470" s="120"/>
      <c r="E1470" s="120"/>
      <c r="F1470" s="120"/>
      <c r="G1470" s="120"/>
      <c r="K1470" s="35"/>
    </row>
    <row r="1471" spans="1:27" s="123" customFormat="1" ht="38.25">
      <c r="A1471" s="124"/>
      <c r="B1471" s="417" t="s">
        <v>4394</v>
      </c>
      <c r="C1471" s="119"/>
      <c r="D1471" s="120"/>
      <c r="E1471" s="120"/>
      <c r="F1471" s="120"/>
      <c r="G1471" s="120"/>
      <c r="K1471" s="35"/>
    </row>
    <row r="1472" spans="1:27" s="123" customFormat="1" ht="89.25">
      <c r="A1472" s="425"/>
      <c r="B1472" s="445" t="s">
        <v>4395</v>
      </c>
      <c r="C1472" s="422"/>
      <c r="D1472" s="416"/>
      <c r="E1472" s="416"/>
      <c r="F1472" s="416"/>
      <c r="G1472" s="120"/>
      <c r="K1472" s="35"/>
    </row>
    <row r="1473" spans="1:11" s="123" customFormat="1">
      <c r="A1473" s="124"/>
      <c r="B1473" s="124"/>
      <c r="C1473" s="119"/>
      <c r="D1473" s="120"/>
      <c r="E1473" s="120"/>
      <c r="F1473" s="120"/>
      <c r="G1473" s="120"/>
      <c r="K1473" s="35"/>
    </row>
    <row r="1474" spans="1:11" s="123" customFormat="1">
      <c r="A1474" s="124"/>
      <c r="B1474" s="124"/>
      <c r="C1474" s="119"/>
      <c r="D1474" s="120"/>
      <c r="E1474" s="120"/>
      <c r="F1474" s="120"/>
      <c r="G1474" s="120"/>
      <c r="K1474" s="35"/>
    </row>
    <row r="1475" spans="1:11" s="123" customFormat="1" ht="25.5">
      <c r="A1475" s="117" t="s">
        <v>987</v>
      </c>
      <c r="B1475" s="118" t="s">
        <v>3102</v>
      </c>
      <c r="C1475" s="119"/>
      <c r="D1475" s="120"/>
      <c r="E1475" s="120"/>
      <c r="F1475" s="120">
        <f>D1475*E1475</f>
        <v>0</v>
      </c>
      <c r="G1475" s="120"/>
      <c r="K1475" s="35"/>
    </row>
    <row r="1476" spans="1:11" s="123" customFormat="1" ht="25.5">
      <c r="A1476" s="124"/>
      <c r="B1476" s="125" t="s">
        <v>4396</v>
      </c>
      <c r="C1476" s="119"/>
      <c r="D1476" s="120"/>
      <c r="E1476" s="120"/>
      <c r="F1476" s="120">
        <f>D1476*E1476</f>
        <v>0</v>
      </c>
      <c r="G1476" s="120"/>
      <c r="K1476" s="35"/>
    </row>
    <row r="1477" spans="1:11" s="123" customFormat="1">
      <c r="A1477" s="124"/>
      <c r="B1477" s="125" t="s">
        <v>1330</v>
      </c>
      <c r="C1477" s="119"/>
      <c r="D1477" s="120"/>
      <c r="E1477" s="120"/>
      <c r="F1477" s="120">
        <f>D1477*E1477</f>
        <v>0</v>
      </c>
      <c r="G1477" s="120"/>
      <c r="K1477" s="35"/>
    </row>
    <row r="1478" spans="1:11" s="123" customFormat="1" ht="89.25">
      <c r="A1478" s="124"/>
      <c r="B1478" s="125" t="s">
        <v>4397</v>
      </c>
      <c r="C1478" s="119"/>
      <c r="D1478" s="120"/>
      <c r="E1478" s="120"/>
      <c r="F1478" s="120">
        <f>D1478*E1478</f>
        <v>0</v>
      </c>
      <c r="G1478" s="120"/>
      <c r="K1478" s="35"/>
    </row>
    <row r="1479" spans="1:11" s="123" customFormat="1" ht="63.75">
      <c r="A1479" s="124"/>
      <c r="B1479" s="125" t="s">
        <v>3118</v>
      </c>
      <c r="C1479" s="119"/>
      <c r="D1479" s="120"/>
      <c r="E1479" s="120"/>
      <c r="F1479" s="400"/>
      <c r="G1479" s="120"/>
      <c r="K1479" s="35"/>
    </row>
    <row r="1480" spans="1:11" s="123" customFormat="1" ht="63.75">
      <c r="A1480" s="124"/>
      <c r="B1480" s="125" t="s">
        <v>1494</v>
      </c>
      <c r="C1480" s="119"/>
      <c r="D1480" s="120"/>
      <c r="E1480" s="120"/>
      <c r="F1480" s="120">
        <f>D1480*E1480</f>
        <v>0</v>
      </c>
      <c r="G1480" s="120"/>
      <c r="K1480" s="35"/>
    </row>
    <row r="1481" spans="1:11" s="123" customFormat="1" ht="89.25">
      <c r="A1481" s="124"/>
      <c r="B1481" s="125" t="s">
        <v>4398</v>
      </c>
      <c r="C1481" s="119"/>
      <c r="D1481" s="120"/>
      <c r="E1481" s="120"/>
      <c r="F1481" s="120">
        <f>D1481*E1481</f>
        <v>0</v>
      </c>
      <c r="G1481" s="120"/>
      <c r="K1481" s="35"/>
    </row>
    <row r="1482" spans="1:11" s="123" customFormat="1" ht="25.5">
      <c r="A1482" s="124"/>
      <c r="B1482" s="125" t="s">
        <v>1475</v>
      </c>
      <c r="C1482" s="119"/>
      <c r="D1482" s="120"/>
      <c r="E1482" s="120"/>
      <c r="F1482" s="120">
        <f>D1482*E1482</f>
        <v>0</v>
      </c>
      <c r="G1482" s="446"/>
      <c r="K1482" s="35"/>
    </row>
    <row r="1483" spans="1:11" s="123" customFormat="1" ht="25.5">
      <c r="A1483" s="124"/>
      <c r="B1483" s="125" t="s">
        <v>1476</v>
      </c>
      <c r="C1483" s="119"/>
      <c r="D1483" s="120"/>
      <c r="E1483" s="120"/>
      <c r="F1483" s="120"/>
      <c r="G1483" s="446"/>
      <c r="K1483" s="35"/>
    </row>
    <row r="1484" spans="1:11" s="123" customFormat="1" ht="63.75">
      <c r="A1484" s="124"/>
      <c r="B1484" s="125" t="s">
        <v>1477</v>
      </c>
      <c r="C1484" s="119"/>
      <c r="D1484" s="120"/>
      <c r="E1484" s="120"/>
      <c r="F1484" s="120">
        <f>D1484*E1484</f>
        <v>0</v>
      </c>
      <c r="G1484" s="120"/>
      <c r="K1484" s="35"/>
    </row>
    <row r="1485" spans="1:11" s="123" customFormat="1" ht="25.5">
      <c r="A1485" s="124"/>
      <c r="B1485" s="125" t="s">
        <v>1478</v>
      </c>
      <c r="C1485" s="119"/>
      <c r="D1485" s="120"/>
      <c r="E1485" s="120"/>
      <c r="F1485" s="120">
        <f>D1485*E1485</f>
        <v>0</v>
      </c>
      <c r="G1485" s="120"/>
      <c r="K1485" s="35"/>
    </row>
    <row r="1486" spans="1:11" s="123" customFormat="1" ht="25.5">
      <c r="A1486" s="124"/>
      <c r="B1486" s="125" t="s">
        <v>1429</v>
      </c>
      <c r="C1486" s="119"/>
      <c r="D1486" s="120"/>
      <c r="E1486" s="120"/>
      <c r="F1486" s="120"/>
      <c r="G1486" s="120"/>
      <c r="K1486" s="35"/>
    </row>
    <row r="1487" spans="1:11" s="123" customFormat="1" ht="38.25">
      <c r="A1487" s="124"/>
      <c r="B1487" s="320" t="s">
        <v>1430</v>
      </c>
      <c r="C1487" s="370"/>
      <c r="D1487" s="120"/>
      <c r="E1487" s="120"/>
      <c r="F1487" s="120">
        <f>D1487*E1487</f>
        <v>0</v>
      </c>
      <c r="G1487" s="120"/>
      <c r="K1487" s="35"/>
    </row>
    <row r="1488" spans="1:11" s="123" customFormat="1" ht="38.25">
      <c r="A1488" s="124"/>
      <c r="B1488" s="380" t="s">
        <v>4399</v>
      </c>
      <c r="C1488" s="370"/>
      <c r="D1488" s="120"/>
      <c r="E1488" s="120"/>
      <c r="F1488" s="120"/>
      <c r="G1488" s="120"/>
      <c r="K1488" s="35"/>
    </row>
    <row r="1489" spans="1:11" s="123" customFormat="1">
      <c r="A1489" s="124"/>
      <c r="B1489" s="125" t="s">
        <v>1061</v>
      </c>
      <c r="C1489" s="143"/>
      <c r="D1489" s="127"/>
      <c r="E1489" s="120"/>
      <c r="F1489" s="120"/>
      <c r="G1489" s="120"/>
      <c r="K1489" s="35"/>
    </row>
    <row r="1490" spans="1:11" s="123" customFormat="1">
      <c r="A1490" s="124"/>
      <c r="B1490" s="125"/>
      <c r="C1490" s="143" t="s">
        <v>1006</v>
      </c>
      <c r="D1490" s="371">
        <v>582</v>
      </c>
      <c r="E1490" s="624"/>
      <c r="F1490" s="120">
        <f>D1490*E1490</f>
        <v>0</v>
      </c>
      <c r="G1490" s="120"/>
      <c r="K1490" s="35"/>
    </row>
    <row r="1491" spans="1:11" s="123" customFormat="1">
      <c r="A1491" s="124"/>
      <c r="B1491" s="131"/>
      <c r="C1491" s="119"/>
      <c r="D1491" s="120"/>
      <c r="E1491" s="120"/>
      <c r="F1491" s="120"/>
      <c r="G1491" s="120"/>
      <c r="K1491" s="35"/>
    </row>
    <row r="1492" spans="1:11" s="123" customFormat="1" ht="25.5">
      <c r="A1492" s="70" t="s">
        <v>1027</v>
      </c>
      <c r="B1492" s="118" t="s">
        <v>3103</v>
      </c>
      <c r="C1492" s="119"/>
      <c r="D1492" s="120"/>
      <c r="E1492" s="120"/>
      <c r="F1492" s="120">
        <f t="shared" ref="F1492:F1499" si="104">D1492*E1492</f>
        <v>0</v>
      </c>
      <c r="G1492" s="120"/>
      <c r="K1492" s="35"/>
    </row>
    <row r="1493" spans="1:11" s="123" customFormat="1">
      <c r="A1493" s="124"/>
      <c r="B1493" s="125" t="s">
        <v>3099</v>
      </c>
      <c r="C1493" s="119"/>
      <c r="D1493" s="120"/>
      <c r="E1493" s="120"/>
      <c r="F1493" s="120">
        <f t="shared" si="104"/>
        <v>0</v>
      </c>
      <c r="G1493" s="120"/>
      <c r="K1493" s="35"/>
    </row>
    <row r="1494" spans="1:11" s="123" customFormat="1">
      <c r="A1494" s="124"/>
      <c r="B1494" s="125" t="s">
        <v>1330</v>
      </c>
      <c r="C1494" s="119"/>
      <c r="D1494" s="120"/>
      <c r="E1494" s="120"/>
      <c r="F1494" s="120">
        <f t="shared" si="104"/>
        <v>0</v>
      </c>
      <c r="G1494" s="120"/>
      <c r="K1494" s="35"/>
    </row>
    <row r="1495" spans="1:11" s="123" customFormat="1" ht="89.25">
      <c r="A1495" s="124"/>
      <c r="B1495" s="125" t="s">
        <v>3117</v>
      </c>
      <c r="C1495" s="119"/>
      <c r="D1495" s="120"/>
      <c r="E1495" s="120"/>
      <c r="F1495" s="120">
        <f t="shared" si="104"/>
        <v>0</v>
      </c>
      <c r="G1495" s="120"/>
      <c r="K1495" s="35"/>
    </row>
    <row r="1496" spans="1:11" s="123" customFormat="1" ht="51">
      <c r="A1496" s="124"/>
      <c r="B1496" s="125" t="s">
        <v>3100</v>
      </c>
      <c r="C1496" s="119"/>
      <c r="D1496" s="120"/>
      <c r="E1496" s="120"/>
      <c r="F1496" s="120">
        <f t="shared" si="104"/>
        <v>0</v>
      </c>
      <c r="G1496" s="120"/>
      <c r="K1496" s="35"/>
    </row>
    <row r="1497" spans="1:11" s="123" customFormat="1" ht="63.75">
      <c r="A1497" s="124"/>
      <c r="B1497" s="125" t="s">
        <v>3101</v>
      </c>
      <c r="C1497" s="119"/>
      <c r="D1497" s="120"/>
      <c r="E1497" s="120"/>
      <c r="F1497" s="120">
        <f t="shared" si="104"/>
        <v>0</v>
      </c>
      <c r="G1497" s="120"/>
      <c r="K1497" s="35"/>
    </row>
    <row r="1498" spans="1:11" s="123" customFormat="1" ht="102">
      <c r="A1498" s="124"/>
      <c r="B1498" s="125" t="s">
        <v>1480</v>
      </c>
      <c r="C1498" s="119"/>
      <c r="D1498" s="120"/>
      <c r="E1498" s="120"/>
      <c r="F1498" s="120">
        <f t="shared" si="104"/>
        <v>0</v>
      </c>
      <c r="G1498" s="120"/>
      <c r="K1498" s="35"/>
    </row>
    <row r="1499" spans="1:11" s="123" customFormat="1" ht="25.5">
      <c r="A1499" s="124"/>
      <c r="B1499" s="125" t="s">
        <v>1475</v>
      </c>
      <c r="C1499" s="119"/>
      <c r="D1499" s="120"/>
      <c r="E1499" s="120"/>
      <c r="F1499" s="120">
        <f t="shared" si="104"/>
        <v>0</v>
      </c>
      <c r="G1499" s="120"/>
      <c r="K1499" s="35"/>
    </row>
    <row r="1500" spans="1:11" s="123" customFormat="1" ht="38.25">
      <c r="A1500" s="124"/>
      <c r="B1500" s="125" t="s">
        <v>1481</v>
      </c>
      <c r="C1500" s="119"/>
      <c r="D1500" s="120"/>
      <c r="E1500" s="120"/>
      <c r="F1500" s="120"/>
      <c r="G1500" s="120"/>
      <c r="K1500" s="35"/>
    </row>
    <row r="1501" spans="1:11" s="123" customFormat="1" ht="63.75">
      <c r="A1501" s="124"/>
      <c r="B1501" s="125" t="s">
        <v>1477</v>
      </c>
      <c r="C1501" s="119"/>
      <c r="D1501" s="120"/>
      <c r="E1501" s="120"/>
      <c r="F1501" s="120">
        <f>D1501*E1501</f>
        <v>0</v>
      </c>
      <c r="G1501" s="120"/>
      <c r="K1501" s="35"/>
    </row>
    <row r="1502" spans="1:11" s="123" customFormat="1" ht="25.5">
      <c r="A1502" s="124"/>
      <c r="B1502" s="125" t="s">
        <v>1478</v>
      </c>
      <c r="C1502" s="119"/>
      <c r="D1502" s="120"/>
      <c r="E1502" s="120"/>
      <c r="F1502" s="120">
        <f>D1502*E1502</f>
        <v>0</v>
      </c>
      <c r="G1502" s="120"/>
      <c r="K1502" s="35"/>
    </row>
    <row r="1503" spans="1:11" s="123" customFormat="1" ht="25.5">
      <c r="A1503" s="124"/>
      <c r="B1503" s="125" t="s">
        <v>1429</v>
      </c>
      <c r="C1503" s="119"/>
      <c r="D1503" s="120"/>
      <c r="E1503" s="120"/>
      <c r="F1503" s="120"/>
      <c r="G1503" s="120"/>
      <c r="K1503" s="35"/>
    </row>
    <row r="1504" spans="1:11" s="123" customFormat="1" ht="38.25">
      <c r="A1504" s="124"/>
      <c r="B1504" s="320" t="s">
        <v>1430</v>
      </c>
      <c r="C1504" s="370"/>
      <c r="D1504" s="120"/>
      <c r="E1504" s="120"/>
      <c r="F1504" s="120">
        <f>D1504*E1504</f>
        <v>0</v>
      </c>
      <c r="G1504" s="120"/>
      <c r="K1504" s="35"/>
    </row>
    <row r="1505" spans="1:11" s="123" customFormat="1">
      <c r="A1505" s="124"/>
      <c r="B1505" s="125" t="s">
        <v>1061</v>
      </c>
      <c r="C1505" s="143"/>
      <c r="D1505" s="127"/>
      <c r="E1505" s="120"/>
      <c r="F1505" s="120"/>
      <c r="G1505" s="120"/>
      <c r="K1505" s="35"/>
    </row>
    <row r="1506" spans="1:11" s="123" customFormat="1">
      <c r="A1506" s="124"/>
      <c r="B1506" s="125"/>
      <c r="C1506" s="143" t="s">
        <v>1006</v>
      </c>
      <c r="D1506" s="371">
        <v>234</v>
      </c>
      <c r="E1506" s="624"/>
      <c r="F1506" s="120">
        <f>D1506*E1506</f>
        <v>0</v>
      </c>
      <c r="G1506" s="120"/>
      <c r="K1506" s="35"/>
    </row>
    <row r="1507" spans="1:11" s="123" customFormat="1">
      <c r="A1507" s="124"/>
      <c r="B1507" s="125"/>
      <c r="C1507" s="143"/>
      <c r="D1507" s="127"/>
      <c r="E1507" s="120"/>
      <c r="F1507" s="120"/>
      <c r="G1507" s="120"/>
      <c r="K1507" s="35"/>
    </row>
    <row r="1508" spans="1:11" s="123" customFormat="1" ht="25.5">
      <c r="A1508" s="70" t="s">
        <v>1030</v>
      </c>
      <c r="B1508" s="135" t="s">
        <v>3110</v>
      </c>
      <c r="C1508" s="142"/>
      <c r="D1508" s="68"/>
      <c r="E1508" s="68"/>
      <c r="F1508" s="68">
        <f t="shared" ref="F1508:F1513" si="105">D1508*E1508</f>
        <v>0</v>
      </c>
      <c r="G1508" s="120"/>
      <c r="K1508" s="35"/>
    </row>
    <row r="1509" spans="1:11" s="123" customFormat="1">
      <c r="A1509" s="148"/>
      <c r="B1509" s="75" t="s">
        <v>3104</v>
      </c>
      <c r="C1509" s="142"/>
      <c r="D1509" s="68"/>
      <c r="E1509" s="68"/>
      <c r="F1509" s="68">
        <f t="shared" si="105"/>
        <v>0</v>
      </c>
      <c r="G1509" s="120"/>
      <c r="K1509" s="35"/>
    </row>
    <row r="1510" spans="1:11" s="123" customFormat="1">
      <c r="A1510" s="148"/>
      <c r="B1510" s="75" t="s">
        <v>1330</v>
      </c>
      <c r="C1510" s="142"/>
      <c r="D1510" s="68"/>
      <c r="E1510" s="68"/>
      <c r="F1510" s="68">
        <f t="shared" si="105"/>
        <v>0</v>
      </c>
      <c r="G1510" s="120"/>
      <c r="K1510" s="35"/>
    </row>
    <row r="1511" spans="1:11" s="123" customFormat="1" ht="51">
      <c r="A1511" s="148"/>
      <c r="B1511" s="75" t="s">
        <v>3100</v>
      </c>
      <c r="C1511" s="142"/>
      <c r="D1511" s="68"/>
      <c r="E1511" s="68"/>
      <c r="F1511" s="68">
        <f t="shared" si="105"/>
        <v>0</v>
      </c>
      <c r="G1511" s="120"/>
      <c r="K1511" s="35"/>
    </row>
    <row r="1512" spans="1:11" s="123" customFormat="1" ht="89.25">
      <c r="A1512" s="148"/>
      <c r="B1512" s="75" t="s">
        <v>1479</v>
      </c>
      <c r="C1512" s="142"/>
      <c r="D1512" s="68"/>
      <c r="E1512" s="68"/>
      <c r="F1512" s="68"/>
      <c r="G1512" s="120"/>
      <c r="K1512" s="35"/>
    </row>
    <row r="1513" spans="1:11" s="123" customFormat="1">
      <c r="A1513" s="148"/>
      <c r="B1513" s="75" t="s">
        <v>3105</v>
      </c>
      <c r="C1513" s="142"/>
      <c r="D1513" s="68"/>
      <c r="E1513" s="68"/>
      <c r="F1513" s="68">
        <f t="shared" si="105"/>
        <v>0</v>
      </c>
      <c r="G1513" s="120"/>
      <c r="K1513" s="35"/>
    </row>
    <row r="1514" spans="1:11" s="123" customFormat="1" ht="38.25">
      <c r="A1514" s="148"/>
      <c r="B1514" s="75" t="s">
        <v>1481</v>
      </c>
      <c r="C1514" s="142"/>
      <c r="D1514" s="68"/>
      <c r="E1514" s="68"/>
      <c r="F1514" s="68"/>
      <c r="G1514" s="120"/>
      <c r="K1514" s="35"/>
    </row>
    <row r="1515" spans="1:11" s="123" customFormat="1" ht="63.75">
      <c r="A1515" s="148"/>
      <c r="B1515" s="75" t="s">
        <v>1477</v>
      </c>
      <c r="C1515" s="142"/>
      <c r="D1515" s="68"/>
      <c r="E1515" s="68"/>
      <c r="F1515" s="68">
        <f>D1515*E1515</f>
        <v>0</v>
      </c>
      <c r="G1515" s="120"/>
      <c r="K1515" s="35"/>
    </row>
    <row r="1516" spans="1:11" s="123" customFormat="1" ht="25.5">
      <c r="A1516" s="148"/>
      <c r="B1516" s="75" t="s">
        <v>1478</v>
      </c>
      <c r="C1516" s="142"/>
      <c r="D1516" s="68"/>
      <c r="E1516" s="68"/>
      <c r="F1516" s="68">
        <f>D1516*E1516</f>
        <v>0</v>
      </c>
      <c r="G1516" s="120"/>
      <c r="K1516" s="35"/>
    </row>
    <row r="1517" spans="1:11" s="123" customFormat="1" ht="25.5">
      <c r="A1517" s="148"/>
      <c r="B1517" s="75" t="s">
        <v>1429</v>
      </c>
      <c r="C1517" s="142"/>
      <c r="D1517" s="68"/>
      <c r="E1517" s="68"/>
      <c r="F1517" s="68"/>
      <c r="G1517" s="120"/>
      <c r="K1517" s="35"/>
    </row>
    <row r="1518" spans="1:11" s="123" customFormat="1" ht="38.25">
      <c r="A1518" s="148"/>
      <c r="B1518" s="164" t="s">
        <v>1430</v>
      </c>
      <c r="C1518" s="447"/>
      <c r="D1518" s="68"/>
      <c r="E1518" s="68"/>
      <c r="F1518" s="68">
        <f>D1518*E1518</f>
        <v>0</v>
      </c>
      <c r="G1518" s="120"/>
      <c r="K1518" s="35"/>
    </row>
    <row r="1519" spans="1:11" s="123" customFormat="1">
      <c r="A1519" s="148"/>
      <c r="B1519" s="75" t="s">
        <v>1061</v>
      </c>
      <c r="C1519" s="141"/>
      <c r="D1519" s="73"/>
      <c r="E1519" s="68"/>
      <c r="F1519" s="68"/>
      <c r="G1519" s="120"/>
      <c r="K1519" s="35"/>
    </row>
    <row r="1520" spans="1:11" s="123" customFormat="1">
      <c r="A1520" s="148"/>
      <c r="B1520" s="75"/>
      <c r="C1520" s="141" t="s">
        <v>1006</v>
      </c>
      <c r="D1520" s="155">
        <v>690</v>
      </c>
      <c r="E1520" s="620"/>
      <c r="F1520" s="68">
        <f>D1520*E1520</f>
        <v>0</v>
      </c>
      <c r="G1520" s="120"/>
      <c r="K1520" s="35"/>
    </row>
    <row r="1521" spans="1:11" s="123" customFormat="1">
      <c r="A1521" s="148"/>
      <c r="B1521" s="75"/>
      <c r="C1521" s="141"/>
      <c r="D1521" s="73"/>
      <c r="E1521" s="68"/>
      <c r="F1521" s="68"/>
      <c r="G1521" s="120"/>
      <c r="K1521" s="35"/>
    </row>
    <row r="1522" spans="1:11" s="123" customFormat="1" ht="25.5">
      <c r="A1522" s="70" t="s">
        <v>1034</v>
      </c>
      <c r="B1522" s="135" t="s">
        <v>3106</v>
      </c>
      <c r="C1522" s="142"/>
      <c r="D1522" s="68"/>
      <c r="E1522" s="68"/>
      <c r="F1522" s="68">
        <f t="shared" ref="F1522:F1525" si="106">D1522*E1522</f>
        <v>0</v>
      </c>
      <c r="G1522" s="120"/>
      <c r="K1522" s="35"/>
    </row>
    <row r="1523" spans="1:11" s="123" customFormat="1">
      <c r="A1523" s="148"/>
      <c r="B1523" s="75" t="s">
        <v>3104</v>
      </c>
      <c r="C1523" s="142"/>
      <c r="D1523" s="68"/>
      <c r="E1523" s="68"/>
      <c r="F1523" s="68">
        <f t="shared" si="106"/>
        <v>0</v>
      </c>
      <c r="G1523" s="120"/>
      <c r="K1523" s="35"/>
    </row>
    <row r="1524" spans="1:11" s="123" customFormat="1">
      <c r="A1524" s="148"/>
      <c r="B1524" s="75" t="s">
        <v>1330</v>
      </c>
      <c r="C1524" s="142"/>
      <c r="D1524" s="68"/>
      <c r="E1524" s="68"/>
      <c r="F1524" s="68">
        <f t="shared" si="106"/>
        <v>0</v>
      </c>
      <c r="G1524" s="120"/>
      <c r="K1524" s="35"/>
    </row>
    <row r="1525" spans="1:11" s="123" customFormat="1" ht="51">
      <c r="A1525" s="148"/>
      <c r="B1525" s="75" t="s">
        <v>3107</v>
      </c>
      <c r="C1525" s="142"/>
      <c r="D1525" s="68"/>
      <c r="E1525" s="68"/>
      <c r="F1525" s="68">
        <f t="shared" si="106"/>
        <v>0</v>
      </c>
      <c r="G1525" s="120"/>
      <c r="K1525" s="35"/>
    </row>
    <row r="1526" spans="1:11" s="123" customFormat="1" ht="63.75">
      <c r="A1526" s="148"/>
      <c r="B1526" s="75" t="s">
        <v>1494</v>
      </c>
      <c r="C1526" s="142"/>
      <c r="D1526" s="68"/>
      <c r="E1526" s="68"/>
      <c r="F1526" s="68"/>
      <c r="G1526" s="120"/>
      <c r="K1526" s="35"/>
    </row>
    <row r="1527" spans="1:11" s="123" customFormat="1" ht="89.25">
      <c r="A1527" s="148"/>
      <c r="B1527" s="75" t="s">
        <v>1479</v>
      </c>
      <c r="C1527" s="142"/>
      <c r="D1527" s="68"/>
      <c r="E1527" s="68"/>
      <c r="F1527" s="68"/>
      <c r="G1527" s="120"/>
      <c r="K1527" s="35"/>
    </row>
    <row r="1528" spans="1:11" s="123" customFormat="1" ht="38.25">
      <c r="A1528" s="148"/>
      <c r="B1528" s="75" t="s">
        <v>1481</v>
      </c>
      <c r="C1528" s="142"/>
      <c r="D1528" s="68"/>
      <c r="E1528" s="68"/>
      <c r="F1528" s="68"/>
      <c r="G1528" s="120"/>
      <c r="K1528" s="35"/>
    </row>
    <row r="1529" spans="1:11" s="123" customFormat="1" ht="63.75">
      <c r="A1529" s="148"/>
      <c r="B1529" s="75" t="s">
        <v>1477</v>
      </c>
      <c r="C1529" s="142"/>
      <c r="D1529" s="68"/>
      <c r="E1529" s="68"/>
      <c r="F1529" s="68">
        <f>D1529*E1529</f>
        <v>0</v>
      </c>
      <c r="G1529" s="120"/>
      <c r="K1529" s="35"/>
    </row>
    <row r="1530" spans="1:11" s="123" customFormat="1" ht="25.5">
      <c r="A1530" s="148"/>
      <c r="B1530" s="75" t="s">
        <v>1478</v>
      </c>
      <c r="C1530" s="142"/>
      <c r="D1530" s="68"/>
      <c r="E1530" s="68"/>
      <c r="F1530" s="68">
        <f>D1530*E1530</f>
        <v>0</v>
      </c>
      <c r="G1530" s="120"/>
      <c r="K1530" s="35"/>
    </row>
    <row r="1531" spans="1:11" s="123" customFormat="1" ht="25.5">
      <c r="A1531" s="148"/>
      <c r="B1531" s="75" t="s">
        <v>1429</v>
      </c>
      <c r="C1531" s="142"/>
      <c r="D1531" s="68"/>
      <c r="E1531" s="68"/>
      <c r="F1531" s="68"/>
      <c r="G1531" s="120"/>
      <c r="K1531" s="35"/>
    </row>
    <row r="1532" spans="1:11" s="123" customFormat="1" ht="38.25">
      <c r="A1532" s="148"/>
      <c r="B1532" s="164" t="s">
        <v>1430</v>
      </c>
      <c r="C1532" s="447"/>
      <c r="D1532" s="68"/>
      <c r="E1532" s="68"/>
      <c r="F1532" s="68">
        <f>D1532*E1532</f>
        <v>0</v>
      </c>
      <c r="G1532" s="120"/>
      <c r="K1532" s="35"/>
    </row>
    <row r="1533" spans="1:11" s="123" customFormat="1">
      <c r="A1533" s="148"/>
      <c r="B1533" s="75" t="s">
        <v>1061</v>
      </c>
      <c r="C1533" s="141"/>
      <c r="D1533" s="73"/>
      <c r="E1533" s="68"/>
      <c r="F1533" s="68"/>
      <c r="G1533" s="120"/>
      <c r="K1533" s="35"/>
    </row>
    <row r="1534" spans="1:11" s="123" customFormat="1">
      <c r="A1534" s="148"/>
      <c r="B1534" s="75"/>
      <c r="C1534" s="141" t="s">
        <v>1006</v>
      </c>
      <c r="D1534" s="155">
        <v>8</v>
      </c>
      <c r="E1534" s="620"/>
      <c r="F1534" s="68">
        <f>D1534*E1534</f>
        <v>0</v>
      </c>
      <c r="G1534" s="120"/>
      <c r="K1534" s="35"/>
    </row>
    <row r="1535" spans="1:11" s="123" customFormat="1">
      <c r="A1535" s="148"/>
      <c r="B1535" s="75"/>
      <c r="C1535" s="141"/>
      <c r="D1535" s="73"/>
      <c r="E1535" s="68"/>
      <c r="F1535" s="68"/>
      <c r="G1535" s="120"/>
      <c r="K1535" s="35"/>
    </row>
    <row r="1536" spans="1:11" s="123" customFormat="1" ht="25.5">
      <c r="A1536" s="70" t="s">
        <v>1035</v>
      </c>
      <c r="B1536" s="135" t="s">
        <v>3108</v>
      </c>
      <c r="C1536" s="142"/>
      <c r="D1536" s="68"/>
      <c r="E1536" s="68"/>
      <c r="F1536" s="68">
        <f t="shared" ref="F1536:F1539" si="107">D1536*E1536</f>
        <v>0</v>
      </c>
      <c r="G1536" s="120"/>
      <c r="K1536" s="35"/>
    </row>
    <row r="1537" spans="1:11" s="123" customFormat="1">
      <c r="A1537" s="148"/>
      <c r="B1537" s="75" t="s">
        <v>3104</v>
      </c>
      <c r="C1537" s="142"/>
      <c r="D1537" s="68"/>
      <c r="E1537" s="68"/>
      <c r="F1537" s="68">
        <f t="shared" si="107"/>
        <v>0</v>
      </c>
      <c r="G1537" s="120"/>
      <c r="K1537" s="35"/>
    </row>
    <row r="1538" spans="1:11" s="123" customFormat="1">
      <c r="A1538" s="148"/>
      <c r="B1538" s="75" t="s">
        <v>1330</v>
      </c>
      <c r="C1538" s="142"/>
      <c r="D1538" s="68"/>
      <c r="E1538" s="68"/>
      <c r="F1538" s="68">
        <f t="shared" si="107"/>
        <v>0</v>
      </c>
      <c r="G1538" s="120"/>
      <c r="K1538" s="35"/>
    </row>
    <row r="1539" spans="1:11" s="123" customFormat="1" ht="51">
      <c r="A1539" s="148"/>
      <c r="B1539" s="75" t="s">
        <v>3109</v>
      </c>
      <c r="C1539" s="142"/>
      <c r="D1539" s="68"/>
      <c r="E1539" s="68"/>
      <c r="F1539" s="68">
        <f t="shared" si="107"/>
        <v>0</v>
      </c>
      <c r="G1539" s="120"/>
      <c r="K1539" s="35"/>
    </row>
    <row r="1540" spans="1:11" s="123" customFormat="1" ht="63.75">
      <c r="A1540" s="148"/>
      <c r="B1540" s="75" t="s">
        <v>3113</v>
      </c>
      <c r="C1540" s="142"/>
      <c r="D1540" s="68"/>
      <c r="E1540" s="68"/>
      <c r="F1540" s="68"/>
      <c r="G1540" s="120"/>
      <c r="K1540" s="35"/>
    </row>
    <row r="1541" spans="1:11" s="123" customFormat="1" ht="89.25">
      <c r="A1541" s="148"/>
      <c r="B1541" s="75" t="s">
        <v>1479</v>
      </c>
      <c r="C1541" s="142"/>
      <c r="D1541" s="68"/>
      <c r="E1541" s="68"/>
      <c r="F1541" s="68"/>
      <c r="G1541" s="120"/>
      <c r="K1541" s="35"/>
    </row>
    <row r="1542" spans="1:11" s="123" customFormat="1">
      <c r="A1542" s="148"/>
      <c r="B1542" s="75" t="s">
        <v>3105</v>
      </c>
      <c r="C1542" s="142"/>
      <c r="D1542" s="68"/>
      <c r="E1542" s="68"/>
      <c r="F1542" s="68"/>
      <c r="G1542" s="120"/>
      <c r="K1542" s="35"/>
    </row>
    <row r="1543" spans="1:11" s="123" customFormat="1" ht="38.25">
      <c r="A1543" s="148"/>
      <c r="B1543" s="75" t="s">
        <v>1481</v>
      </c>
      <c r="C1543" s="142"/>
      <c r="D1543" s="68"/>
      <c r="E1543" s="68"/>
      <c r="F1543" s="68"/>
      <c r="G1543" s="120"/>
      <c r="K1543" s="35"/>
    </row>
    <row r="1544" spans="1:11" s="123" customFormat="1" ht="63.75">
      <c r="A1544" s="148"/>
      <c r="B1544" s="75" t="s">
        <v>1477</v>
      </c>
      <c r="C1544" s="142"/>
      <c r="D1544" s="68"/>
      <c r="E1544" s="68"/>
      <c r="F1544" s="68">
        <f>D1544*E1544</f>
        <v>0</v>
      </c>
      <c r="G1544" s="120"/>
      <c r="K1544" s="35"/>
    </row>
    <row r="1545" spans="1:11" s="123" customFormat="1" ht="25.5">
      <c r="A1545" s="148"/>
      <c r="B1545" s="75" t="s">
        <v>1478</v>
      </c>
      <c r="C1545" s="142"/>
      <c r="D1545" s="68"/>
      <c r="E1545" s="68"/>
      <c r="F1545" s="68">
        <f>D1545*E1545</f>
        <v>0</v>
      </c>
      <c r="G1545" s="120"/>
      <c r="K1545" s="35"/>
    </row>
    <row r="1546" spans="1:11" s="123" customFormat="1" ht="25.5">
      <c r="A1546" s="148"/>
      <c r="B1546" s="75" t="s">
        <v>1429</v>
      </c>
      <c r="C1546" s="142"/>
      <c r="D1546" s="68"/>
      <c r="E1546" s="68"/>
      <c r="F1546" s="68"/>
      <c r="G1546" s="120"/>
      <c r="K1546" s="35"/>
    </row>
    <row r="1547" spans="1:11" s="123" customFormat="1" ht="38.25">
      <c r="A1547" s="148"/>
      <c r="B1547" s="164" t="s">
        <v>1430</v>
      </c>
      <c r="C1547" s="447"/>
      <c r="D1547" s="68"/>
      <c r="E1547" s="68"/>
      <c r="F1547" s="68">
        <f>D1547*E1547</f>
        <v>0</v>
      </c>
      <c r="G1547" s="120"/>
      <c r="K1547" s="35"/>
    </row>
    <row r="1548" spans="1:11" s="123" customFormat="1">
      <c r="A1548" s="148"/>
      <c r="B1548" s="75" t="s">
        <v>1061</v>
      </c>
      <c r="C1548" s="141"/>
      <c r="D1548" s="73"/>
      <c r="E1548" s="68"/>
      <c r="F1548" s="68"/>
      <c r="G1548" s="120"/>
      <c r="K1548" s="35"/>
    </row>
    <row r="1549" spans="1:11" s="123" customFormat="1">
      <c r="A1549" s="148"/>
      <c r="B1549" s="75"/>
      <c r="C1549" s="141" t="s">
        <v>1006</v>
      </c>
      <c r="D1549" s="155">
        <v>42</v>
      </c>
      <c r="E1549" s="620"/>
      <c r="F1549" s="68">
        <f>D1549*E1549</f>
        <v>0</v>
      </c>
      <c r="G1549" s="120"/>
      <c r="K1549" s="35"/>
    </row>
    <row r="1550" spans="1:11" s="123" customFormat="1">
      <c r="A1550" s="148"/>
      <c r="B1550" s="75"/>
      <c r="C1550" s="141"/>
      <c r="D1550" s="73"/>
      <c r="E1550" s="68"/>
      <c r="F1550" s="68"/>
      <c r="G1550" s="120"/>
      <c r="K1550" s="35"/>
    </row>
    <row r="1551" spans="1:11" s="123" customFormat="1" ht="25.5">
      <c r="A1551" s="70" t="s">
        <v>1036</v>
      </c>
      <c r="B1551" s="135" t="s">
        <v>3302</v>
      </c>
      <c r="C1551" s="142"/>
      <c r="D1551" s="68"/>
      <c r="E1551" s="68"/>
      <c r="F1551" s="68">
        <f t="shared" ref="F1551:F1556" si="108">D1551*E1551</f>
        <v>0</v>
      </c>
      <c r="G1551" s="120"/>
      <c r="K1551" s="35"/>
    </row>
    <row r="1552" spans="1:11" s="123" customFormat="1">
      <c r="A1552" s="148"/>
      <c r="B1552" s="75" t="s">
        <v>3099</v>
      </c>
      <c r="C1552" s="142"/>
      <c r="D1552" s="68"/>
      <c r="E1552" s="68"/>
      <c r="F1552" s="68">
        <f t="shared" si="108"/>
        <v>0</v>
      </c>
      <c r="G1552" s="120"/>
      <c r="K1552" s="35"/>
    </row>
    <row r="1553" spans="1:11" s="123" customFormat="1">
      <c r="A1553" s="148"/>
      <c r="B1553" s="75" t="s">
        <v>1330</v>
      </c>
      <c r="C1553" s="142"/>
      <c r="D1553" s="68"/>
      <c r="E1553" s="68"/>
      <c r="F1553" s="68">
        <f t="shared" si="108"/>
        <v>0</v>
      </c>
      <c r="G1553" s="120"/>
      <c r="K1553" s="35"/>
    </row>
    <row r="1554" spans="1:11" s="123" customFormat="1" ht="89.25">
      <c r="A1554" s="148"/>
      <c r="B1554" s="75" t="s">
        <v>3117</v>
      </c>
      <c r="C1554" s="142"/>
      <c r="D1554" s="68"/>
      <c r="E1554" s="68"/>
      <c r="F1554" s="68">
        <f t="shared" si="108"/>
        <v>0</v>
      </c>
      <c r="G1554" s="120"/>
      <c r="K1554" s="35"/>
    </row>
    <row r="1555" spans="1:11" s="123" customFormat="1" ht="51">
      <c r="A1555" s="148"/>
      <c r="B1555" s="75" t="s">
        <v>3100</v>
      </c>
      <c r="C1555" s="142"/>
      <c r="D1555" s="68"/>
      <c r="E1555" s="68"/>
      <c r="F1555" s="68">
        <f t="shared" si="108"/>
        <v>0</v>
      </c>
      <c r="G1555" s="120"/>
      <c r="K1555" s="35"/>
    </row>
    <row r="1556" spans="1:11" s="123" customFormat="1" ht="63.75">
      <c r="A1556" s="148"/>
      <c r="B1556" s="75" t="s">
        <v>3101</v>
      </c>
      <c r="C1556" s="142"/>
      <c r="D1556" s="68"/>
      <c r="E1556" s="68"/>
      <c r="F1556" s="68">
        <f t="shared" si="108"/>
        <v>0</v>
      </c>
      <c r="G1556" s="120"/>
      <c r="K1556" s="35"/>
    </row>
    <row r="1557" spans="1:11" s="123" customFormat="1" ht="38.25">
      <c r="A1557" s="148"/>
      <c r="B1557" s="75" t="s">
        <v>1481</v>
      </c>
      <c r="C1557" s="142"/>
      <c r="D1557" s="68"/>
      <c r="E1557" s="68"/>
      <c r="F1557" s="68"/>
      <c r="G1557" s="120"/>
      <c r="K1557" s="35"/>
    </row>
    <row r="1558" spans="1:11" s="123" customFormat="1" ht="63.75">
      <c r="A1558" s="148"/>
      <c r="B1558" s="75" t="s">
        <v>1477</v>
      </c>
      <c r="C1558" s="142"/>
      <c r="D1558" s="68"/>
      <c r="E1558" s="68"/>
      <c r="F1558" s="68">
        <f>D1558*E1558</f>
        <v>0</v>
      </c>
      <c r="G1558" s="120"/>
      <c r="K1558" s="35"/>
    </row>
    <row r="1559" spans="1:11" s="123" customFormat="1" ht="25.5">
      <c r="A1559" s="148"/>
      <c r="B1559" s="75" t="s">
        <v>1478</v>
      </c>
      <c r="C1559" s="142"/>
      <c r="D1559" s="68"/>
      <c r="E1559" s="68"/>
      <c r="F1559" s="68">
        <f>D1559*E1559</f>
        <v>0</v>
      </c>
      <c r="G1559" s="120"/>
      <c r="K1559" s="35"/>
    </row>
    <row r="1560" spans="1:11" s="123" customFormat="1" ht="25.5">
      <c r="A1560" s="148"/>
      <c r="B1560" s="75" t="s">
        <v>1429</v>
      </c>
      <c r="C1560" s="142"/>
      <c r="D1560" s="68"/>
      <c r="E1560" s="68"/>
      <c r="F1560" s="68"/>
      <c r="G1560" s="120"/>
      <c r="K1560" s="35"/>
    </row>
    <row r="1561" spans="1:11" s="123" customFormat="1" ht="38.25">
      <c r="A1561" s="148"/>
      <c r="B1561" s="164" t="s">
        <v>1430</v>
      </c>
      <c r="C1561" s="447"/>
      <c r="D1561" s="68"/>
      <c r="E1561" s="68"/>
      <c r="F1561" s="68">
        <f>D1561*E1561</f>
        <v>0</v>
      </c>
      <c r="G1561" s="120"/>
      <c r="K1561" s="35"/>
    </row>
    <row r="1562" spans="1:11" s="123" customFormat="1">
      <c r="A1562" s="148"/>
      <c r="B1562" s="75" t="s">
        <v>1061</v>
      </c>
      <c r="C1562" s="141"/>
      <c r="D1562" s="73"/>
      <c r="E1562" s="68"/>
      <c r="F1562" s="68"/>
      <c r="G1562" s="120"/>
      <c r="K1562" s="35"/>
    </row>
    <row r="1563" spans="1:11" s="123" customFormat="1">
      <c r="A1563" s="148"/>
      <c r="B1563" s="75"/>
      <c r="C1563" s="141" t="s">
        <v>1006</v>
      </c>
      <c r="D1563" s="155">
        <v>72</v>
      </c>
      <c r="E1563" s="620"/>
      <c r="F1563" s="68">
        <f>D1563*E1563</f>
        <v>0</v>
      </c>
      <c r="G1563" s="120"/>
      <c r="K1563" s="35"/>
    </row>
    <row r="1564" spans="1:11" s="123" customFormat="1">
      <c r="A1564" s="148"/>
      <c r="B1564" s="75"/>
      <c r="C1564" s="141"/>
      <c r="D1564" s="73"/>
      <c r="E1564" s="68"/>
      <c r="F1564" s="68"/>
      <c r="G1564" s="120"/>
      <c r="K1564" s="35"/>
    </row>
    <row r="1565" spans="1:11" s="123" customFormat="1" ht="25.5">
      <c r="A1565" s="70" t="s">
        <v>1037</v>
      </c>
      <c r="B1565" s="135" t="s">
        <v>3114</v>
      </c>
      <c r="C1565" s="142"/>
      <c r="D1565" s="68"/>
      <c r="E1565" s="68"/>
      <c r="F1565" s="68">
        <f t="shared" ref="F1565:F1568" si="109">D1565*E1565</f>
        <v>0</v>
      </c>
      <c r="G1565" s="120"/>
      <c r="K1565" s="35"/>
    </row>
    <row r="1566" spans="1:11" s="123" customFormat="1" ht="25.5">
      <c r="A1566" s="148"/>
      <c r="B1566" s="75" t="s">
        <v>3111</v>
      </c>
      <c r="C1566" s="142"/>
      <c r="D1566" s="68"/>
      <c r="E1566" s="68"/>
      <c r="F1566" s="68">
        <f t="shared" si="109"/>
        <v>0</v>
      </c>
      <c r="G1566" s="120"/>
      <c r="K1566" s="35"/>
    </row>
    <row r="1567" spans="1:11" s="123" customFormat="1">
      <c r="A1567" s="148"/>
      <c r="B1567" s="75" t="s">
        <v>1330</v>
      </c>
      <c r="C1567" s="142"/>
      <c r="D1567" s="68"/>
      <c r="E1567" s="68"/>
      <c r="F1567" s="68">
        <f t="shared" si="109"/>
        <v>0</v>
      </c>
      <c r="G1567" s="120"/>
      <c r="K1567" s="35"/>
    </row>
    <row r="1568" spans="1:11" s="123" customFormat="1" ht="51">
      <c r="A1568" s="148"/>
      <c r="B1568" s="75" t="s">
        <v>3100</v>
      </c>
      <c r="C1568" s="142"/>
      <c r="D1568" s="68"/>
      <c r="E1568" s="68"/>
      <c r="F1568" s="68">
        <f t="shared" si="109"/>
        <v>0</v>
      </c>
      <c r="G1568" s="120"/>
      <c r="K1568" s="35"/>
    </row>
    <row r="1569" spans="1:11" s="123" customFormat="1" ht="63.75">
      <c r="A1569" s="148"/>
      <c r="B1569" s="75" t="s">
        <v>3101</v>
      </c>
      <c r="C1569" s="142"/>
      <c r="D1569" s="68"/>
      <c r="E1569" s="68"/>
      <c r="F1569" s="68"/>
      <c r="G1569" s="120"/>
      <c r="K1569" s="35"/>
    </row>
    <row r="1570" spans="1:11" s="123" customFormat="1" ht="102">
      <c r="A1570" s="148"/>
      <c r="B1570" s="75" t="s">
        <v>3112</v>
      </c>
      <c r="C1570" s="142"/>
      <c r="D1570" s="68"/>
      <c r="E1570" s="68"/>
      <c r="F1570" s="68"/>
      <c r="G1570" s="120"/>
      <c r="K1570" s="35"/>
    </row>
    <row r="1571" spans="1:11" s="123" customFormat="1">
      <c r="A1571" s="148"/>
      <c r="B1571" s="75" t="s">
        <v>3105</v>
      </c>
      <c r="C1571" s="142"/>
      <c r="D1571" s="68"/>
      <c r="E1571" s="68"/>
      <c r="F1571" s="68"/>
      <c r="G1571" s="120"/>
      <c r="K1571" s="35"/>
    </row>
    <row r="1572" spans="1:11" s="123" customFormat="1" ht="38.25">
      <c r="A1572" s="148"/>
      <c r="B1572" s="75" t="s">
        <v>1481</v>
      </c>
      <c r="C1572" s="142"/>
      <c r="D1572" s="68"/>
      <c r="E1572" s="68"/>
      <c r="F1572" s="68"/>
      <c r="G1572" s="120"/>
      <c r="K1572" s="35"/>
    </row>
    <row r="1573" spans="1:11" s="123" customFormat="1" ht="63.75">
      <c r="A1573" s="148"/>
      <c r="B1573" s="75" t="s">
        <v>1477</v>
      </c>
      <c r="C1573" s="142"/>
      <c r="D1573" s="68"/>
      <c r="E1573" s="68"/>
      <c r="F1573" s="68">
        <f>D1573*E1573</f>
        <v>0</v>
      </c>
      <c r="G1573" s="120"/>
      <c r="K1573" s="35"/>
    </row>
    <row r="1574" spans="1:11" s="123" customFormat="1" ht="25.5">
      <c r="A1574" s="148"/>
      <c r="B1574" s="75" t="s">
        <v>1478</v>
      </c>
      <c r="C1574" s="142"/>
      <c r="D1574" s="68"/>
      <c r="E1574" s="68"/>
      <c r="F1574" s="68">
        <f>D1574*E1574</f>
        <v>0</v>
      </c>
      <c r="G1574" s="120"/>
      <c r="K1574" s="35"/>
    </row>
    <row r="1575" spans="1:11" s="123" customFormat="1" ht="25.5">
      <c r="A1575" s="148"/>
      <c r="B1575" s="75" t="s">
        <v>1429</v>
      </c>
      <c r="C1575" s="142"/>
      <c r="D1575" s="68"/>
      <c r="E1575" s="68"/>
      <c r="F1575" s="68"/>
      <c r="G1575" s="120"/>
      <c r="K1575" s="35"/>
    </row>
    <row r="1576" spans="1:11" s="123" customFormat="1" ht="38.25">
      <c r="A1576" s="148"/>
      <c r="B1576" s="164" t="s">
        <v>1430</v>
      </c>
      <c r="C1576" s="447"/>
      <c r="D1576" s="68"/>
      <c r="E1576" s="68"/>
      <c r="F1576" s="68">
        <f>D1576*E1576</f>
        <v>0</v>
      </c>
      <c r="G1576" s="120"/>
      <c r="K1576" s="35"/>
    </row>
    <row r="1577" spans="1:11" s="123" customFormat="1">
      <c r="A1577" s="148"/>
      <c r="B1577" s="75" t="s">
        <v>1061</v>
      </c>
      <c r="C1577" s="447"/>
      <c r="D1577" s="68"/>
      <c r="E1577" s="68"/>
      <c r="F1577" s="68"/>
      <c r="G1577" s="120"/>
      <c r="K1577" s="35"/>
    </row>
    <row r="1578" spans="1:11" s="123" customFormat="1">
      <c r="A1578" s="148"/>
      <c r="B1578" s="138"/>
      <c r="C1578" s="141" t="s">
        <v>1006</v>
      </c>
      <c r="D1578" s="155">
        <v>128</v>
      </c>
      <c r="E1578" s="620"/>
      <c r="F1578" s="68">
        <f>D1578*E1578</f>
        <v>0</v>
      </c>
      <c r="G1578" s="120"/>
      <c r="K1578" s="35"/>
    </row>
    <row r="1579" spans="1:11" s="123" customFormat="1">
      <c r="A1579" s="148"/>
      <c r="B1579" s="75"/>
      <c r="C1579" s="141"/>
      <c r="D1579" s="73"/>
      <c r="E1579" s="68"/>
      <c r="F1579" s="68"/>
      <c r="G1579" s="120"/>
      <c r="K1579" s="35"/>
    </row>
    <row r="1580" spans="1:11" s="123" customFormat="1" ht="25.5">
      <c r="A1580" s="70" t="s">
        <v>1038</v>
      </c>
      <c r="B1580" s="135" t="s">
        <v>3121</v>
      </c>
      <c r="C1580" s="142"/>
      <c r="D1580" s="68"/>
      <c r="E1580" s="68"/>
      <c r="F1580" s="68">
        <f>D1580*E1580</f>
        <v>0</v>
      </c>
      <c r="G1580" s="120"/>
      <c r="K1580" s="35"/>
    </row>
    <row r="1581" spans="1:11" s="123" customFormat="1" ht="25.5">
      <c r="A1581" s="148"/>
      <c r="B1581" s="75" t="s">
        <v>3115</v>
      </c>
      <c r="C1581" s="142"/>
      <c r="D1581" s="68"/>
      <c r="E1581" s="68"/>
      <c r="F1581" s="68">
        <f>D1581*E1581</f>
        <v>0</v>
      </c>
      <c r="G1581" s="120"/>
      <c r="K1581" s="35"/>
    </row>
    <row r="1582" spans="1:11" s="123" customFormat="1">
      <c r="A1582" s="148"/>
      <c r="B1582" s="75" t="s">
        <v>1330</v>
      </c>
      <c r="C1582" s="142"/>
      <c r="D1582" s="68"/>
      <c r="E1582" s="68"/>
      <c r="F1582" s="68">
        <f>D1582*E1582</f>
        <v>0</v>
      </c>
      <c r="G1582" s="120"/>
      <c r="K1582" s="35"/>
    </row>
    <row r="1583" spans="1:11" s="123" customFormat="1" ht="51">
      <c r="A1583" s="148"/>
      <c r="B1583" s="75" t="s">
        <v>3120</v>
      </c>
      <c r="C1583" s="142"/>
      <c r="D1583" s="68"/>
      <c r="E1583" s="68"/>
      <c r="F1583" s="68"/>
      <c r="G1583" s="120"/>
      <c r="K1583" s="35"/>
    </row>
    <row r="1584" spans="1:11" s="123" customFormat="1" ht="63.75">
      <c r="A1584" s="148"/>
      <c r="B1584" s="75" t="s">
        <v>3101</v>
      </c>
      <c r="C1584" s="142"/>
      <c r="D1584" s="68"/>
      <c r="E1584" s="68"/>
      <c r="F1584" s="68"/>
      <c r="G1584" s="120"/>
      <c r="K1584" s="35"/>
    </row>
    <row r="1585" spans="1:11" s="123" customFormat="1" ht="89.25">
      <c r="A1585" s="148"/>
      <c r="B1585" s="75" t="s">
        <v>3116</v>
      </c>
      <c r="C1585" s="142"/>
      <c r="D1585" s="68"/>
      <c r="E1585" s="68"/>
      <c r="F1585" s="68">
        <f>D1585*E1585</f>
        <v>0</v>
      </c>
      <c r="G1585" s="120"/>
      <c r="K1585" s="35"/>
    </row>
    <row r="1586" spans="1:11" s="123" customFormat="1" ht="63.75">
      <c r="A1586" s="148"/>
      <c r="B1586" s="75" t="s">
        <v>3118</v>
      </c>
      <c r="C1586" s="142"/>
      <c r="D1586" s="68"/>
      <c r="E1586" s="68"/>
      <c r="F1586" s="65"/>
      <c r="G1586" s="120"/>
      <c r="K1586" s="35"/>
    </row>
    <row r="1587" spans="1:11" s="123" customFormat="1" ht="63.75">
      <c r="A1587" s="148"/>
      <c r="B1587" s="75" t="s">
        <v>1494</v>
      </c>
      <c r="C1587" s="142"/>
      <c r="D1587" s="68"/>
      <c r="E1587" s="68"/>
      <c r="F1587" s="68">
        <f>D1587*E1587</f>
        <v>0</v>
      </c>
      <c r="G1587" s="120"/>
      <c r="K1587" s="35"/>
    </row>
    <row r="1588" spans="1:11" s="123" customFormat="1" ht="102">
      <c r="A1588" s="148"/>
      <c r="B1588" s="75" t="s">
        <v>3119</v>
      </c>
      <c r="C1588" s="142"/>
      <c r="D1588" s="68"/>
      <c r="E1588" s="68"/>
      <c r="F1588" s="68">
        <f>D1588*E1588</f>
        <v>0</v>
      </c>
      <c r="G1588" s="120"/>
      <c r="K1588" s="35"/>
    </row>
    <row r="1589" spans="1:11" s="123" customFormat="1" ht="25.5">
      <c r="A1589" s="148"/>
      <c r="B1589" s="75" t="s">
        <v>1475</v>
      </c>
      <c r="C1589" s="142"/>
      <c r="D1589" s="68"/>
      <c r="E1589" s="68"/>
      <c r="F1589" s="68">
        <f>D1589*E1589</f>
        <v>0</v>
      </c>
      <c r="G1589" s="120"/>
      <c r="K1589" s="35"/>
    </row>
    <row r="1590" spans="1:11" s="123" customFormat="1" ht="25.5">
      <c r="A1590" s="148"/>
      <c r="B1590" s="75" t="s">
        <v>1476</v>
      </c>
      <c r="C1590" s="142"/>
      <c r="D1590" s="68"/>
      <c r="E1590" s="68"/>
      <c r="F1590" s="68"/>
      <c r="G1590" s="120"/>
      <c r="K1590" s="35"/>
    </row>
    <row r="1591" spans="1:11" s="123" customFormat="1" ht="63.75">
      <c r="A1591" s="148"/>
      <c r="B1591" s="75" t="s">
        <v>1477</v>
      </c>
      <c r="C1591" s="142"/>
      <c r="D1591" s="68"/>
      <c r="E1591" s="68"/>
      <c r="F1591" s="68">
        <f>D1591*E1591</f>
        <v>0</v>
      </c>
      <c r="G1591" s="120"/>
      <c r="K1591" s="35"/>
    </row>
    <row r="1592" spans="1:11" s="123" customFormat="1" ht="25.5">
      <c r="A1592" s="148"/>
      <c r="B1592" s="75" t="s">
        <v>1478</v>
      </c>
      <c r="C1592" s="142"/>
      <c r="D1592" s="68"/>
      <c r="E1592" s="68"/>
      <c r="F1592" s="68">
        <f>D1592*E1592</f>
        <v>0</v>
      </c>
      <c r="G1592" s="120"/>
      <c r="K1592" s="35"/>
    </row>
    <row r="1593" spans="1:11" s="123" customFormat="1" ht="25.5">
      <c r="A1593" s="148"/>
      <c r="B1593" s="75" t="s">
        <v>1429</v>
      </c>
      <c r="C1593" s="142"/>
      <c r="D1593" s="68"/>
      <c r="E1593" s="68"/>
      <c r="F1593" s="68"/>
      <c r="G1593" s="120"/>
      <c r="K1593" s="35"/>
    </row>
    <row r="1594" spans="1:11" s="123" customFormat="1" ht="38.25">
      <c r="A1594" s="148"/>
      <c r="B1594" s="164" t="s">
        <v>1430</v>
      </c>
      <c r="C1594" s="447"/>
      <c r="D1594" s="68"/>
      <c r="E1594" s="68"/>
      <c r="F1594" s="68">
        <f>D1594*E1594</f>
        <v>0</v>
      </c>
      <c r="G1594" s="120"/>
      <c r="K1594" s="35"/>
    </row>
    <row r="1595" spans="1:11" s="123" customFormat="1">
      <c r="A1595" s="148"/>
      <c r="B1595" s="75" t="s">
        <v>1061</v>
      </c>
      <c r="C1595" s="141" t="s">
        <v>1006</v>
      </c>
      <c r="D1595" s="155">
        <v>104</v>
      </c>
      <c r="E1595" s="620"/>
      <c r="F1595" s="68">
        <f>D1595*E1595</f>
        <v>0</v>
      </c>
      <c r="G1595" s="120"/>
      <c r="K1595" s="35"/>
    </row>
    <row r="1596" spans="1:11" s="123" customFormat="1">
      <c r="A1596" s="148"/>
      <c r="B1596" s="75"/>
      <c r="C1596" s="142"/>
      <c r="D1596" s="68"/>
      <c r="E1596" s="68"/>
      <c r="F1596" s="68">
        <f t="shared" ref="F1596:F1625" si="110">D1596*E1596</f>
        <v>0</v>
      </c>
      <c r="G1596" s="120"/>
      <c r="K1596" s="35"/>
    </row>
    <row r="1597" spans="1:11" s="123" customFormat="1" ht="25.5">
      <c r="A1597" s="420" t="s">
        <v>1039</v>
      </c>
      <c r="B1597" s="421" t="s">
        <v>2264</v>
      </c>
      <c r="C1597" s="422"/>
      <c r="D1597" s="416"/>
      <c r="E1597" s="416"/>
      <c r="F1597" s="416">
        <f t="shared" si="110"/>
        <v>0</v>
      </c>
      <c r="G1597" s="120"/>
      <c r="K1597" s="35"/>
    </row>
    <row r="1598" spans="1:11" s="123" customFormat="1" ht="108" customHeight="1">
      <c r="A1598" s="124"/>
      <c r="B1598" s="125" t="s">
        <v>4401</v>
      </c>
      <c r="C1598" s="448"/>
      <c r="D1598" s="120"/>
      <c r="E1598" s="120"/>
      <c r="F1598" s="120">
        <f t="shared" si="110"/>
        <v>0</v>
      </c>
      <c r="G1598" s="120"/>
      <c r="K1598" s="35"/>
    </row>
    <row r="1599" spans="1:11" s="123" customFormat="1" ht="38.25">
      <c r="A1599" s="124"/>
      <c r="B1599" s="125" t="s">
        <v>4400</v>
      </c>
      <c r="C1599" s="448"/>
      <c r="D1599" s="120"/>
      <c r="E1599" s="120"/>
      <c r="F1599" s="120"/>
      <c r="G1599" s="120"/>
      <c r="K1599" s="35"/>
    </row>
    <row r="1600" spans="1:11" s="123" customFormat="1">
      <c r="A1600" s="124"/>
      <c r="B1600" s="125" t="s">
        <v>1330</v>
      </c>
      <c r="C1600" s="119"/>
      <c r="D1600" s="120"/>
      <c r="E1600" s="120"/>
      <c r="F1600" s="120">
        <f t="shared" si="110"/>
        <v>0</v>
      </c>
      <c r="G1600" s="120"/>
      <c r="K1600" s="35"/>
    </row>
    <row r="1601" spans="1:11" s="123" customFormat="1" ht="38.25">
      <c r="A1601" s="124"/>
      <c r="B1601" s="125" t="s">
        <v>1482</v>
      </c>
      <c r="C1601" s="119"/>
      <c r="D1601" s="120"/>
      <c r="E1601" s="120"/>
      <c r="F1601" s="120">
        <f t="shared" si="110"/>
        <v>0</v>
      </c>
      <c r="G1601" s="120"/>
      <c r="K1601" s="35"/>
    </row>
    <row r="1602" spans="1:11" s="123" customFormat="1" ht="38.25">
      <c r="A1602" s="124"/>
      <c r="B1602" s="125" t="s">
        <v>1483</v>
      </c>
      <c r="C1602" s="119"/>
      <c r="D1602" s="120"/>
      <c r="E1602" s="120"/>
      <c r="F1602" s="120">
        <f t="shared" si="110"/>
        <v>0</v>
      </c>
      <c r="G1602" s="120"/>
      <c r="K1602" s="35"/>
    </row>
    <row r="1603" spans="1:11" s="123" customFormat="1" ht="25.5">
      <c r="A1603" s="124"/>
      <c r="B1603" s="125" t="s">
        <v>1429</v>
      </c>
      <c r="C1603" s="449"/>
      <c r="D1603" s="120"/>
      <c r="E1603" s="120"/>
      <c r="F1603" s="120">
        <f t="shared" si="110"/>
        <v>0</v>
      </c>
      <c r="G1603" s="120"/>
      <c r="K1603" s="35"/>
    </row>
    <row r="1604" spans="1:11" s="123" customFormat="1" ht="38.25">
      <c r="A1604" s="124"/>
      <c r="B1604" s="320" t="s">
        <v>1430</v>
      </c>
      <c r="C1604" s="449"/>
      <c r="D1604" s="120"/>
      <c r="E1604" s="120"/>
      <c r="F1604" s="120">
        <f t="shared" si="110"/>
        <v>0</v>
      </c>
      <c r="G1604" s="120"/>
      <c r="K1604" s="35"/>
    </row>
    <row r="1605" spans="1:11" s="123" customFormat="1">
      <c r="A1605" s="124"/>
      <c r="B1605" s="125" t="s">
        <v>1466</v>
      </c>
      <c r="C1605" s="119"/>
      <c r="D1605" s="120"/>
      <c r="E1605" s="120"/>
      <c r="F1605" s="120">
        <f t="shared" si="110"/>
        <v>0</v>
      </c>
      <c r="G1605" s="120"/>
      <c r="K1605" s="35"/>
    </row>
    <row r="1606" spans="1:11" s="123" customFormat="1">
      <c r="A1606" s="349" t="s">
        <v>75</v>
      </c>
      <c r="B1606" s="125" t="s">
        <v>1484</v>
      </c>
      <c r="C1606" s="143" t="s">
        <v>1044</v>
      </c>
      <c r="D1606" s="450">
        <v>2</v>
      </c>
      <c r="E1606" s="624"/>
      <c r="F1606" s="120">
        <f t="shared" si="110"/>
        <v>0</v>
      </c>
      <c r="G1606" s="451"/>
      <c r="K1606" s="35"/>
    </row>
    <row r="1607" spans="1:11" s="123" customFormat="1">
      <c r="A1607" s="349" t="s">
        <v>77</v>
      </c>
      <c r="B1607" s="125" t="s">
        <v>1485</v>
      </c>
      <c r="C1607" s="143" t="s">
        <v>1044</v>
      </c>
      <c r="D1607" s="450">
        <v>4</v>
      </c>
      <c r="E1607" s="624"/>
      <c r="F1607" s="120">
        <f t="shared" si="110"/>
        <v>0</v>
      </c>
      <c r="G1607" s="451"/>
      <c r="K1607" s="35"/>
    </row>
    <row r="1608" spans="1:11" s="123" customFormat="1">
      <c r="A1608" s="349" t="s">
        <v>79</v>
      </c>
      <c r="B1608" s="125" t="s">
        <v>1486</v>
      </c>
      <c r="C1608" s="143" t="s">
        <v>1044</v>
      </c>
      <c r="D1608" s="450">
        <v>2</v>
      </c>
      <c r="E1608" s="624"/>
      <c r="F1608" s="120">
        <f t="shared" si="110"/>
        <v>0</v>
      </c>
      <c r="G1608" s="451"/>
      <c r="K1608" s="35"/>
    </row>
    <row r="1609" spans="1:11" s="123" customFormat="1">
      <c r="A1609" s="124"/>
      <c r="B1609" s="125"/>
      <c r="C1609" s="119"/>
      <c r="D1609" s="120"/>
      <c r="E1609" s="120"/>
      <c r="F1609" s="120">
        <f t="shared" si="110"/>
        <v>0</v>
      </c>
      <c r="G1609" s="120"/>
      <c r="K1609" s="35"/>
    </row>
    <row r="1610" spans="1:11" s="123" customFormat="1" ht="25.5">
      <c r="A1610" s="70" t="s">
        <v>1040</v>
      </c>
      <c r="B1610" s="118" t="s">
        <v>1487</v>
      </c>
      <c r="C1610" s="119"/>
      <c r="D1610" s="120"/>
      <c r="E1610" s="120"/>
      <c r="F1610" s="120">
        <f t="shared" si="110"/>
        <v>0</v>
      </c>
      <c r="G1610" s="120"/>
      <c r="K1610" s="35"/>
    </row>
    <row r="1611" spans="1:11" s="123" customFormat="1" ht="109.15" customHeight="1">
      <c r="A1611" s="124"/>
      <c r="B1611" s="125" t="s">
        <v>4401</v>
      </c>
      <c r="C1611" s="119"/>
      <c r="D1611" s="120"/>
      <c r="E1611" s="120"/>
      <c r="F1611" s="120">
        <f t="shared" si="110"/>
        <v>0</v>
      </c>
      <c r="G1611" s="120"/>
      <c r="K1611" s="35"/>
    </row>
    <row r="1612" spans="1:11" s="123" customFormat="1" ht="38.25">
      <c r="A1612" s="124"/>
      <c r="B1612" s="125" t="s">
        <v>4400</v>
      </c>
      <c r="C1612" s="119"/>
      <c r="D1612" s="120"/>
      <c r="E1612" s="120"/>
      <c r="F1612" s="120"/>
      <c r="G1612" s="120"/>
      <c r="K1612" s="35"/>
    </row>
    <row r="1613" spans="1:11" s="123" customFormat="1">
      <c r="A1613" s="124"/>
      <c r="B1613" s="125" t="s">
        <v>1330</v>
      </c>
      <c r="C1613" s="119"/>
      <c r="D1613" s="120"/>
      <c r="E1613" s="120"/>
      <c r="F1613" s="120">
        <f t="shared" si="110"/>
        <v>0</v>
      </c>
      <c r="G1613" s="120"/>
      <c r="K1613" s="35"/>
    </row>
    <row r="1614" spans="1:11" s="123" customFormat="1" ht="38.25">
      <c r="A1614" s="124"/>
      <c r="B1614" s="125" t="s">
        <v>1482</v>
      </c>
      <c r="C1614" s="119"/>
      <c r="D1614" s="120"/>
      <c r="E1614" s="120"/>
      <c r="F1614" s="120">
        <f t="shared" si="110"/>
        <v>0</v>
      </c>
      <c r="G1614" s="120"/>
      <c r="K1614" s="35"/>
    </row>
    <row r="1615" spans="1:11" s="123" customFormat="1" ht="38.25">
      <c r="A1615" s="124"/>
      <c r="B1615" s="125" t="s">
        <v>1483</v>
      </c>
      <c r="C1615" s="119"/>
      <c r="D1615" s="120"/>
      <c r="E1615" s="120"/>
      <c r="F1615" s="120">
        <f t="shared" si="110"/>
        <v>0</v>
      </c>
      <c r="G1615" s="120"/>
      <c r="K1615" s="35"/>
    </row>
    <row r="1616" spans="1:11" s="123" customFormat="1" ht="25.5">
      <c r="A1616" s="124"/>
      <c r="B1616" s="125" t="s">
        <v>1429</v>
      </c>
      <c r="C1616" s="449"/>
      <c r="D1616" s="120"/>
      <c r="E1616" s="120"/>
      <c r="F1616" s="120">
        <f t="shared" si="110"/>
        <v>0</v>
      </c>
      <c r="G1616" s="120"/>
      <c r="K1616" s="35"/>
    </row>
    <row r="1617" spans="1:11" s="123" customFormat="1" ht="38.25">
      <c r="A1617" s="124"/>
      <c r="B1617" s="320" t="s">
        <v>1430</v>
      </c>
      <c r="C1617" s="449"/>
      <c r="D1617" s="120"/>
      <c r="E1617" s="120"/>
      <c r="F1617" s="120">
        <f t="shared" si="110"/>
        <v>0</v>
      </c>
      <c r="G1617" s="120"/>
      <c r="K1617" s="35"/>
    </row>
    <row r="1618" spans="1:11" s="123" customFormat="1">
      <c r="A1618" s="124"/>
      <c r="B1618" s="125" t="s">
        <v>1466</v>
      </c>
      <c r="C1618" s="119"/>
      <c r="D1618" s="120"/>
      <c r="E1618" s="120"/>
      <c r="F1618" s="120">
        <f t="shared" si="110"/>
        <v>0</v>
      </c>
      <c r="G1618" s="120"/>
      <c r="K1618" s="35"/>
    </row>
    <row r="1619" spans="1:11" s="123" customFormat="1">
      <c r="A1619" s="349" t="s">
        <v>75</v>
      </c>
      <c r="B1619" s="125" t="s">
        <v>1488</v>
      </c>
      <c r="C1619" s="143" t="s">
        <v>1044</v>
      </c>
      <c r="D1619" s="450">
        <v>4</v>
      </c>
      <c r="E1619" s="624"/>
      <c r="F1619" s="120">
        <f t="shared" si="110"/>
        <v>0</v>
      </c>
      <c r="G1619" s="451"/>
      <c r="H1619" s="418"/>
      <c r="K1619" s="35"/>
    </row>
    <row r="1620" spans="1:11" s="123" customFormat="1">
      <c r="A1620" s="349" t="s">
        <v>77</v>
      </c>
      <c r="B1620" s="125" t="s">
        <v>1489</v>
      </c>
      <c r="C1620" s="143" t="s">
        <v>1044</v>
      </c>
      <c r="D1620" s="450">
        <v>2</v>
      </c>
      <c r="E1620" s="624"/>
      <c r="F1620" s="120">
        <f t="shared" si="110"/>
        <v>0</v>
      </c>
      <c r="G1620" s="451"/>
      <c r="H1620" s="452"/>
      <c r="K1620" s="35"/>
    </row>
    <row r="1621" spans="1:11" s="123" customFormat="1">
      <c r="A1621" s="349" t="s">
        <v>79</v>
      </c>
      <c r="B1621" s="125" t="s">
        <v>1490</v>
      </c>
      <c r="C1621" s="143" t="s">
        <v>1044</v>
      </c>
      <c r="D1621" s="450">
        <v>2</v>
      </c>
      <c r="E1621" s="624"/>
      <c r="F1621" s="120">
        <f t="shared" si="110"/>
        <v>0</v>
      </c>
      <c r="G1621" s="451"/>
      <c r="K1621" s="35"/>
    </row>
    <row r="1622" spans="1:11" s="123" customFormat="1">
      <c r="A1622" s="124"/>
      <c r="B1622" s="125"/>
      <c r="C1622" s="119"/>
      <c r="D1622" s="120"/>
      <c r="E1622" s="120"/>
      <c r="F1622" s="120">
        <f t="shared" si="110"/>
        <v>0</v>
      </c>
      <c r="G1622" s="120"/>
      <c r="K1622" s="35"/>
    </row>
    <row r="1623" spans="1:11" s="123" customFormat="1" ht="25.5">
      <c r="A1623" s="70" t="s">
        <v>1041</v>
      </c>
      <c r="B1623" s="118" t="s">
        <v>3316</v>
      </c>
      <c r="C1623" s="119"/>
      <c r="D1623" s="120"/>
      <c r="E1623" s="120"/>
      <c r="F1623" s="120">
        <f t="shared" si="110"/>
        <v>0</v>
      </c>
      <c r="G1623" s="120"/>
      <c r="K1623" s="35"/>
    </row>
    <row r="1624" spans="1:11" s="123" customFormat="1" ht="89.25">
      <c r="A1624" s="453"/>
      <c r="B1624" s="125" t="s">
        <v>2265</v>
      </c>
      <c r="C1624" s="119"/>
      <c r="D1624" s="120"/>
      <c r="E1624" s="120"/>
      <c r="F1624" s="120">
        <f t="shared" si="110"/>
        <v>0</v>
      </c>
      <c r="G1624" s="120"/>
      <c r="K1624" s="35"/>
    </row>
    <row r="1625" spans="1:11" s="123" customFormat="1">
      <c r="A1625" s="124"/>
      <c r="B1625" s="125" t="s">
        <v>1330</v>
      </c>
      <c r="C1625" s="119"/>
      <c r="D1625" s="120"/>
      <c r="E1625" s="120"/>
      <c r="F1625" s="120">
        <f t="shared" si="110"/>
        <v>0</v>
      </c>
      <c r="G1625" s="120"/>
      <c r="K1625" s="35"/>
    </row>
    <row r="1626" spans="1:11" s="123" customFormat="1" ht="38.25">
      <c r="A1626" s="124"/>
      <c r="B1626" s="125" t="s">
        <v>1492</v>
      </c>
      <c r="C1626" s="119"/>
      <c r="D1626" s="120"/>
      <c r="E1626" s="120"/>
      <c r="F1626" s="120">
        <f t="shared" ref="F1626:F1642" si="111">D1626*E1626</f>
        <v>0</v>
      </c>
      <c r="G1626" s="120"/>
      <c r="K1626" s="35"/>
    </row>
    <row r="1627" spans="1:11" s="123" customFormat="1" ht="38.25">
      <c r="A1627" s="124"/>
      <c r="B1627" s="125" t="s">
        <v>1493</v>
      </c>
      <c r="C1627" s="119"/>
      <c r="D1627" s="120"/>
      <c r="E1627" s="120"/>
      <c r="F1627" s="120">
        <f t="shared" si="111"/>
        <v>0</v>
      </c>
      <c r="G1627" s="120"/>
      <c r="H1627" s="418"/>
      <c r="K1627" s="35"/>
    </row>
    <row r="1628" spans="1:11" s="123" customFormat="1" ht="25.5">
      <c r="A1628" s="124"/>
      <c r="B1628" s="125" t="s">
        <v>1429</v>
      </c>
      <c r="C1628" s="449"/>
      <c r="D1628" s="120"/>
      <c r="E1628" s="120"/>
      <c r="F1628" s="120">
        <f t="shared" si="111"/>
        <v>0</v>
      </c>
      <c r="G1628" s="120"/>
      <c r="H1628" s="452"/>
      <c r="K1628" s="35"/>
    </row>
    <row r="1629" spans="1:11" s="123" customFormat="1" ht="38.25">
      <c r="A1629" s="124"/>
      <c r="B1629" s="320" t="s">
        <v>1430</v>
      </c>
      <c r="C1629" s="449"/>
      <c r="D1629" s="120"/>
      <c r="E1629" s="120"/>
      <c r="F1629" s="120">
        <f t="shared" si="111"/>
        <v>0</v>
      </c>
      <c r="G1629" s="120"/>
      <c r="K1629" s="35"/>
    </row>
    <row r="1630" spans="1:11" s="123" customFormat="1">
      <c r="A1630" s="124"/>
      <c r="B1630" s="125" t="s">
        <v>2659</v>
      </c>
      <c r="C1630" s="119"/>
      <c r="D1630" s="120"/>
      <c r="E1630" s="120"/>
      <c r="F1630" s="120">
        <f t="shared" si="111"/>
        <v>0</v>
      </c>
      <c r="G1630" s="120"/>
      <c r="K1630" s="35"/>
    </row>
    <row r="1631" spans="1:11" s="123" customFormat="1">
      <c r="A1631" s="124"/>
      <c r="B1631" s="125"/>
      <c r="C1631" s="143" t="s">
        <v>1046</v>
      </c>
      <c r="D1631" s="155">
        <v>150</v>
      </c>
      <c r="E1631" s="624"/>
      <c r="F1631" s="120">
        <f t="shared" si="111"/>
        <v>0</v>
      </c>
      <c r="G1631" s="120"/>
      <c r="K1631" s="35"/>
    </row>
    <row r="1632" spans="1:11" s="123" customFormat="1">
      <c r="A1632" s="453"/>
      <c r="B1632" s="419"/>
      <c r="C1632" s="119"/>
      <c r="D1632" s="120"/>
      <c r="E1632" s="120"/>
      <c r="F1632" s="120">
        <f t="shared" si="111"/>
        <v>0</v>
      </c>
      <c r="G1632" s="120"/>
      <c r="K1632" s="35"/>
    </row>
    <row r="1633" spans="1:27" s="123" customFormat="1" ht="25.5">
      <c r="A1633" s="70" t="s">
        <v>1042</v>
      </c>
      <c r="B1633" s="135" t="s">
        <v>3308</v>
      </c>
      <c r="C1633" s="142"/>
      <c r="D1633" s="68"/>
      <c r="E1633" s="68"/>
      <c r="F1633" s="68">
        <f t="shared" si="111"/>
        <v>0</v>
      </c>
      <c r="G1633" s="120"/>
      <c r="K1633" s="35"/>
    </row>
    <row r="1634" spans="1:27" s="123" customFormat="1" ht="38.25">
      <c r="A1634" s="148"/>
      <c r="B1634" s="75" t="s">
        <v>4402</v>
      </c>
      <c r="C1634" s="142"/>
      <c r="D1634" s="68"/>
      <c r="E1634" s="68"/>
      <c r="F1634" s="68">
        <f t="shared" si="111"/>
        <v>0</v>
      </c>
      <c r="G1634" s="120"/>
      <c r="K1634" s="35"/>
    </row>
    <row r="1635" spans="1:27" s="123" customFormat="1">
      <c r="A1635" s="148"/>
      <c r="B1635" s="75" t="s">
        <v>1330</v>
      </c>
      <c r="C1635" s="142"/>
      <c r="D1635" s="68"/>
      <c r="E1635" s="68"/>
      <c r="F1635" s="68">
        <f t="shared" si="111"/>
        <v>0</v>
      </c>
      <c r="G1635" s="120"/>
      <c r="K1635" s="35"/>
    </row>
    <row r="1636" spans="1:27" s="123" customFormat="1" ht="25.5">
      <c r="A1636" s="148"/>
      <c r="B1636" s="75" t="s">
        <v>3309</v>
      </c>
      <c r="C1636" s="142"/>
      <c r="D1636" s="68"/>
      <c r="E1636" s="68"/>
      <c r="F1636" s="68">
        <f t="shared" si="111"/>
        <v>0</v>
      </c>
      <c r="G1636" s="120"/>
      <c r="K1636" s="35"/>
    </row>
    <row r="1637" spans="1:27" ht="63.75">
      <c r="A1637" s="148"/>
      <c r="B1637" s="75" t="s">
        <v>3310</v>
      </c>
      <c r="C1637" s="142"/>
      <c r="D1637" s="68"/>
      <c r="E1637" s="68"/>
      <c r="F1637" s="68">
        <f t="shared" si="111"/>
        <v>0</v>
      </c>
      <c r="G1637" s="58"/>
      <c r="H1637" s="35"/>
      <c r="I1637" s="35"/>
      <c r="J1637" s="35"/>
      <c r="K1637" s="35"/>
      <c r="L1637" s="35"/>
      <c r="M1637" s="35"/>
      <c r="N1637" s="35"/>
      <c r="O1637" s="35"/>
      <c r="P1637" s="35"/>
      <c r="Q1637" s="35"/>
      <c r="R1637" s="35"/>
      <c r="S1637" s="35"/>
      <c r="T1637" s="35"/>
      <c r="U1637" s="35"/>
      <c r="V1637" s="35"/>
      <c r="W1637" s="35"/>
      <c r="X1637" s="35"/>
      <c r="Y1637" s="35"/>
      <c r="Z1637" s="35"/>
      <c r="AA1637" s="35"/>
    </row>
    <row r="1638" spans="1:27">
      <c r="A1638" s="148"/>
      <c r="B1638" s="148" t="s">
        <v>1429</v>
      </c>
      <c r="C1638" s="142"/>
      <c r="D1638" s="68"/>
      <c r="E1638" s="68"/>
      <c r="F1638" s="68">
        <f t="shared" si="111"/>
        <v>0</v>
      </c>
      <c r="G1638" s="58"/>
      <c r="H1638" s="35"/>
      <c r="I1638" s="35"/>
      <c r="J1638" s="35"/>
      <c r="K1638" s="35"/>
      <c r="L1638" s="35"/>
      <c r="M1638" s="35"/>
      <c r="N1638" s="35"/>
      <c r="O1638" s="35"/>
      <c r="P1638" s="35"/>
      <c r="Q1638" s="35"/>
      <c r="R1638" s="35"/>
      <c r="S1638" s="35"/>
      <c r="T1638" s="35"/>
      <c r="U1638" s="35"/>
      <c r="V1638" s="35"/>
      <c r="W1638" s="35"/>
      <c r="X1638" s="35"/>
      <c r="Y1638" s="35"/>
      <c r="Z1638" s="35"/>
      <c r="AA1638" s="35"/>
    </row>
    <row r="1639" spans="1:27" ht="38.25">
      <c r="A1639" s="148"/>
      <c r="B1639" s="164" t="s">
        <v>1430</v>
      </c>
      <c r="C1639" s="142"/>
      <c r="D1639" s="68"/>
      <c r="E1639" s="68"/>
      <c r="F1639" s="68">
        <f t="shared" si="111"/>
        <v>0</v>
      </c>
      <c r="G1639" s="58"/>
      <c r="H1639" s="35"/>
      <c r="I1639" s="35"/>
      <c r="J1639" s="35"/>
      <c r="K1639" s="35"/>
      <c r="L1639" s="35"/>
      <c r="M1639" s="35"/>
      <c r="N1639" s="35"/>
      <c r="O1639" s="35"/>
      <c r="P1639" s="35"/>
      <c r="Q1639" s="35"/>
      <c r="R1639" s="35"/>
      <c r="S1639" s="35"/>
      <c r="T1639" s="35"/>
      <c r="U1639" s="35"/>
      <c r="V1639" s="35"/>
      <c r="W1639" s="35"/>
      <c r="X1639" s="35"/>
      <c r="Y1639" s="35"/>
      <c r="Z1639" s="35"/>
      <c r="AA1639" s="35"/>
    </row>
    <row r="1640" spans="1:27">
      <c r="A1640" s="148"/>
      <c r="B1640" s="75" t="s">
        <v>1061</v>
      </c>
      <c r="C1640" s="142"/>
      <c r="D1640" s="68"/>
      <c r="E1640" s="68"/>
      <c r="F1640" s="68">
        <f t="shared" si="111"/>
        <v>0</v>
      </c>
      <c r="G1640" s="58"/>
      <c r="H1640" s="35"/>
      <c r="I1640" s="35"/>
      <c r="J1640" s="35"/>
      <c r="K1640" s="35"/>
      <c r="L1640" s="35"/>
      <c r="M1640" s="35"/>
      <c r="N1640" s="35"/>
      <c r="O1640" s="35"/>
      <c r="P1640" s="35"/>
      <c r="Q1640" s="35"/>
      <c r="R1640" s="35"/>
      <c r="S1640" s="35"/>
      <c r="T1640" s="35"/>
      <c r="U1640" s="35"/>
      <c r="V1640" s="35"/>
      <c r="W1640" s="35"/>
      <c r="X1640" s="35"/>
      <c r="Y1640" s="35"/>
      <c r="Z1640" s="35"/>
      <c r="AA1640" s="35"/>
    </row>
    <row r="1641" spans="1:27">
      <c r="A1641" s="148"/>
      <c r="B1641" s="75"/>
      <c r="C1641" s="141" t="s">
        <v>1006</v>
      </c>
      <c r="D1641" s="73">
        <v>14</v>
      </c>
      <c r="E1641" s="620"/>
      <c r="F1641" s="68">
        <f t="shared" si="111"/>
        <v>0</v>
      </c>
      <c r="G1641" s="58"/>
      <c r="H1641" s="35"/>
      <c r="I1641" s="35"/>
      <c r="J1641" s="35"/>
      <c r="K1641" s="35"/>
      <c r="L1641" s="35"/>
      <c r="M1641" s="35"/>
      <c r="N1641" s="35"/>
      <c r="O1641" s="35"/>
      <c r="P1641" s="35"/>
      <c r="Q1641" s="35"/>
      <c r="R1641" s="35"/>
      <c r="S1641" s="35"/>
      <c r="T1641" s="35"/>
      <c r="U1641" s="35"/>
      <c r="V1641" s="35"/>
      <c r="W1641" s="35"/>
      <c r="X1641" s="35"/>
      <c r="Y1641" s="35"/>
      <c r="Z1641" s="35"/>
      <c r="AA1641" s="35"/>
    </row>
    <row r="1642" spans="1:27">
      <c r="A1642" s="453"/>
      <c r="B1642" s="125"/>
      <c r="C1642" s="119"/>
      <c r="D1642" s="120"/>
      <c r="E1642" s="120"/>
      <c r="F1642" s="120">
        <f t="shared" si="111"/>
        <v>0</v>
      </c>
      <c r="G1642" s="58"/>
      <c r="H1642" s="35"/>
      <c r="I1642" s="35"/>
      <c r="J1642" s="35"/>
      <c r="K1642" s="35"/>
      <c r="L1642" s="35"/>
      <c r="M1642" s="35"/>
      <c r="N1642" s="35"/>
      <c r="O1642" s="35"/>
      <c r="P1642" s="35"/>
      <c r="Q1642" s="35"/>
      <c r="R1642" s="35"/>
      <c r="S1642" s="35"/>
      <c r="T1642" s="35"/>
      <c r="U1642" s="35"/>
      <c r="V1642" s="35"/>
      <c r="W1642" s="35"/>
      <c r="X1642" s="35"/>
      <c r="Y1642" s="35"/>
      <c r="Z1642" s="35"/>
      <c r="AA1642" s="35"/>
    </row>
    <row r="1643" spans="1:27" ht="51">
      <c r="A1643" s="70" t="s">
        <v>2293</v>
      </c>
      <c r="B1643" s="54" t="s">
        <v>3303</v>
      </c>
      <c r="C1643" s="51"/>
      <c r="D1643" s="57"/>
      <c r="E1643" s="57"/>
      <c r="F1643" s="58"/>
      <c r="G1643" s="58"/>
      <c r="H1643" s="35"/>
      <c r="I1643" s="35"/>
      <c r="J1643" s="35"/>
      <c r="K1643" s="35"/>
      <c r="L1643" s="35"/>
      <c r="M1643" s="35"/>
      <c r="N1643" s="35"/>
      <c r="O1643" s="35"/>
      <c r="P1643" s="35"/>
      <c r="Q1643" s="35"/>
      <c r="R1643" s="35"/>
      <c r="S1643" s="35"/>
      <c r="T1643" s="35"/>
      <c r="U1643" s="35"/>
      <c r="V1643" s="35"/>
      <c r="W1643" s="35"/>
      <c r="X1643" s="35"/>
      <c r="Y1643" s="35"/>
      <c r="Z1643" s="35"/>
      <c r="AA1643" s="35"/>
    </row>
    <row r="1644" spans="1:27" ht="63.75">
      <c r="A1644" s="55"/>
      <c r="B1644" s="50" t="s">
        <v>3122</v>
      </c>
      <c r="C1644" s="51"/>
      <c r="D1644" s="57"/>
      <c r="E1644" s="57"/>
      <c r="F1644" s="58"/>
      <c r="G1644" s="58"/>
      <c r="H1644" s="35"/>
      <c r="I1644" s="35"/>
      <c r="J1644" s="35"/>
      <c r="K1644" s="35"/>
      <c r="L1644" s="35"/>
      <c r="M1644" s="35"/>
      <c r="N1644" s="35"/>
      <c r="O1644" s="35"/>
      <c r="P1644" s="35"/>
      <c r="Q1644" s="35"/>
      <c r="R1644" s="35"/>
      <c r="S1644" s="35"/>
      <c r="T1644" s="35"/>
      <c r="U1644" s="35"/>
      <c r="V1644" s="35"/>
      <c r="W1644" s="35"/>
      <c r="X1644" s="35"/>
      <c r="Y1644" s="35"/>
      <c r="Z1644" s="35"/>
      <c r="AA1644" s="35"/>
    </row>
    <row r="1645" spans="1:27">
      <c r="A1645" s="55"/>
      <c r="B1645" s="50" t="s">
        <v>1330</v>
      </c>
      <c r="C1645" s="51"/>
      <c r="D1645" s="57"/>
      <c r="E1645" s="57"/>
      <c r="F1645" s="58"/>
      <c r="G1645" s="58"/>
      <c r="H1645" s="35"/>
      <c r="I1645" s="35"/>
      <c r="J1645" s="35"/>
      <c r="K1645" s="35"/>
      <c r="L1645" s="35"/>
      <c r="M1645" s="35"/>
      <c r="N1645" s="35"/>
      <c r="O1645" s="35"/>
      <c r="P1645" s="35"/>
      <c r="Q1645" s="35"/>
      <c r="R1645" s="35"/>
      <c r="S1645" s="35"/>
      <c r="T1645" s="35"/>
      <c r="U1645" s="35"/>
      <c r="V1645" s="35"/>
      <c r="W1645" s="35"/>
      <c r="X1645" s="35"/>
      <c r="Y1645" s="35"/>
      <c r="Z1645" s="35"/>
      <c r="AA1645" s="35"/>
    </row>
    <row r="1646" spans="1:27" s="123" customFormat="1" ht="38.25">
      <c r="A1646" s="55" t="s">
        <v>995</v>
      </c>
      <c r="B1646" s="50" t="s">
        <v>2285</v>
      </c>
      <c r="C1646" s="51"/>
      <c r="D1646" s="57"/>
      <c r="E1646" s="57"/>
      <c r="F1646" s="58"/>
      <c r="G1646" s="120"/>
      <c r="K1646" s="35"/>
    </row>
    <row r="1647" spans="1:27">
      <c r="A1647" s="55" t="s">
        <v>995</v>
      </c>
      <c r="B1647" s="50" t="s">
        <v>4403</v>
      </c>
      <c r="C1647" s="51"/>
      <c r="D1647" s="57"/>
      <c r="E1647" s="57"/>
      <c r="F1647" s="58"/>
      <c r="G1647" s="279"/>
      <c r="H1647" s="35"/>
      <c r="I1647" s="35"/>
      <c r="J1647" s="35"/>
      <c r="K1647" s="35"/>
      <c r="L1647" s="35"/>
      <c r="M1647" s="35"/>
      <c r="N1647" s="35"/>
      <c r="O1647" s="35"/>
      <c r="P1647" s="35"/>
      <c r="Q1647" s="35"/>
      <c r="R1647" s="35"/>
      <c r="S1647" s="35"/>
      <c r="T1647" s="35"/>
      <c r="U1647" s="35"/>
      <c r="V1647" s="35"/>
      <c r="W1647" s="35"/>
      <c r="X1647" s="35"/>
      <c r="Y1647" s="35"/>
      <c r="Z1647" s="35"/>
      <c r="AA1647" s="35"/>
    </row>
    <row r="1648" spans="1:27" ht="38.25">
      <c r="A1648" s="55" t="s">
        <v>995</v>
      </c>
      <c r="B1648" s="74" t="s">
        <v>1386</v>
      </c>
      <c r="C1648" s="51"/>
      <c r="D1648" s="57"/>
      <c r="E1648" s="57"/>
      <c r="F1648" s="58"/>
      <c r="G1648" s="59"/>
      <c r="H1648" s="35"/>
      <c r="I1648" s="35"/>
      <c r="J1648" s="35"/>
      <c r="K1648" s="35"/>
      <c r="L1648" s="35"/>
      <c r="M1648" s="35"/>
      <c r="N1648" s="35"/>
      <c r="O1648" s="35"/>
      <c r="P1648" s="35"/>
      <c r="Q1648" s="35"/>
      <c r="R1648" s="35"/>
      <c r="S1648" s="35"/>
      <c r="T1648" s="35"/>
      <c r="U1648" s="35"/>
      <c r="V1648" s="35"/>
      <c r="W1648" s="35"/>
      <c r="X1648" s="35"/>
      <c r="Y1648" s="35"/>
      <c r="Z1648" s="35"/>
      <c r="AA1648" s="35"/>
    </row>
    <row r="1649" spans="1:27">
      <c r="A1649" s="55" t="s">
        <v>995</v>
      </c>
      <c r="B1649" s="75" t="s">
        <v>1385</v>
      </c>
      <c r="C1649" s="51"/>
      <c r="D1649" s="57"/>
      <c r="E1649" s="57"/>
      <c r="F1649" s="58"/>
      <c r="G1649" s="59"/>
      <c r="H1649" s="35"/>
      <c r="I1649" s="35"/>
      <c r="J1649" s="35"/>
      <c r="K1649" s="35"/>
      <c r="L1649" s="35"/>
      <c r="M1649" s="35"/>
      <c r="N1649" s="35"/>
      <c r="O1649" s="35"/>
      <c r="P1649" s="35"/>
      <c r="Q1649" s="35"/>
      <c r="R1649" s="35"/>
      <c r="S1649" s="35"/>
      <c r="T1649" s="35"/>
      <c r="U1649" s="35"/>
      <c r="V1649" s="35"/>
      <c r="W1649" s="35"/>
      <c r="X1649" s="35"/>
      <c r="Y1649" s="35"/>
      <c r="Z1649" s="35"/>
      <c r="AA1649" s="35"/>
    </row>
    <row r="1650" spans="1:27" s="123" customFormat="1">
      <c r="A1650" s="55"/>
      <c r="B1650" s="50" t="s">
        <v>1063</v>
      </c>
      <c r="C1650" s="51"/>
      <c r="D1650" s="57"/>
      <c r="E1650" s="57"/>
      <c r="F1650" s="58"/>
      <c r="G1650" s="331"/>
      <c r="K1650" s="35"/>
    </row>
    <row r="1651" spans="1:27" s="123" customFormat="1">
      <c r="A1651" s="55"/>
      <c r="B1651" s="50"/>
      <c r="C1651" s="51" t="s">
        <v>1026</v>
      </c>
      <c r="D1651" s="60">
        <v>2</v>
      </c>
      <c r="E1651" s="619"/>
      <c r="F1651" s="120">
        <f>D1651*E1651</f>
        <v>0</v>
      </c>
      <c r="G1651" s="120"/>
      <c r="K1651" s="35"/>
    </row>
    <row r="1652" spans="1:27" s="123" customFormat="1">
      <c r="A1652" s="124"/>
      <c r="B1652" s="124"/>
      <c r="C1652" s="119"/>
      <c r="D1652" s="120"/>
      <c r="E1652" s="120"/>
      <c r="F1652" s="120">
        <f t="shared" ref="F1652" si="112">D1652*E1652</f>
        <v>0</v>
      </c>
      <c r="G1652" s="120"/>
      <c r="K1652" s="35"/>
    </row>
    <row r="1653" spans="1:27" s="123" customFormat="1" ht="16.149999999999999" customHeight="1">
      <c r="A1653" s="233" t="str">
        <f>A1467</f>
        <v>VIII.</v>
      </c>
      <c r="B1653" s="234" t="str">
        <f>CONCATENATE(B1467," ", "UKUPNO:")</f>
        <v>PREGRADNE STIJENE I OBLOGE ZIDOVA UKUPNO:</v>
      </c>
      <c r="C1653" s="235"/>
      <c r="D1653" s="236"/>
      <c r="E1653" s="236"/>
      <c r="F1653" s="378">
        <f>SUM(F1468:F1652)</f>
        <v>0</v>
      </c>
      <c r="G1653" s="379"/>
      <c r="K1653" s="28"/>
    </row>
    <row r="1654" spans="1:27" s="123" customFormat="1">
      <c r="A1654" s="49"/>
      <c r="B1654" s="50"/>
      <c r="C1654" s="51"/>
      <c r="D1654" s="52"/>
      <c r="E1654" s="52"/>
      <c r="F1654" s="59"/>
      <c r="G1654" s="120"/>
      <c r="K1654" s="35"/>
    </row>
    <row r="1655" spans="1:27" s="123" customFormat="1">
      <c r="A1655" s="49"/>
      <c r="B1655" s="50"/>
      <c r="C1655" s="51"/>
      <c r="D1655" s="52"/>
      <c r="E1655" s="52"/>
      <c r="F1655" s="59"/>
      <c r="G1655" s="120"/>
      <c r="K1655" s="35"/>
    </row>
    <row r="1656" spans="1:27" s="123" customFormat="1" ht="16.149999999999999" customHeight="1">
      <c r="A1656" s="43" t="s">
        <v>2218</v>
      </c>
      <c r="B1656" s="44" t="s">
        <v>2217</v>
      </c>
      <c r="C1656" s="45"/>
      <c r="D1656" s="46"/>
      <c r="E1656" s="393"/>
      <c r="F1656" s="393"/>
      <c r="G1656" s="379"/>
      <c r="K1656" s="28"/>
    </row>
    <row r="1657" spans="1:27" s="123" customFormat="1">
      <c r="A1657" s="124"/>
      <c r="B1657" s="125"/>
      <c r="C1657" s="119"/>
      <c r="D1657" s="120"/>
      <c r="E1657" s="120"/>
      <c r="F1657" s="120"/>
      <c r="G1657" s="120"/>
      <c r="K1657" s="35"/>
    </row>
    <row r="1658" spans="1:27" s="123" customFormat="1" ht="25.5">
      <c r="A1658" s="117" t="s">
        <v>987</v>
      </c>
      <c r="B1658" s="118" t="s">
        <v>1495</v>
      </c>
      <c r="C1658" s="119"/>
      <c r="D1658" s="120"/>
      <c r="E1658" s="120"/>
      <c r="F1658" s="120">
        <f t="shared" ref="F1658:F1731" si="113">D1658*E1658</f>
        <v>0</v>
      </c>
      <c r="G1658" s="120"/>
      <c r="K1658" s="35"/>
    </row>
    <row r="1659" spans="1:27" s="123" customFormat="1" ht="114.75">
      <c r="A1659" s="124"/>
      <c r="B1659" s="1" t="s">
        <v>4404</v>
      </c>
      <c r="C1659" s="119"/>
      <c r="D1659" s="120"/>
      <c r="E1659" s="120"/>
      <c r="F1659" s="120">
        <f t="shared" si="113"/>
        <v>0</v>
      </c>
      <c r="G1659" s="120"/>
      <c r="K1659" s="35"/>
    </row>
    <row r="1660" spans="1:27" s="123" customFormat="1">
      <c r="A1660" s="124"/>
      <c r="B1660" s="125" t="s">
        <v>1330</v>
      </c>
      <c r="C1660" s="119"/>
      <c r="D1660" s="120"/>
      <c r="E1660" s="120"/>
      <c r="F1660" s="120">
        <f t="shared" si="113"/>
        <v>0</v>
      </c>
      <c r="G1660" s="120"/>
      <c r="K1660" s="35"/>
    </row>
    <row r="1661" spans="1:27" s="123" customFormat="1" ht="38.25">
      <c r="A1661" s="124"/>
      <c r="B1661" s="125" t="s">
        <v>1496</v>
      </c>
      <c r="C1661" s="119"/>
      <c r="D1661" s="120"/>
      <c r="E1661" s="120"/>
      <c r="F1661" s="120">
        <f t="shared" si="113"/>
        <v>0</v>
      </c>
      <c r="G1661" s="120"/>
      <c r="K1661" s="35"/>
    </row>
    <row r="1662" spans="1:27" s="123" customFormat="1" ht="51">
      <c r="A1662" s="124"/>
      <c r="B1662" s="125" t="s">
        <v>1497</v>
      </c>
      <c r="C1662" s="119"/>
      <c r="D1662" s="120"/>
      <c r="E1662" s="120"/>
      <c r="F1662" s="120">
        <f t="shared" si="113"/>
        <v>0</v>
      </c>
      <c r="G1662" s="120"/>
      <c r="K1662" s="35"/>
    </row>
    <row r="1663" spans="1:27" s="123" customFormat="1" ht="76.5">
      <c r="A1663" s="124"/>
      <c r="B1663" s="125" t="s">
        <v>1498</v>
      </c>
      <c r="C1663" s="119"/>
      <c r="D1663" s="120"/>
      <c r="E1663" s="120"/>
      <c r="F1663" s="120">
        <f t="shared" si="113"/>
        <v>0</v>
      </c>
      <c r="G1663" s="120"/>
      <c r="K1663" s="35"/>
    </row>
    <row r="1664" spans="1:27" s="123" customFormat="1" ht="51">
      <c r="A1664" s="124"/>
      <c r="B1664" s="125" t="s">
        <v>1499</v>
      </c>
      <c r="C1664" s="119"/>
      <c r="D1664" s="120"/>
      <c r="E1664" s="120"/>
      <c r="F1664" s="120">
        <f t="shared" si="113"/>
        <v>0</v>
      </c>
      <c r="G1664" s="120"/>
      <c r="K1664" s="35"/>
    </row>
    <row r="1665" spans="1:11" s="123" customFormat="1" ht="51">
      <c r="A1665" s="124"/>
      <c r="B1665" s="125" t="s">
        <v>1500</v>
      </c>
      <c r="C1665" s="119"/>
      <c r="D1665" s="120"/>
      <c r="E1665" s="120"/>
      <c r="F1665" s="120">
        <f t="shared" si="113"/>
        <v>0</v>
      </c>
      <c r="G1665" s="120"/>
      <c r="K1665" s="35"/>
    </row>
    <row r="1666" spans="1:11" s="123" customFormat="1" ht="63.75">
      <c r="A1666" s="124"/>
      <c r="B1666" s="125" t="s">
        <v>1501</v>
      </c>
      <c r="C1666" s="119"/>
      <c r="D1666" s="120"/>
      <c r="E1666" s="120"/>
      <c r="F1666" s="120">
        <f t="shared" si="113"/>
        <v>0</v>
      </c>
      <c r="G1666" s="120"/>
      <c r="K1666" s="35"/>
    </row>
    <row r="1667" spans="1:11" s="123" customFormat="1">
      <c r="A1667" s="124"/>
      <c r="B1667" s="125" t="s">
        <v>1502</v>
      </c>
      <c r="C1667" s="119"/>
      <c r="D1667" s="120"/>
      <c r="E1667" s="120"/>
      <c r="F1667" s="120">
        <f t="shared" si="113"/>
        <v>0</v>
      </c>
      <c r="G1667" s="120"/>
      <c r="K1667" s="35"/>
    </row>
    <row r="1668" spans="1:11" s="123" customFormat="1" ht="25.5">
      <c r="A1668" s="124"/>
      <c r="B1668" s="125" t="s">
        <v>1429</v>
      </c>
      <c r="C1668" s="119"/>
      <c r="D1668" s="120"/>
      <c r="E1668" s="120"/>
      <c r="F1668" s="120"/>
      <c r="G1668" s="120"/>
      <c r="K1668" s="35"/>
    </row>
    <row r="1669" spans="1:11" s="123" customFormat="1" ht="38.25">
      <c r="A1669" s="124"/>
      <c r="B1669" s="320" t="s">
        <v>1430</v>
      </c>
      <c r="C1669" s="370"/>
      <c r="D1669" s="120"/>
      <c r="E1669" s="120"/>
      <c r="F1669" s="120">
        <f>D1669*E1669</f>
        <v>0</v>
      </c>
      <c r="G1669" s="120"/>
      <c r="K1669" s="35"/>
    </row>
    <row r="1670" spans="1:11" s="123" customFormat="1">
      <c r="A1670" s="124"/>
      <c r="B1670" s="125" t="s">
        <v>1061</v>
      </c>
      <c r="C1670" s="119"/>
      <c r="D1670" s="120"/>
      <c r="E1670" s="120"/>
      <c r="F1670" s="120">
        <f t="shared" si="113"/>
        <v>0</v>
      </c>
      <c r="G1670" s="120"/>
      <c r="K1670" s="35"/>
    </row>
    <row r="1671" spans="1:11" s="123" customFormat="1">
      <c r="A1671" s="349" t="s">
        <v>75</v>
      </c>
      <c r="B1671" s="123" t="s">
        <v>4411</v>
      </c>
      <c r="C1671" s="143" t="s">
        <v>1006</v>
      </c>
      <c r="D1671" s="371">
        <v>486</v>
      </c>
      <c r="E1671" s="624"/>
      <c r="F1671" s="120">
        <f t="shared" ref="F1671" si="114">D1671*E1671</f>
        <v>0</v>
      </c>
      <c r="G1671" s="451"/>
      <c r="K1671" s="35"/>
    </row>
    <row r="1672" spans="1:11" s="123" customFormat="1" ht="25.5">
      <c r="A1672" s="454" t="s">
        <v>77</v>
      </c>
      <c r="B1672" s="125" t="s">
        <v>4412</v>
      </c>
      <c r="C1672" s="143" t="s">
        <v>1006</v>
      </c>
      <c r="D1672" s="371">
        <v>82</v>
      </c>
      <c r="E1672" s="624"/>
      <c r="F1672" s="120">
        <f t="shared" si="113"/>
        <v>0</v>
      </c>
      <c r="G1672" s="451"/>
      <c r="K1672" s="35"/>
    </row>
    <row r="1673" spans="1:11" s="123" customFormat="1">
      <c r="A1673" s="455"/>
      <c r="B1673" s="125"/>
      <c r="C1673" s="143"/>
      <c r="D1673" s="371"/>
      <c r="E1673" s="120"/>
      <c r="F1673" s="120"/>
      <c r="G1673" s="120"/>
      <c r="K1673" s="35"/>
    </row>
    <row r="1674" spans="1:11" s="123" customFormat="1">
      <c r="A1674" s="117" t="s">
        <v>1027</v>
      </c>
      <c r="B1674" s="118" t="s">
        <v>4405</v>
      </c>
      <c r="C1674" s="143"/>
      <c r="D1674" s="371"/>
      <c r="E1674" s="120"/>
      <c r="F1674" s="120"/>
      <c r="G1674" s="120"/>
      <c r="K1674" s="35"/>
    </row>
    <row r="1675" spans="1:11" s="123" customFormat="1" ht="112.9" customHeight="1">
      <c r="A1675" s="455"/>
      <c r="B1675" s="125" t="s">
        <v>4406</v>
      </c>
      <c r="C1675" s="143"/>
      <c r="D1675" s="371"/>
      <c r="E1675" s="120"/>
      <c r="F1675" s="120"/>
      <c r="G1675" s="120"/>
      <c r="K1675" s="35"/>
    </row>
    <row r="1676" spans="1:11" s="123" customFormat="1" ht="89.25">
      <c r="A1676" s="455"/>
      <c r="B1676" s="125" t="s">
        <v>4407</v>
      </c>
      <c r="C1676" s="143"/>
      <c r="D1676" s="371"/>
      <c r="E1676" s="120"/>
      <c r="F1676" s="120"/>
      <c r="G1676" s="120"/>
      <c r="K1676" s="35"/>
    </row>
    <row r="1677" spans="1:11" s="123" customFormat="1" ht="25.5">
      <c r="A1677" s="455"/>
      <c r="B1677" s="125" t="s">
        <v>4408</v>
      </c>
      <c r="C1677" s="143"/>
      <c r="D1677" s="371"/>
      <c r="E1677" s="120"/>
      <c r="F1677" s="120"/>
      <c r="G1677" s="120"/>
      <c r="K1677" s="35"/>
    </row>
    <row r="1678" spans="1:11" s="123" customFormat="1">
      <c r="A1678" s="455"/>
      <c r="B1678" s="125" t="s">
        <v>1061</v>
      </c>
      <c r="C1678" s="143"/>
      <c r="D1678" s="371"/>
      <c r="E1678" s="120"/>
      <c r="F1678" s="120"/>
      <c r="G1678" s="120"/>
      <c r="K1678" s="35"/>
    </row>
    <row r="1679" spans="1:11" s="123" customFormat="1">
      <c r="A1679" s="455"/>
      <c r="B1679" s="125"/>
      <c r="C1679" s="143" t="s">
        <v>1006</v>
      </c>
      <c r="D1679" s="371">
        <v>156</v>
      </c>
      <c r="E1679" s="624"/>
      <c r="F1679" s="120">
        <f t="shared" ref="F1679" si="115">D1679*E1679</f>
        <v>0</v>
      </c>
      <c r="G1679" s="120"/>
      <c r="K1679" s="35"/>
    </row>
    <row r="1680" spans="1:11" s="123" customFormat="1">
      <c r="A1680" s="124"/>
      <c r="B1680" s="124"/>
      <c r="C1680" s="119"/>
      <c r="D1680" s="120"/>
      <c r="E1680" s="120"/>
      <c r="F1680" s="120">
        <f t="shared" si="113"/>
        <v>0</v>
      </c>
      <c r="G1680" s="120"/>
      <c r="K1680" s="35"/>
    </row>
    <row r="1681" spans="1:11" s="123" customFormat="1" ht="25.5">
      <c r="A1681" s="117" t="s">
        <v>1030</v>
      </c>
      <c r="B1681" s="118" t="s">
        <v>2296</v>
      </c>
      <c r="C1681" s="119"/>
      <c r="D1681" s="120"/>
      <c r="E1681" s="120"/>
      <c r="F1681" s="120">
        <f t="shared" ref="F1681:F1689" si="116">D1681*E1681</f>
        <v>0</v>
      </c>
      <c r="G1681" s="120"/>
      <c r="K1681" s="35"/>
    </row>
    <row r="1682" spans="1:11" s="123" customFormat="1" ht="120" customHeight="1">
      <c r="A1682" s="124"/>
      <c r="B1682" s="1" t="s">
        <v>4410</v>
      </c>
      <c r="C1682" s="119"/>
      <c r="D1682" s="120"/>
      <c r="E1682" s="120"/>
      <c r="F1682" s="120">
        <f t="shared" si="116"/>
        <v>0</v>
      </c>
      <c r="G1682" s="120"/>
      <c r="K1682" s="35"/>
    </row>
    <row r="1683" spans="1:11" s="123" customFormat="1">
      <c r="A1683" s="124"/>
      <c r="B1683" s="125" t="s">
        <v>1330</v>
      </c>
      <c r="C1683" s="119"/>
      <c r="D1683" s="120"/>
      <c r="E1683" s="120"/>
      <c r="F1683" s="120">
        <f t="shared" si="116"/>
        <v>0</v>
      </c>
      <c r="G1683" s="120"/>
      <c r="K1683" s="35"/>
    </row>
    <row r="1684" spans="1:11" s="123" customFormat="1" ht="38.25">
      <c r="A1684" s="124"/>
      <c r="B1684" s="125" t="s">
        <v>1496</v>
      </c>
      <c r="C1684" s="119"/>
      <c r="D1684" s="120"/>
      <c r="E1684" s="120"/>
      <c r="F1684" s="120">
        <f t="shared" si="116"/>
        <v>0</v>
      </c>
      <c r="G1684" s="120"/>
      <c r="K1684" s="35"/>
    </row>
    <row r="1685" spans="1:11" s="123" customFormat="1" ht="76.5">
      <c r="A1685" s="124"/>
      <c r="B1685" s="125" t="s">
        <v>1498</v>
      </c>
      <c r="C1685" s="119"/>
      <c r="D1685" s="120"/>
      <c r="E1685" s="120"/>
      <c r="F1685" s="120">
        <f t="shared" si="116"/>
        <v>0</v>
      </c>
      <c r="G1685" s="120"/>
      <c r="K1685" s="35"/>
    </row>
    <row r="1686" spans="1:11" s="123" customFormat="1" ht="51">
      <c r="A1686" s="124"/>
      <c r="B1686" s="125" t="s">
        <v>1499</v>
      </c>
      <c r="C1686" s="119"/>
      <c r="D1686" s="120"/>
      <c r="E1686" s="120"/>
      <c r="F1686" s="120">
        <f t="shared" si="116"/>
        <v>0</v>
      </c>
      <c r="G1686" s="120"/>
      <c r="K1686" s="35"/>
    </row>
    <row r="1687" spans="1:11" s="123" customFormat="1" ht="51">
      <c r="A1687" s="124"/>
      <c r="B1687" s="125" t="s">
        <v>1500</v>
      </c>
      <c r="C1687" s="119"/>
      <c r="D1687" s="120"/>
      <c r="E1687" s="120"/>
      <c r="F1687" s="120">
        <f t="shared" si="116"/>
        <v>0</v>
      </c>
      <c r="G1687" s="120"/>
      <c r="K1687" s="35"/>
    </row>
    <row r="1688" spans="1:11" s="123" customFormat="1" ht="63.75">
      <c r="A1688" s="124"/>
      <c r="B1688" s="125" t="s">
        <v>1501</v>
      </c>
      <c r="C1688" s="119"/>
      <c r="D1688" s="120"/>
      <c r="E1688" s="120"/>
      <c r="F1688" s="120">
        <f t="shared" si="116"/>
        <v>0</v>
      </c>
      <c r="G1688" s="120"/>
      <c r="K1688" s="35"/>
    </row>
    <row r="1689" spans="1:11" s="123" customFormat="1">
      <c r="A1689" s="124"/>
      <c r="B1689" s="125" t="s">
        <v>1502</v>
      </c>
      <c r="C1689" s="119"/>
      <c r="D1689" s="120"/>
      <c r="E1689" s="120"/>
      <c r="F1689" s="120">
        <f t="shared" si="116"/>
        <v>0</v>
      </c>
      <c r="G1689" s="120"/>
      <c r="K1689" s="35"/>
    </row>
    <row r="1690" spans="1:11" s="123" customFormat="1">
      <c r="A1690" s="124"/>
      <c r="B1690" s="124" t="s">
        <v>1429</v>
      </c>
      <c r="C1690" s="119"/>
      <c r="D1690" s="120"/>
      <c r="E1690" s="120"/>
      <c r="F1690" s="120"/>
      <c r="G1690" s="120"/>
      <c r="K1690" s="35"/>
    </row>
    <row r="1691" spans="1:11" s="123" customFormat="1" ht="38.25">
      <c r="A1691" s="124"/>
      <c r="B1691" s="320" t="s">
        <v>1430</v>
      </c>
      <c r="C1691" s="370"/>
      <c r="D1691" s="120"/>
      <c r="E1691" s="120"/>
      <c r="F1691" s="120">
        <f>D1691*E1691</f>
        <v>0</v>
      </c>
      <c r="G1691" s="120"/>
      <c r="K1691" s="35"/>
    </row>
    <row r="1692" spans="1:11" s="123" customFormat="1">
      <c r="A1692" s="124"/>
      <c r="B1692" s="125" t="s">
        <v>1061</v>
      </c>
      <c r="C1692" s="119"/>
      <c r="D1692" s="120"/>
      <c r="E1692" s="120"/>
      <c r="F1692" s="120">
        <f t="shared" ref="F1692" si="117">D1692*E1692</f>
        <v>0</v>
      </c>
      <c r="G1692" s="120"/>
      <c r="K1692" s="35"/>
    </row>
    <row r="1693" spans="1:11" s="123" customFormat="1">
      <c r="A1693" s="124"/>
      <c r="B1693" s="124"/>
      <c r="C1693" s="143" t="s">
        <v>1006</v>
      </c>
      <c r="D1693" s="371">
        <v>36</v>
      </c>
      <c r="E1693" s="624"/>
      <c r="F1693" s="120">
        <f t="shared" si="113"/>
        <v>0</v>
      </c>
      <c r="G1693" s="120"/>
      <c r="K1693" s="35"/>
    </row>
    <row r="1694" spans="1:11" s="123" customFormat="1">
      <c r="A1694" s="124"/>
      <c r="B1694" s="124"/>
      <c r="C1694" s="119"/>
      <c r="D1694" s="120"/>
      <c r="E1694" s="120"/>
      <c r="F1694" s="120"/>
      <c r="G1694" s="120"/>
      <c r="K1694" s="35"/>
    </row>
    <row r="1695" spans="1:11" s="123" customFormat="1">
      <c r="A1695" s="117" t="s">
        <v>1034</v>
      </c>
      <c r="B1695" s="118" t="s">
        <v>1503</v>
      </c>
      <c r="C1695" s="119"/>
      <c r="D1695" s="120"/>
      <c r="E1695" s="120"/>
      <c r="F1695" s="120">
        <f t="shared" si="113"/>
        <v>0</v>
      </c>
      <c r="G1695" s="120"/>
      <c r="K1695" s="35"/>
    </row>
    <row r="1696" spans="1:11" s="123" customFormat="1" ht="111.6" customHeight="1">
      <c r="A1696" s="124"/>
      <c r="B1696" s="125" t="s">
        <v>4413</v>
      </c>
      <c r="C1696" s="119"/>
      <c r="D1696" s="120"/>
      <c r="E1696" s="120"/>
      <c r="F1696" s="120">
        <f t="shared" si="113"/>
        <v>0</v>
      </c>
      <c r="G1696" s="120"/>
      <c r="K1696" s="35"/>
    </row>
    <row r="1697" spans="1:11" s="123" customFormat="1" ht="38.25">
      <c r="A1697" s="124"/>
      <c r="B1697" s="125" t="s">
        <v>4414</v>
      </c>
      <c r="C1697" s="119"/>
      <c r="D1697" s="120"/>
      <c r="E1697" s="120"/>
      <c r="F1697" s="120"/>
      <c r="G1697" s="120"/>
      <c r="K1697" s="35"/>
    </row>
    <row r="1698" spans="1:11" s="123" customFormat="1">
      <c r="A1698" s="124"/>
      <c r="B1698" s="125" t="s">
        <v>1330</v>
      </c>
      <c r="C1698" s="119"/>
      <c r="D1698" s="120"/>
      <c r="E1698" s="120"/>
      <c r="F1698" s="120">
        <f t="shared" si="113"/>
        <v>0</v>
      </c>
      <c r="G1698" s="120"/>
      <c r="K1698" s="35"/>
    </row>
    <row r="1699" spans="1:11" s="123" customFormat="1" ht="38.25">
      <c r="A1699" s="124"/>
      <c r="B1699" s="125" t="s">
        <v>1482</v>
      </c>
      <c r="C1699" s="119"/>
      <c r="D1699" s="120"/>
      <c r="E1699" s="120"/>
      <c r="F1699" s="120">
        <f t="shared" si="113"/>
        <v>0</v>
      </c>
      <c r="G1699" s="120"/>
      <c r="K1699" s="35"/>
    </row>
    <row r="1700" spans="1:11" s="123" customFormat="1" ht="38.25">
      <c r="A1700" s="124"/>
      <c r="B1700" s="125" t="s">
        <v>1483</v>
      </c>
      <c r="C1700" s="119"/>
      <c r="D1700" s="120"/>
      <c r="E1700" s="120"/>
      <c r="F1700" s="120">
        <f t="shared" si="113"/>
        <v>0</v>
      </c>
      <c r="G1700" s="120"/>
      <c r="K1700" s="35"/>
    </row>
    <row r="1701" spans="1:11" s="123" customFormat="1" ht="25.5">
      <c r="A1701" s="124"/>
      <c r="B1701" s="125" t="s">
        <v>1429</v>
      </c>
      <c r="C1701" s="449"/>
      <c r="D1701" s="120"/>
      <c r="E1701" s="120"/>
      <c r="F1701" s="120">
        <f t="shared" si="113"/>
        <v>0</v>
      </c>
      <c r="G1701" s="120"/>
      <c r="K1701" s="35"/>
    </row>
    <row r="1702" spans="1:11" s="123" customFormat="1" ht="38.25">
      <c r="A1702" s="124"/>
      <c r="B1702" s="320" t="s">
        <v>1430</v>
      </c>
      <c r="C1702" s="449"/>
      <c r="D1702" s="120"/>
      <c r="E1702" s="120"/>
      <c r="F1702" s="120">
        <f t="shared" si="113"/>
        <v>0</v>
      </c>
      <c r="G1702" s="120"/>
      <c r="K1702" s="35"/>
    </row>
    <row r="1703" spans="1:11" s="123" customFormat="1">
      <c r="A1703" s="124"/>
      <c r="B1703" s="125" t="s">
        <v>1466</v>
      </c>
      <c r="C1703" s="119"/>
      <c r="D1703" s="120"/>
      <c r="E1703" s="120"/>
      <c r="F1703" s="120">
        <f t="shared" si="113"/>
        <v>0</v>
      </c>
      <c r="G1703" s="120"/>
      <c r="K1703" s="35"/>
    </row>
    <row r="1704" spans="1:11" s="123" customFormat="1">
      <c r="A1704" s="349" t="s">
        <v>75</v>
      </c>
      <c r="B1704" s="125" t="s">
        <v>1484</v>
      </c>
      <c r="C1704" s="143" t="s">
        <v>1044</v>
      </c>
      <c r="D1704" s="450">
        <v>4</v>
      </c>
      <c r="E1704" s="624"/>
      <c r="F1704" s="120">
        <f t="shared" si="113"/>
        <v>0</v>
      </c>
      <c r="G1704" s="120"/>
      <c r="K1704" s="35"/>
    </row>
    <row r="1705" spans="1:11" s="123" customFormat="1">
      <c r="A1705" s="349" t="s">
        <v>77</v>
      </c>
      <c r="B1705" s="125" t="s">
        <v>1485</v>
      </c>
      <c r="C1705" s="143" t="s">
        <v>1044</v>
      </c>
      <c r="D1705" s="450">
        <v>10</v>
      </c>
      <c r="E1705" s="624"/>
      <c r="F1705" s="120">
        <f t="shared" si="113"/>
        <v>0</v>
      </c>
      <c r="G1705" s="451"/>
      <c r="K1705" s="35"/>
    </row>
    <row r="1706" spans="1:11" s="123" customFormat="1">
      <c r="A1706" s="349" t="s">
        <v>79</v>
      </c>
      <c r="B1706" s="125" t="s">
        <v>1486</v>
      </c>
      <c r="C1706" s="143" t="s">
        <v>1044</v>
      </c>
      <c r="D1706" s="450">
        <v>21</v>
      </c>
      <c r="E1706" s="624"/>
      <c r="F1706" s="120">
        <f t="shared" si="113"/>
        <v>0</v>
      </c>
      <c r="G1706" s="120"/>
      <c r="K1706" s="35"/>
    </row>
    <row r="1707" spans="1:11" s="123" customFormat="1">
      <c r="A1707" s="124"/>
      <c r="B1707" s="125"/>
      <c r="C1707" s="119"/>
      <c r="D1707" s="120"/>
      <c r="E1707" s="120"/>
      <c r="F1707" s="120">
        <f t="shared" si="113"/>
        <v>0</v>
      </c>
      <c r="G1707" s="120"/>
      <c r="K1707" s="35"/>
    </row>
    <row r="1708" spans="1:11" s="123" customFormat="1" ht="25.5">
      <c r="A1708" s="117" t="s">
        <v>1035</v>
      </c>
      <c r="B1708" s="118" t="s">
        <v>2297</v>
      </c>
      <c r="C1708" s="119"/>
      <c r="D1708" s="120"/>
      <c r="E1708" s="120"/>
      <c r="F1708" s="120">
        <f t="shared" si="113"/>
        <v>0</v>
      </c>
      <c r="G1708" s="120"/>
      <c r="K1708" s="35"/>
    </row>
    <row r="1709" spans="1:11" s="123" customFormat="1" ht="107.45" customHeight="1">
      <c r="A1709" s="124"/>
      <c r="B1709" s="125" t="s">
        <v>4413</v>
      </c>
      <c r="C1709" s="119"/>
      <c r="D1709" s="120"/>
      <c r="E1709" s="120"/>
      <c r="F1709" s="120">
        <f t="shared" si="113"/>
        <v>0</v>
      </c>
      <c r="G1709" s="120"/>
      <c r="K1709" s="35"/>
    </row>
    <row r="1710" spans="1:11" s="123" customFormat="1" ht="38.25">
      <c r="A1710" s="124"/>
      <c r="B1710" s="125" t="s">
        <v>4414</v>
      </c>
      <c r="C1710" s="119"/>
      <c r="D1710" s="120"/>
      <c r="E1710" s="120"/>
      <c r="F1710" s="120"/>
      <c r="G1710" s="120"/>
      <c r="K1710" s="35"/>
    </row>
    <row r="1711" spans="1:11" s="123" customFormat="1">
      <c r="A1711" s="124"/>
      <c r="B1711" s="125" t="s">
        <v>1330</v>
      </c>
      <c r="C1711" s="119"/>
      <c r="D1711" s="120"/>
      <c r="E1711" s="120"/>
      <c r="F1711" s="120">
        <f t="shared" si="113"/>
        <v>0</v>
      </c>
      <c r="G1711" s="120"/>
      <c r="K1711" s="35"/>
    </row>
    <row r="1712" spans="1:11" s="123" customFormat="1" ht="38.25">
      <c r="A1712" s="124"/>
      <c r="B1712" s="125" t="s">
        <v>1482</v>
      </c>
      <c r="C1712" s="119"/>
      <c r="D1712" s="120"/>
      <c r="E1712" s="120"/>
      <c r="F1712" s="120">
        <f t="shared" si="113"/>
        <v>0</v>
      </c>
      <c r="G1712" s="120"/>
      <c r="K1712" s="35"/>
    </row>
    <row r="1713" spans="1:27" s="123" customFormat="1" ht="38.25">
      <c r="A1713" s="124"/>
      <c r="B1713" s="125" t="s">
        <v>1483</v>
      </c>
      <c r="C1713" s="119"/>
      <c r="D1713" s="120"/>
      <c r="E1713" s="120"/>
      <c r="F1713" s="120">
        <f t="shared" si="113"/>
        <v>0</v>
      </c>
      <c r="G1713" s="120"/>
      <c r="K1713" s="35"/>
    </row>
    <row r="1714" spans="1:27" s="123" customFormat="1" ht="25.5">
      <c r="A1714" s="124"/>
      <c r="B1714" s="125" t="s">
        <v>1429</v>
      </c>
      <c r="C1714" s="449"/>
      <c r="D1714" s="120"/>
      <c r="E1714" s="120"/>
      <c r="F1714" s="120">
        <f t="shared" si="113"/>
        <v>0</v>
      </c>
      <c r="G1714" s="120"/>
      <c r="K1714" s="35"/>
    </row>
    <row r="1715" spans="1:27" s="123" customFormat="1" ht="38.25">
      <c r="A1715" s="124"/>
      <c r="B1715" s="320" t="s">
        <v>1430</v>
      </c>
      <c r="C1715" s="449"/>
      <c r="D1715" s="120"/>
      <c r="E1715" s="120"/>
      <c r="F1715" s="120">
        <f t="shared" si="113"/>
        <v>0</v>
      </c>
      <c r="G1715" s="120"/>
      <c r="K1715" s="35"/>
    </row>
    <row r="1716" spans="1:27" s="123" customFormat="1">
      <c r="A1716" s="124"/>
      <c r="B1716" s="125" t="s">
        <v>1466</v>
      </c>
      <c r="C1716" s="119"/>
      <c r="D1716" s="120"/>
      <c r="E1716" s="120"/>
      <c r="F1716" s="120">
        <f t="shared" si="113"/>
        <v>0</v>
      </c>
      <c r="G1716" s="120"/>
      <c r="K1716" s="35"/>
    </row>
    <row r="1717" spans="1:27" s="123" customFormat="1">
      <c r="A1717" s="349" t="s">
        <v>75</v>
      </c>
      <c r="B1717" s="423" t="s">
        <v>1488</v>
      </c>
      <c r="C1717" s="427" t="s">
        <v>1044</v>
      </c>
      <c r="D1717" s="450">
        <v>4</v>
      </c>
      <c r="E1717" s="634"/>
      <c r="F1717" s="120">
        <f t="shared" si="113"/>
        <v>0</v>
      </c>
      <c r="G1717" s="451"/>
      <c r="H1717" s="418"/>
      <c r="K1717" s="35"/>
    </row>
    <row r="1718" spans="1:27" s="123" customFormat="1">
      <c r="A1718" s="349" t="s">
        <v>77</v>
      </c>
      <c r="B1718" s="423" t="s">
        <v>1489</v>
      </c>
      <c r="C1718" s="427" t="s">
        <v>1044</v>
      </c>
      <c r="D1718" s="450">
        <v>2</v>
      </c>
      <c r="E1718" s="634"/>
      <c r="F1718" s="120">
        <f t="shared" si="113"/>
        <v>0</v>
      </c>
      <c r="G1718" s="451"/>
      <c r="H1718" s="452"/>
      <c r="K1718" s="35"/>
    </row>
    <row r="1719" spans="1:27" s="123" customFormat="1">
      <c r="A1719" s="349" t="s">
        <v>79</v>
      </c>
      <c r="B1719" s="423" t="s">
        <v>1490</v>
      </c>
      <c r="C1719" s="427" t="s">
        <v>1044</v>
      </c>
      <c r="D1719" s="450">
        <v>3</v>
      </c>
      <c r="E1719" s="634"/>
      <c r="F1719" s="120">
        <f t="shared" si="113"/>
        <v>0</v>
      </c>
      <c r="G1719" s="451"/>
      <c r="K1719" s="35"/>
    </row>
    <row r="1720" spans="1:27" s="123" customFormat="1">
      <c r="A1720" s="349" t="s">
        <v>81</v>
      </c>
      <c r="B1720" s="423" t="s">
        <v>1491</v>
      </c>
      <c r="C1720" s="427" t="s">
        <v>1044</v>
      </c>
      <c r="D1720" s="450">
        <v>2</v>
      </c>
      <c r="E1720" s="634"/>
      <c r="F1720" s="120">
        <f t="shared" si="113"/>
        <v>0</v>
      </c>
      <c r="G1720" s="451"/>
      <c r="K1720" s="35"/>
    </row>
    <row r="1721" spans="1:27" s="123" customFormat="1">
      <c r="A1721" s="124"/>
      <c r="B1721" s="125"/>
      <c r="C1721" s="119"/>
      <c r="D1721" s="120"/>
      <c r="E1721" s="120"/>
      <c r="F1721" s="120">
        <f t="shared" si="113"/>
        <v>0</v>
      </c>
      <c r="G1721" s="120"/>
      <c r="K1721" s="35"/>
    </row>
    <row r="1722" spans="1:27" s="123" customFormat="1" ht="25.5">
      <c r="A1722" s="117" t="s">
        <v>1036</v>
      </c>
      <c r="B1722" s="135" t="s">
        <v>2313</v>
      </c>
      <c r="C1722" s="119"/>
      <c r="D1722" s="120"/>
      <c r="E1722" s="120"/>
      <c r="F1722" s="120">
        <f t="shared" si="113"/>
        <v>0</v>
      </c>
      <c r="G1722" s="120"/>
      <c r="K1722" s="35"/>
    </row>
    <row r="1723" spans="1:27" s="123" customFormat="1" ht="51">
      <c r="A1723" s="124"/>
      <c r="B1723" s="75" t="s">
        <v>4409</v>
      </c>
      <c r="C1723" s="119"/>
      <c r="D1723" s="120"/>
      <c r="E1723" s="120"/>
      <c r="F1723" s="120">
        <f t="shared" si="113"/>
        <v>0</v>
      </c>
      <c r="G1723" s="120"/>
      <c r="K1723" s="35"/>
    </row>
    <row r="1724" spans="1:27" s="123" customFormat="1">
      <c r="A1724" s="124"/>
      <c r="B1724" s="125" t="s">
        <v>1330</v>
      </c>
      <c r="C1724" s="119"/>
      <c r="D1724" s="120"/>
      <c r="E1724" s="120"/>
      <c r="F1724" s="120">
        <f t="shared" si="113"/>
        <v>0</v>
      </c>
      <c r="G1724" s="120"/>
      <c r="K1724" s="35"/>
    </row>
    <row r="1725" spans="1:27" s="123" customFormat="1" ht="25.5">
      <c r="A1725" s="124"/>
      <c r="B1725" s="75" t="s">
        <v>2314</v>
      </c>
      <c r="C1725" s="119"/>
      <c r="D1725" s="120"/>
      <c r="E1725" s="120"/>
      <c r="F1725" s="120">
        <f t="shared" si="113"/>
        <v>0</v>
      </c>
      <c r="G1725" s="120"/>
      <c r="K1725" s="35"/>
    </row>
    <row r="1726" spans="1:27" ht="63.75">
      <c r="A1726" s="124"/>
      <c r="B1726" s="125" t="s">
        <v>2266</v>
      </c>
      <c r="C1726" s="119"/>
      <c r="D1726" s="120"/>
      <c r="E1726" s="120"/>
      <c r="F1726" s="120">
        <f t="shared" si="113"/>
        <v>0</v>
      </c>
      <c r="G1726" s="279"/>
      <c r="H1726" s="35"/>
      <c r="I1726" s="35"/>
      <c r="J1726" s="35"/>
      <c r="K1726" s="35"/>
      <c r="L1726" s="35"/>
      <c r="M1726" s="35"/>
      <c r="N1726" s="35"/>
      <c r="O1726" s="35"/>
      <c r="P1726" s="35"/>
      <c r="Q1726" s="35"/>
      <c r="R1726" s="35"/>
      <c r="S1726" s="35"/>
      <c r="T1726" s="35"/>
      <c r="U1726" s="35"/>
      <c r="V1726" s="35"/>
      <c r="W1726" s="35"/>
      <c r="X1726" s="35"/>
      <c r="Y1726" s="35"/>
      <c r="Z1726" s="35"/>
      <c r="AA1726" s="35"/>
    </row>
    <row r="1727" spans="1:27">
      <c r="A1727" s="453"/>
      <c r="B1727" s="124" t="s">
        <v>1429</v>
      </c>
      <c r="C1727" s="119"/>
      <c r="D1727" s="120"/>
      <c r="E1727" s="120"/>
      <c r="F1727" s="120">
        <f t="shared" si="113"/>
        <v>0</v>
      </c>
      <c r="G1727" s="59"/>
      <c r="H1727" s="35"/>
      <c r="I1727" s="35"/>
      <c r="J1727" s="35"/>
      <c r="K1727" s="35"/>
      <c r="L1727" s="35"/>
      <c r="M1727" s="35"/>
      <c r="N1727" s="35"/>
      <c r="O1727" s="35"/>
      <c r="P1727" s="35"/>
      <c r="Q1727" s="35"/>
      <c r="R1727" s="35"/>
      <c r="S1727" s="35"/>
      <c r="T1727" s="35"/>
      <c r="U1727" s="35"/>
      <c r="V1727" s="35"/>
      <c r="W1727" s="35"/>
      <c r="X1727" s="35"/>
      <c r="Y1727" s="35"/>
      <c r="Z1727" s="35"/>
      <c r="AA1727" s="35"/>
    </row>
    <row r="1728" spans="1:27" ht="38.25">
      <c r="A1728" s="453"/>
      <c r="B1728" s="320" t="s">
        <v>1430</v>
      </c>
      <c r="C1728" s="119"/>
      <c r="D1728" s="120"/>
      <c r="E1728" s="120"/>
      <c r="F1728" s="120">
        <f t="shared" si="113"/>
        <v>0</v>
      </c>
      <c r="G1728" s="59"/>
      <c r="H1728" s="35"/>
      <c r="I1728" s="35"/>
      <c r="J1728" s="35"/>
      <c r="K1728" s="35"/>
      <c r="L1728" s="35"/>
      <c r="M1728" s="35"/>
      <c r="N1728" s="35"/>
      <c r="O1728" s="35"/>
      <c r="P1728" s="35"/>
      <c r="Q1728" s="35"/>
      <c r="R1728" s="35"/>
      <c r="S1728" s="35"/>
      <c r="T1728" s="35"/>
      <c r="U1728" s="35"/>
      <c r="V1728" s="35"/>
      <c r="W1728" s="35"/>
      <c r="X1728" s="35"/>
      <c r="Y1728" s="35"/>
      <c r="Z1728" s="35"/>
      <c r="AA1728" s="35"/>
    </row>
    <row r="1729" spans="1:27">
      <c r="A1729" s="453"/>
      <c r="B1729" s="125" t="s">
        <v>1061</v>
      </c>
      <c r="C1729" s="119"/>
      <c r="D1729" s="120"/>
      <c r="E1729" s="120"/>
      <c r="F1729" s="120">
        <f t="shared" si="113"/>
        <v>0</v>
      </c>
      <c r="G1729" s="239"/>
      <c r="H1729" s="35"/>
      <c r="I1729" s="35"/>
      <c r="J1729" s="35"/>
      <c r="K1729" s="35"/>
      <c r="L1729" s="35"/>
      <c r="M1729" s="35"/>
      <c r="N1729" s="35"/>
      <c r="O1729" s="35"/>
      <c r="P1729" s="35"/>
      <c r="Q1729" s="35"/>
      <c r="R1729" s="35"/>
      <c r="S1729" s="35"/>
      <c r="T1729" s="35"/>
      <c r="U1729" s="35"/>
      <c r="V1729" s="35"/>
      <c r="W1729" s="35"/>
      <c r="X1729" s="35"/>
      <c r="Y1729" s="35"/>
      <c r="Z1729" s="35"/>
      <c r="AA1729" s="35"/>
    </row>
    <row r="1730" spans="1:27">
      <c r="A1730" s="453"/>
      <c r="B1730" s="125"/>
      <c r="C1730" s="143" t="s">
        <v>1006</v>
      </c>
      <c r="D1730" s="371">
        <v>48</v>
      </c>
      <c r="E1730" s="624"/>
      <c r="F1730" s="120">
        <f t="shared" si="113"/>
        <v>0</v>
      </c>
      <c r="G1730" s="120"/>
      <c r="H1730" s="35"/>
      <c r="I1730" s="456"/>
      <c r="J1730" s="35"/>
      <c r="K1730" s="35"/>
      <c r="L1730" s="35"/>
      <c r="N1730" s="35"/>
      <c r="O1730" s="35"/>
      <c r="P1730" s="35"/>
      <c r="Q1730" s="35"/>
      <c r="R1730" s="35"/>
      <c r="S1730" s="35"/>
      <c r="T1730" s="35"/>
      <c r="U1730" s="35"/>
      <c r="V1730" s="35"/>
      <c r="W1730" s="35"/>
      <c r="X1730" s="35"/>
      <c r="Y1730" s="35"/>
      <c r="Z1730" s="35"/>
      <c r="AA1730" s="35"/>
    </row>
    <row r="1731" spans="1:27">
      <c r="A1731" s="124"/>
      <c r="B1731" s="124"/>
      <c r="C1731" s="120"/>
      <c r="D1731" s="120"/>
      <c r="E1731" s="120"/>
      <c r="F1731" s="120">
        <f t="shared" si="113"/>
        <v>0</v>
      </c>
      <c r="G1731" s="120"/>
      <c r="H1731" s="35"/>
      <c r="I1731" s="456"/>
      <c r="J1731" s="35"/>
      <c r="K1731" s="35"/>
      <c r="L1731" s="35"/>
      <c r="N1731" s="35"/>
      <c r="O1731" s="35"/>
      <c r="P1731" s="35"/>
      <c r="Q1731" s="35"/>
      <c r="R1731" s="35"/>
      <c r="S1731" s="35"/>
      <c r="T1731" s="35"/>
      <c r="U1731" s="35"/>
      <c r="V1731" s="35"/>
      <c r="W1731" s="35"/>
      <c r="X1731" s="35"/>
      <c r="Y1731" s="35"/>
      <c r="Z1731" s="35"/>
      <c r="AA1731" s="35"/>
    </row>
    <row r="1732" spans="1:27">
      <c r="A1732" s="233" t="str">
        <f>A1656</f>
        <v>IX.</v>
      </c>
      <c r="B1732" s="234" t="str">
        <f>CONCATENATE(B1656," ", "UKUPNO:")</f>
        <v>OVJEŠENI STROPOVI UKUPNO:</v>
      </c>
      <c r="C1732" s="236"/>
      <c r="D1732" s="236"/>
      <c r="E1732" s="236"/>
      <c r="F1732" s="237">
        <f>SUM(F1657:F1731)</f>
        <v>0</v>
      </c>
      <c r="G1732" s="120"/>
      <c r="H1732" s="35"/>
      <c r="I1732" s="456"/>
      <c r="J1732" s="35"/>
      <c r="K1732" s="35"/>
      <c r="L1732" s="35"/>
      <c r="N1732" s="35"/>
      <c r="O1732" s="35"/>
      <c r="P1732" s="35"/>
      <c r="Q1732" s="35"/>
      <c r="R1732" s="35"/>
      <c r="S1732" s="35"/>
      <c r="T1732" s="35"/>
      <c r="U1732" s="35"/>
      <c r="V1732" s="35"/>
      <c r="W1732" s="35"/>
      <c r="X1732" s="35"/>
      <c r="Y1732" s="35"/>
      <c r="Z1732" s="35"/>
      <c r="AA1732" s="35"/>
    </row>
    <row r="1733" spans="1:27">
      <c r="A1733" s="49"/>
      <c r="B1733" s="50"/>
      <c r="C1733" s="119"/>
      <c r="D1733" s="52"/>
      <c r="E1733" s="52"/>
      <c r="F1733" s="59"/>
      <c r="G1733" s="120"/>
      <c r="H1733" s="35"/>
      <c r="I1733" s="456"/>
      <c r="J1733" s="35"/>
      <c r="K1733" s="35"/>
      <c r="L1733" s="35"/>
      <c r="N1733" s="35"/>
      <c r="O1733" s="35"/>
      <c r="P1733" s="35"/>
      <c r="Q1733" s="35"/>
      <c r="R1733" s="35"/>
      <c r="S1733" s="35"/>
      <c r="T1733" s="35"/>
      <c r="U1733" s="35"/>
      <c r="V1733" s="35"/>
      <c r="W1733" s="35"/>
      <c r="X1733" s="35"/>
      <c r="Y1733" s="35"/>
      <c r="Z1733" s="35"/>
      <c r="AA1733" s="35"/>
    </row>
    <row r="1734" spans="1:27">
      <c r="A1734" s="49"/>
      <c r="B1734" s="50"/>
      <c r="C1734" s="119"/>
      <c r="D1734" s="52"/>
      <c r="E1734" s="52"/>
      <c r="F1734" s="59"/>
      <c r="G1734" s="120"/>
      <c r="H1734" s="35"/>
      <c r="I1734" s="456"/>
      <c r="J1734" s="35"/>
      <c r="K1734" s="35"/>
      <c r="L1734" s="35"/>
      <c r="N1734" s="35"/>
      <c r="O1734" s="35"/>
      <c r="P1734" s="35"/>
      <c r="Q1734" s="35"/>
      <c r="R1734" s="35"/>
      <c r="S1734" s="35"/>
      <c r="T1734" s="35"/>
      <c r="U1734" s="35"/>
      <c r="V1734" s="35"/>
      <c r="W1734" s="35"/>
      <c r="X1734" s="35"/>
      <c r="Y1734" s="35"/>
      <c r="Z1734" s="35"/>
      <c r="AA1734" s="35"/>
    </row>
    <row r="1735" spans="1:27">
      <c r="A1735" s="43" t="s">
        <v>2215</v>
      </c>
      <c r="B1735" s="44" t="s">
        <v>653</v>
      </c>
      <c r="C1735" s="46"/>
      <c r="D1735" s="46"/>
      <c r="E1735" s="46"/>
      <c r="F1735" s="46">
        <f>ROUND(D1735*E1735,2)</f>
        <v>0</v>
      </c>
      <c r="G1735" s="120"/>
      <c r="H1735" s="35"/>
      <c r="I1735" s="456"/>
      <c r="J1735" s="35"/>
      <c r="K1735" s="35"/>
      <c r="L1735" s="35"/>
      <c r="N1735" s="35"/>
      <c r="O1735" s="35"/>
      <c r="P1735" s="35"/>
      <c r="Q1735" s="35"/>
      <c r="R1735" s="35"/>
      <c r="S1735" s="35"/>
      <c r="T1735" s="35"/>
      <c r="U1735" s="35"/>
      <c r="V1735" s="35"/>
      <c r="W1735" s="35"/>
      <c r="X1735" s="35"/>
      <c r="Y1735" s="35"/>
      <c r="Z1735" s="35"/>
      <c r="AA1735" s="35"/>
    </row>
    <row r="1736" spans="1:27">
      <c r="A1736" s="55"/>
      <c r="C1736" s="119"/>
      <c r="D1736" s="284"/>
      <c r="E1736" s="52"/>
      <c r="F1736" s="120"/>
      <c r="G1736" s="120"/>
      <c r="H1736" s="35"/>
      <c r="I1736" s="456"/>
      <c r="J1736" s="35"/>
      <c r="K1736" s="35"/>
      <c r="L1736" s="35"/>
      <c r="N1736" s="35"/>
      <c r="O1736" s="35"/>
      <c r="P1736" s="35"/>
      <c r="Q1736" s="35"/>
      <c r="R1736" s="35"/>
      <c r="S1736" s="35"/>
      <c r="T1736" s="35"/>
      <c r="U1736" s="35"/>
      <c r="V1736" s="35"/>
      <c r="W1736" s="35"/>
      <c r="X1736" s="35"/>
      <c r="Y1736" s="35"/>
      <c r="Z1736" s="35"/>
      <c r="AA1736" s="35"/>
    </row>
    <row r="1737" spans="1:27">
      <c r="A1737" s="457"/>
      <c r="B1737" s="341" t="s">
        <v>3178</v>
      </c>
      <c r="C1737" s="458"/>
      <c r="D1737" s="284"/>
      <c r="E1737" s="52"/>
      <c r="F1737" s="120"/>
      <c r="G1737" s="120"/>
      <c r="H1737" s="35"/>
      <c r="I1737" s="456"/>
      <c r="J1737" s="35"/>
      <c r="K1737" s="35"/>
      <c r="L1737" s="35"/>
      <c r="N1737" s="35"/>
      <c r="O1737" s="35"/>
      <c r="P1737" s="35"/>
      <c r="Q1737" s="35"/>
      <c r="R1737" s="35"/>
      <c r="S1737" s="35"/>
      <c r="T1737" s="35"/>
      <c r="U1737" s="35"/>
      <c r="V1737" s="35"/>
      <c r="W1737" s="35"/>
      <c r="X1737" s="35"/>
      <c r="Y1737" s="35"/>
      <c r="Z1737" s="35"/>
      <c r="AA1737" s="35"/>
    </row>
    <row r="1738" spans="1:27" ht="63.75">
      <c r="A1738" s="457"/>
      <c r="B1738" s="341" t="s">
        <v>4415</v>
      </c>
      <c r="C1738" s="458"/>
      <c r="D1738" s="284"/>
      <c r="E1738" s="52"/>
      <c r="F1738" s="120"/>
      <c r="G1738" s="120"/>
      <c r="H1738" s="35"/>
      <c r="I1738" s="456"/>
      <c r="J1738" s="35"/>
      <c r="K1738" s="35"/>
      <c r="L1738" s="35"/>
      <c r="N1738" s="35"/>
      <c r="O1738" s="35"/>
      <c r="P1738" s="35"/>
      <c r="Q1738" s="35"/>
      <c r="R1738" s="35"/>
      <c r="S1738" s="35"/>
      <c r="T1738" s="35"/>
      <c r="U1738" s="35"/>
      <c r="V1738" s="35"/>
      <c r="W1738" s="35"/>
      <c r="X1738" s="35"/>
      <c r="Y1738" s="35"/>
      <c r="Z1738" s="35"/>
      <c r="AA1738" s="35"/>
    </row>
    <row r="1739" spans="1:27" ht="63.75">
      <c r="A1739" s="457"/>
      <c r="B1739" s="341" t="s">
        <v>3179</v>
      </c>
      <c r="C1739" s="458"/>
      <c r="D1739" s="284"/>
      <c r="E1739" s="52"/>
      <c r="F1739" s="120"/>
      <c r="G1739" s="120"/>
      <c r="H1739" s="35"/>
      <c r="I1739" s="456"/>
      <c r="J1739" s="35"/>
      <c r="K1739" s="35"/>
      <c r="L1739" s="35"/>
      <c r="N1739" s="35"/>
      <c r="O1739" s="35"/>
      <c r="P1739" s="35"/>
      <c r="Q1739" s="35"/>
      <c r="R1739" s="35"/>
      <c r="S1739" s="35"/>
      <c r="T1739" s="35"/>
      <c r="U1739" s="35"/>
      <c r="V1739" s="35"/>
      <c r="W1739" s="35"/>
      <c r="X1739" s="35"/>
      <c r="Y1739" s="35"/>
      <c r="Z1739" s="35"/>
      <c r="AA1739" s="35"/>
    </row>
    <row r="1740" spans="1:27" ht="63.75">
      <c r="A1740" s="457"/>
      <c r="B1740" s="341" t="s">
        <v>3143</v>
      </c>
      <c r="C1740" s="458"/>
      <c r="D1740" s="284"/>
      <c r="E1740" s="52"/>
      <c r="F1740" s="120"/>
      <c r="G1740" s="120"/>
      <c r="H1740" s="35"/>
      <c r="I1740" s="456"/>
      <c r="J1740" s="35"/>
      <c r="K1740" s="35"/>
      <c r="L1740" s="35"/>
      <c r="N1740" s="35"/>
      <c r="O1740" s="35"/>
      <c r="P1740" s="35"/>
      <c r="Q1740" s="35"/>
      <c r="R1740" s="35"/>
      <c r="S1740" s="35"/>
      <c r="T1740" s="35"/>
      <c r="U1740" s="35"/>
      <c r="V1740" s="35"/>
      <c r="W1740" s="35"/>
      <c r="X1740" s="35"/>
      <c r="Y1740" s="35"/>
      <c r="Z1740" s="35"/>
      <c r="AA1740" s="35"/>
    </row>
    <row r="1741" spans="1:27" ht="25.5">
      <c r="A1741" s="457"/>
      <c r="B1741" s="341" t="s">
        <v>3165</v>
      </c>
      <c r="C1741" s="458"/>
      <c r="D1741" s="284"/>
      <c r="E1741" s="52"/>
      <c r="F1741" s="120"/>
      <c r="G1741" s="120"/>
      <c r="H1741" s="35"/>
      <c r="I1741" s="456"/>
      <c r="J1741" s="35"/>
      <c r="K1741" s="35"/>
      <c r="L1741" s="35"/>
      <c r="N1741" s="35"/>
      <c r="O1741" s="35"/>
      <c r="P1741" s="35"/>
      <c r="Q1741" s="35"/>
      <c r="R1741" s="35"/>
      <c r="S1741" s="35"/>
      <c r="T1741" s="35"/>
      <c r="U1741" s="35"/>
      <c r="V1741" s="35"/>
      <c r="W1741" s="35"/>
      <c r="X1741" s="35"/>
      <c r="Y1741" s="35"/>
      <c r="Z1741" s="35"/>
      <c r="AA1741" s="35"/>
    </row>
    <row r="1742" spans="1:27">
      <c r="A1742" s="457"/>
      <c r="B1742" s="341" t="s">
        <v>3146</v>
      </c>
      <c r="C1742" s="458"/>
      <c r="D1742" s="284"/>
      <c r="E1742" s="52"/>
      <c r="F1742" s="120"/>
      <c r="G1742" s="120"/>
      <c r="H1742" s="35"/>
      <c r="I1742" s="456"/>
      <c r="J1742" s="35"/>
      <c r="K1742" s="35"/>
      <c r="L1742" s="35"/>
      <c r="N1742" s="35"/>
      <c r="O1742" s="35"/>
      <c r="P1742" s="35"/>
      <c r="Q1742" s="35"/>
      <c r="R1742" s="35"/>
      <c r="S1742" s="35"/>
      <c r="T1742" s="35"/>
      <c r="U1742" s="35"/>
      <c r="V1742" s="35"/>
      <c r="W1742" s="35"/>
      <c r="X1742" s="35"/>
      <c r="Y1742" s="35"/>
      <c r="Z1742" s="35"/>
      <c r="AA1742" s="35"/>
    </row>
    <row r="1743" spans="1:27">
      <c r="A1743" s="459"/>
      <c r="B1743" s="341"/>
      <c r="C1743" s="458"/>
      <c r="D1743" s="284"/>
      <c r="E1743" s="52"/>
      <c r="F1743" s="120"/>
      <c r="G1743" s="120"/>
      <c r="H1743" s="35"/>
      <c r="I1743" s="456"/>
      <c r="J1743" s="35"/>
      <c r="K1743" s="35"/>
      <c r="L1743" s="35"/>
      <c r="N1743" s="35"/>
      <c r="O1743" s="35"/>
      <c r="P1743" s="35"/>
      <c r="Q1743" s="35"/>
      <c r="R1743" s="35"/>
      <c r="S1743" s="35"/>
      <c r="T1743" s="35"/>
      <c r="U1743" s="35"/>
      <c r="V1743" s="35"/>
      <c r="W1743" s="35"/>
      <c r="X1743" s="35"/>
      <c r="Y1743" s="35"/>
      <c r="Z1743" s="35"/>
      <c r="AA1743" s="35"/>
    </row>
    <row r="1744" spans="1:27" ht="76.5">
      <c r="A1744" s="457"/>
      <c r="B1744" s="341" t="s">
        <v>3180</v>
      </c>
      <c r="C1744" s="458"/>
      <c r="D1744" s="284"/>
      <c r="E1744" s="52"/>
      <c r="F1744" s="120"/>
      <c r="G1744" s="120"/>
      <c r="H1744" s="35"/>
      <c r="I1744" s="456"/>
      <c r="J1744" s="35"/>
      <c r="K1744" s="35"/>
      <c r="L1744" s="35"/>
      <c r="N1744" s="35"/>
      <c r="O1744" s="35"/>
      <c r="P1744" s="35"/>
      <c r="Q1744" s="35"/>
      <c r="R1744" s="35"/>
      <c r="S1744" s="35"/>
      <c r="T1744" s="35"/>
      <c r="U1744" s="35"/>
      <c r="V1744" s="35"/>
      <c r="W1744" s="35"/>
      <c r="X1744" s="35"/>
      <c r="Y1744" s="35"/>
      <c r="Z1744" s="35"/>
      <c r="AA1744" s="35"/>
    </row>
    <row r="1745" spans="1:27">
      <c r="A1745" s="459"/>
      <c r="B1745" s="341"/>
      <c r="C1745" s="458"/>
      <c r="D1745" s="284"/>
      <c r="E1745" s="52"/>
      <c r="F1745" s="120"/>
      <c r="G1745" s="120"/>
      <c r="H1745" s="35"/>
      <c r="I1745" s="456"/>
      <c r="J1745" s="35"/>
      <c r="K1745" s="35"/>
      <c r="L1745" s="35"/>
      <c r="N1745" s="35"/>
      <c r="O1745" s="35"/>
      <c r="P1745" s="35"/>
      <c r="Q1745" s="35"/>
      <c r="R1745" s="35"/>
      <c r="S1745" s="35"/>
      <c r="T1745" s="35"/>
      <c r="U1745" s="35"/>
      <c r="V1745" s="35"/>
      <c r="W1745" s="35"/>
      <c r="X1745" s="35"/>
      <c r="Y1745" s="35"/>
      <c r="Z1745" s="35"/>
      <c r="AA1745" s="35"/>
    </row>
    <row r="1746" spans="1:27" ht="25.5">
      <c r="A1746" s="459"/>
      <c r="B1746" s="341" t="s">
        <v>3181</v>
      </c>
      <c r="C1746" s="458"/>
      <c r="D1746" s="284"/>
      <c r="E1746" s="52"/>
      <c r="F1746" s="120"/>
      <c r="G1746" s="120"/>
      <c r="H1746" s="35"/>
      <c r="I1746" s="456"/>
      <c r="J1746" s="35"/>
      <c r="K1746" s="35"/>
      <c r="L1746" s="35"/>
      <c r="N1746" s="35"/>
      <c r="O1746" s="35"/>
      <c r="P1746" s="35"/>
      <c r="Q1746" s="35"/>
      <c r="R1746" s="35"/>
      <c r="S1746" s="35"/>
      <c r="T1746" s="35"/>
      <c r="U1746" s="35"/>
      <c r="V1746" s="35"/>
      <c r="W1746" s="35"/>
      <c r="X1746" s="35"/>
      <c r="Y1746" s="35"/>
      <c r="Z1746" s="35"/>
      <c r="AA1746" s="35"/>
    </row>
    <row r="1747" spans="1:27">
      <c r="A1747" s="457" t="s">
        <v>995</v>
      </c>
      <c r="B1747" s="341" t="s">
        <v>3182</v>
      </c>
      <c r="C1747" s="458"/>
      <c r="D1747" s="284"/>
      <c r="E1747" s="52"/>
      <c r="F1747" s="120"/>
      <c r="G1747" s="120"/>
      <c r="H1747" s="35"/>
      <c r="I1747" s="456"/>
      <c r="J1747" s="35"/>
      <c r="K1747" s="35"/>
      <c r="L1747" s="35"/>
      <c r="N1747" s="35"/>
      <c r="O1747" s="35"/>
      <c r="P1747" s="35"/>
      <c r="Q1747" s="35"/>
      <c r="R1747" s="35"/>
      <c r="S1747" s="35"/>
      <c r="T1747" s="35"/>
      <c r="U1747" s="35"/>
      <c r="V1747" s="35"/>
      <c r="W1747" s="35"/>
      <c r="X1747" s="35"/>
      <c r="Y1747" s="35"/>
      <c r="Z1747" s="35"/>
      <c r="AA1747" s="35"/>
    </row>
    <row r="1748" spans="1:27" ht="51">
      <c r="A1748" s="457" t="s">
        <v>2551</v>
      </c>
      <c r="B1748" s="341" t="s">
        <v>3183</v>
      </c>
      <c r="C1748" s="458"/>
      <c r="D1748" s="284"/>
      <c r="E1748" s="52"/>
      <c r="F1748" s="120"/>
      <c r="G1748" s="120"/>
      <c r="H1748" s="35"/>
      <c r="I1748" s="456"/>
      <c r="J1748" s="35"/>
      <c r="K1748" s="35"/>
      <c r="L1748" s="35"/>
      <c r="N1748" s="35"/>
      <c r="O1748" s="35"/>
      <c r="P1748" s="35"/>
      <c r="Q1748" s="35"/>
      <c r="R1748" s="35"/>
      <c r="S1748" s="35"/>
      <c r="T1748" s="35"/>
      <c r="U1748" s="35"/>
      <c r="V1748" s="35"/>
      <c r="W1748" s="35"/>
      <c r="X1748" s="35"/>
      <c r="Y1748" s="35"/>
      <c r="Z1748" s="35"/>
      <c r="AA1748" s="35"/>
    </row>
    <row r="1749" spans="1:27" ht="25.5">
      <c r="A1749" s="457" t="s">
        <v>2551</v>
      </c>
      <c r="B1749" s="341" t="s">
        <v>3184</v>
      </c>
      <c r="C1749" s="458"/>
      <c r="D1749" s="284"/>
      <c r="E1749" s="52"/>
      <c r="F1749" s="120"/>
      <c r="G1749" s="120"/>
      <c r="H1749" s="35"/>
      <c r="I1749" s="456"/>
      <c r="J1749" s="35"/>
      <c r="K1749" s="35"/>
      <c r="L1749" s="35"/>
      <c r="N1749" s="35"/>
      <c r="O1749" s="35"/>
      <c r="P1749" s="35"/>
      <c r="Q1749" s="35"/>
      <c r="R1749" s="35"/>
      <c r="S1749" s="35"/>
      <c r="T1749" s="35"/>
      <c r="U1749" s="35"/>
      <c r="V1749" s="35"/>
      <c r="W1749" s="35"/>
      <c r="X1749" s="35"/>
      <c r="Y1749" s="35"/>
      <c r="Z1749" s="35"/>
      <c r="AA1749" s="35"/>
    </row>
    <row r="1750" spans="1:27" ht="25.5">
      <c r="A1750" s="457" t="s">
        <v>2551</v>
      </c>
      <c r="B1750" s="341" t="s">
        <v>3185</v>
      </c>
      <c r="C1750" s="458"/>
      <c r="D1750" s="284"/>
      <c r="E1750" s="52"/>
      <c r="F1750" s="120"/>
      <c r="G1750" s="120"/>
      <c r="H1750" s="35"/>
      <c r="I1750" s="456"/>
      <c r="J1750" s="35"/>
      <c r="K1750" s="35"/>
      <c r="L1750" s="35"/>
      <c r="N1750" s="35"/>
      <c r="O1750" s="35"/>
      <c r="P1750" s="35"/>
      <c r="Q1750" s="35"/>
      <c r="R1750" s="35"/>
      <c r="S1750" s="35"/>
      <c r="T1750" s="35"/>
      <c r="U1750" s="35"/>
      <c r="V1750" s="35"/>
      <c r="W1750" s="35"/>
      <c r="X1750" s="35"/>
      <c r="Y1750" s="35"/>
      <c r="Z1750" s="35"/>
      <c r="AA1750" s="35"/>
    </row>
    <row r="1751" spans="1:27" ht="25.5">
      <c r="A1751" s="457" t="s">
        <v>2551</v>
      </c>
      <c r="B1751" s="341" t="s">
        <v>3186</v>
      </c>
      <c r="C1751" s="458"/>
      <c r="D1751" s="284"/>
      <c r="E1751" s="52"/>
      <c r="F1751" s="120"/>
      <c r="G1751" s="120"/>
      <c r="H1751" s="35"/>
      <c r="I1751" s="456"/>
      <c r="J1751" s="35"/>
      <c r="K1751" s="35"/>
      <c r="L1751" s="35"/>
      <c r="N1751" s="35"/>
      <c r="O1751" s="35"/>
      <c r="P1751" s="35"/>
      <c r="Q1751" s="35"/>
      <c r="R1751" s="35"/>
      <c r="S1751" s="35"/>
      <c r="T1751" s="35"/>
      <c r="U1751" s="35"/>
      <c r="V1751" s="35"/>
      <c r="W1751" s="35"/>
      <c r="X1751" s="35"/>
      <c r="Y1751" s="35"/>
      <c r="Z1751" s="35"/>
      <c r="AA1751" s="35"/>
    </row>
    <row r="1752" spans="1:27" ht="25.5">
      <c r="A1752" s="457" t="s">
        <v>2551</v>
      </c>
      <c r="B1752" s="341" t="s">
        <v>3187</v>
      </c>
      <c r="C1752" s="458"/>
      <c r="D1752" s="284"/>
      <c r="E1752" s="52"/>
      <c r="F1752" s="120"/>
      <c r="G1752" s="120"/>
      <c r="H1752" s="35"/>
      <c r="I1752" s="460"/>
      <c r="J1752" s="35"/>
      <c r="K1752" s="35"/>
      <c r="L1752" s="35"/>
      <c r="M1752" s="35"/>
      <c r="N1752" s="35"/>
      <c r="O1752" s="35"/>
      <c r="P1752" s="35"/>
      <c r="Q1752" s="35"/>
      <c r="R1752" s="35"/>
      <c r="S1752" s="35"/>
      <c r="T1752" s="35"/>
      <c r="U1752" s="35"/>
      <c r="V1752" s="35"/>
      <c r="W1752" s="35"/>
      <c r="X1752" s="35"/>
      <c r="Y1752" s="35"/>
      <c r="Z1752" s="35"/>
      <c r="AA1752" s="35"/>
    </row>
    <row r="1753" spans="1:27" ht="25.5">
      <c r="A1753" s="457" t="s">
        <v>2551</v>
      </c>
      <c r="B1753" s="341" t="s">
        <v>3188</v>
      </c>
      <c r="C1753" s="458"/>
      <c r="D1753" s="284"/>
      <c r="E1753" s="52"/>
      <c r="F1753" s="120"/>
      <c r="G1753" s="461"/>
      <c r="H1753" s="462"/>
      <c r="I1753" s="35"/>
      <c r="J1753" s="35"/>
      <c r="K1753" s="35"/>
      <c r="L1753" s="35"/>
      <c r="M1753" s="35"/>
      <c r="N1753" s="35"/>
      <c r="O1753" s="35"/>
      <c r="P1753" s="35"/>
      <c r="Q1753" s="35"/>
      <c r="R1753" s="35"/>
      <c r="S1753" s="35"/>
      <c r="T1753" s="35"/>
      <c r="U1753" s="35"/>
      <c r="V1753" s="35"/>
      <c r="W1753" s="35"/>
      <c r="X1753" s="35"/>
      <c r="Y1753" s="35"/>
      <c r="Z1753" s="35"/>
      <c r="AA1753" s="35"/>
    </row>
    <row r="1754" spans="1:27" ht="25.5">
      <c r="A1754" s="457" t="s">
        <v>2551</v>
      </c>
      <c r="B1754" s="341" t="s">
        <v>3189</v>
      </c>
      <c r="C1754" s="458"/>
      <c r="D1754" s="284"/>
      <c r="E1754" s="52"/>
      <c r="F1754" s="120"/>
      <c r="G1754" s="461"/>
      <c r="H1754" s="462"/>
      <c r="I1754" s="35"/>
      <c r="J1754" s="35"/>
      <c r="K1754" s="35"/>
      <c r="L1754" s="35"/>
      <c r="M1754" s="35"/>
      <c r="N1754" s="35"/>
      <c r="O1754" s="35"/>
      <c r="P1754" s="35"/>
      <c r="Q1754" s="35"/>
      <c r="R1754" s="35"/>
      <c r="S1754" s="35"/>
      <c r="T1754" s="35"/>
      <c r="U1754" s="35"/>
      <c r="V1754" s="35"/>
      <c r="W1754" s="35"/>
      <c r="X1754" s="35"/>
      <c r="Y1754" s="35"/>
      <c r="Z1754" s="35"/>
      <c r="AA1754" s="35"/>
    </row>
    <row r="1755" spans="1:27" ht="38.25">
      <c r="A1755" s="457" t="s">
        <v>2551</v>
      </c>
      <c r="B1755" s="341" t="s">
        <v>3190</v>
      </c>
      <c r="C1755" s="458"/>
      <c r="D1755" s="284"/>
      <c r="E1755" s="52"/>
      <c r="F1755" s="120"/>
      <c r="G1755" s="461"/>
      <c r="H1755" s="462"/>
      <c r="I1755" s="35"/>
      <c r="J1755" s="35"/>
      <c r="K1755" s="35"/>
      <c r="L1755" s="35"/>
      <c r="M1755" s="35"/>
      <c r="N1755" s="35"/>
      <c r="O1755" s="35"/>
      <c r="P1755" s="35"/>
      <c r="Q1755" s="35"/>
      <c r="R1755" s="35"/>
      <c r="S1755" s="35"/>
      <c r="T1755" s="35"/>
      <c r="U1755" s="35"/>
      <c r="V1755" s="35"/>
      <c r="W1755" s="35"/>
      <c r="X1755" s="35"/>
      <c r="Y1755" s="35"/>
      <c r="Z1755" s="35"/>
      <c r="AA1755" s="35"/>
    </row>
    <row r="1756" spans="1:27" ht="89.25">
      <c r="A1756" s="457" t="s">
        <v>2551</v>
      </c>
      <c r="B1756" s="341" t="s">
        <v>3191</v>
      </c>
      <c r="C1756" s="458"/>
      <c r="D1756" s="284"/>
      <c r="E1756" s="52"/>
      <c r="F1756" s="120"/>
      <c r="G1756" s="461"/>
      <c r="H1756" s="462"/>
      <c r="I1756" s="35"/>
      <c r="J1756" s="35"/>
      <c r="K1756" s="35"/>
      <c r="L1756" s="35"/>
      <c r="M1756" s="35"/>
      <c r="N1756" s="35"/>
      <c r="O1756" s="35"/>
      <c r="P1756" s="35"/>
      <c r="Q1756" s="35"/>
      <c r="R1756" s="35"/>
      <c r="S1756" s="35"/>
      <c r="T1756" s="35"/>
      <c r="U1756" s="35"/>
      <c r="V1756" s="35"/>
      <c r="W1756" s="35"/>
      <c r="X1756" s="35"/>
      <c r="Y1756" s="35"/>
      <c r="Z1756" s="35"/>
      <c r="AA1756" s="35"/>
    </row>
    <row r="1757" spans="1:27" s="463" customFormat="1">
      <c r="A1757" s="55"/>
      <c r="B1757" s="17"/>
      <c r="C1757" s="119"/>
      <c r="D1757" s="284"/>
      <c r="E1757" s="52"/>
      <c r="F1757" s="120"/>
      <c r="G1757" s="461"/>
      <c r="H1757" s="462"/>
    </row>
    <row r="1758" spans="1:27">
      <c r="A1758" s="273" t="s">
        <v>987</v>
      </c>
      <c r="B1758" s="464" t="s">
        <v>2365</v>
      </c>
      <c r="C1758" s="119"/>
      <c r="D1758" s="52"/>
      <c r="E1758" s="52"/>
      <c r="F1758" s="120">
        <f t="shared" ref="F1758:F1779" si="118">D1758*E1758</f>
        <v>0</v>
      </c>
      <c r="G1758" s="461"/>
      <c r="H1758" s="35"/>
      <c r="I1758" s="456"/>
      <c r="J1758" s="35"/>
      <c r="K1758" s="35"/>
      <c r="L1758" s="35"/>
      <c r="N1758" s="35"/>
      <c r="O1758" s="35"/>
      <c r="P1758" s="35"/>
      <c r="Q1758" s="35"/>
      <c r="R1758" s="35"/>
      <c r="S1758" s="35"/>
      <c r="T1758" s="35"/>
      <c r="U1758" s="35"/>
      <c r="V1758" s="35"/>
      <c r="W1758" s="35"/>
      <c r="X1758" s="35"/>
      <c r="Y1758" s="35"/>
      <c r="Z1758" s="35"/>
      <c r="AA1758" s="35"/>
    </row>
    <row r="1759" spans="1:27" ht="25.5">
      <c r="A1759" s="55"/>
      <c r="B1759" s="42" t="s">
        <v>3192</v>
      </c>
      <c r="C1759" s="51"/>
      <c r="D1759" s="57"/>
      <c r="E1759" s="57"/>
      <c r="F1759" s="461">
        <f t="shared" si="118"/>
        <v>0</v>
      </c>
      <c r="G1759" s="461"/>
      <c r="H1759" s="35"/>
      <c r="I1759" s="460"/>
      <c r="J1759" s="35"/>
      <c r="K1759" s="35"/>
      <c r="L1759" s="35"/>
      <c r="M1759" s="35"/>
      <c r="N1759" s="35"/>
      <c r="O1759" s="35"/>
      <c r="P1759" s="35"/>
      <c r="Q1759" s="35"/>
      <c r="R1759" s="35"/>
      <c r="S1759" s="35"/>
      <c r="T1759" s="35"/>
      <c r="U1759" s="35"/>
      <c r="V1759" s="35"/>
      <c r="W1759" s="35"/>
      <c r="X1759" s="35"/>
      <c r="Y1759" s="35"/>
      <c r="Z1759" s="35"/>
      <c r="AA1759" s="35"/>
    </row>
    <row r="1760" spans="1:27" ht="51">
      <c r="A1760" s="64"/>
      <c r="B1760" s="65" t="s">
        <v>3150</v>
      </c>
      <c r="C1760" s="51"/>
      <c r="D1760" s="57"/>
      <c r="E1760" s="57"/>
      <c r="F1760" s="461"/>
      <c r="G1760" s="461"/>
      <c r="H1760" s="462"/>
      <c r="I1760" s="35"/>
      <c r="J1760" s="35"/>
      <c r="K1760" s="35"/>
      <c r="L1760" s="35"/>
      <c r="M1760" s="35"/>
      <c r="N1760" s="35"/>
      <c r="O1760" s="35"/>
      <c r="P1760" s="35"/>
      <c r="Q1760" s="35"/>
      <c r="R1760" s="35"/>
      <c r="S1760" s="35"/>
      <c r="T1760" s="35"/>
      <c r="U1760" s="35"/>
      <c r="V1760" s="35"/>
      <c r="W1760" s="35"/>
      <c r="X1760" s="35"/>
      <c r="Y1760" s="35"/>
      <c r="Z1760" s="35"/>
      <c r="AA1760" s="35"/>
    </row>
    <row r="1761" spans="1:27">
      <c r="A1761" s="344"/>
      <c r="B1761" s="65" t="s">
        <v>1032</v>
      </c>
      <c r="C1761" s="51"/>
      <c r="D1761" s="57"/>
      <c r="E1761" s="57"/>
      <c r="F1761" s="461"/>
      <c r="G1761" s="461"/>
      <c r="H1761" s="462"/>
      <c r="I1761" s="35"/>
      <c r="J1761" s="35"/>
      <c r="K1761" s="35"/>
      <c r="L1761" s="35"/>
      <c r="M1761" s="35"/>
      <c r="N1761" s="35"/>
      <c r="O1761" s="35"/>
      <c r="P1761" s="35"/>
      <c r="Q1761" s="35"/>
      <c r="R1761" s="35"/>
      <c r="S1761" s="35"/>
      <c r="T1761" s="35"/>
      <c r="U1761" s="35"/>
      <c r="V1761" s="35"/>
      <c r="W1761" s="35"/>
      <c r="X1761" s="35"/>
      <c r="Y1761" s="35"/>
      <c r="Z1761" s="35"/>
      <c r="AA1761" s="35"/>
    </row>
    <row r="1762" spans="1:27">
      <c r="A1762" s="344"/>
      <c r="B1762" s="65" t="s">
        <v>1043</v>
      </c>
      <c r="C1762" s="51"/>
      <c r="D1762" s="57"/>
      <c r="E1762" s="57"/>
      <c r="F1762" s="461"/>
      <c r="G1762" s="461"/>
      <c r="H1762" s="462"/>
      <c r="I1762" s="35"/>
      <c r="J1762" s="35"/>
      <c r="K1762" s="35"/>
      <c r="L1762" s="35"/>
      <c r="M1762" s="35"/>
      <c r="N1762" s="35"/>
      <c r="O1762" s="35"/>
      <c r="P1762" s="35"/>
      <c r="Q1762" s="35"/>
      <c r="R1762" s="35"/>
      <c r="S1762" s="35"/>
      <c r="T1762" s="35"/>
      <c r="U1762" s="35"/>
      <c r="V1762" s="35"/>
      <c r="W1762" s="35"/>
      <c r="X1762" s="35"/>
      <c r="Y1762" s="35"/>
      <c r="Z1762" s="35"/>
      <c r="AA1762" s="35"/>
    </row>
    <row r="1763" spans="1:27" s="467" customFormat="1" ht="25.5">
      <c r="A1763" s="274" t="s">
        <v>75</v>
      </c>
      <c r="B1763" s="65" t="s">
        <v>3197</v>
      </c>
      <c r="C1763" s="232" t="s">
        <v>1044</v>
      </c>
      <c r="D1763" s="199">
        <v>1</v>
      </c>
      <c r="E1763" s="619"/>
      <c r="F1763" s="461">
        <f t="shared" si="118"/>
        <v>0</v>
      </c>
      <c r="G1763" s="461"/>
      <c r="H1763" s="465"/>
      <c r="I1763" s="466"/>
      <c r="K1763" s="468"/>
      <c r="L1763" s="469"/>
    </row>
    <row r="1764" spans="1:27" s="463" customFormat="1">
      <c r="A1764" s="55"/>
      <c r="B1764" s="17"/>
      <c r="C1764" s="119"/>
      <c r="D1764" s="470"/>
      <c r="E1764" s="52"/>
      <c r="F1764" s="461">
        <f t="shared" si="118"/>
        <v>0</v>
      </c>
      <c r="G1764" s="461"/>
      <c r="H1764" s="462"/>
    </row>
    <row r="1765" spans="1:27" s="463" customFormat="1">
      <c r="A1765" s="273" t="s">
        <v>1027</v>
      </c>
      <c r="B1765" s="464" t="s">
        <v>3194</v>
      </c>
      <c r="C1765" s="119"/>
      <c r="D1765" s="202"/>
      <c r="E1765" s="52"/>
      <c r="F1765" s="461">
        <f t="shared" si="118"/>
        <v>0</v>
      </c>
      <c r="G1765" s="461"/>
      <c r="H1765" s="462"/>
    </row>
    <row r="1766" spans="1:27" s="463" customFormat="1" ht="25.5">
      <c r="A1766" s="55"/>
      <c r="B1766" s="42" t="s">
        <v>3193</v>
      </c>
      <c r="C1766" s="51"/>
      <c r="D1766" s="471"/>
      <c r="E1766" s="57"/>
      <c r="F1766" s="461">
        <f t="shared" si="118"/>
        <v>0</v>
      </c>
      <c r="G1766" s="461"/>
      <c r="H1766" s="462"/>
    </row>
    <row r="1767" spans="1:27" s="463" customFormat="1" ht="51">
      <c r="A1767" s="55"/>
      <c r="B1767" s="65" t="s">
        <v>3150</v>
      </c>
      <c r="C1767" s="51"/>
      <c r="D1767" s="471"/>
      <c r="E1767" s="57"/>
      <c r="F1767" s="461"/>
      <c r="G1767" s="461"/>
      <c r="H1767" s="462"/>
    </row>
    <row r="1768" spans="1:27">
      <c r="A1768" s="55"/>
      <c r="B1768" s="65" t="s">
        <v>1032</v>
      </c>
      <c r="C1768" s="51"/>
      <c r="D1768" s="471"/>
      <c r="E1768" s="57"/>
      <c r="F1768" s="461"/>
      <c r="G1768" s="461"/>
      <c r="H1768" s="35"/>
      <c r="I1768" s="462"/>
      <c r="J1768" s="35"/>
      <c r="K1768" s="35"/>
      <c r="L1768" s="35"/>
      <c r="M1768" s="35"/>
      <c r="N1768" s="35"/>
      <c r="O1768" s="35"/>
      <c r="P1768" s="35"/>
      <c r="Q1768" s="35"/>
      <c r="R1768" s="35"/>
      <c r="S1768" s="35"/>
      <c r="T1768" s="35"/>
      <c r="U1768" s="35"/>
      <c r="V1768" s="35"/>
      <c r="W1768" s="35"/>
      <c r="X1768" s="35"/>
      <c r="Y1768" s="35"/>
      <c r="Z1768" s="35"/>
      <c r="AA1768" s="35"/>
    </row>
    <row r="1769" spans="1:27">
      <c r="A1769" s="472"/>
      <c r="B1769" s="65" t="s">
        <v>1043</v>
      </c>
      <c r="C1769" s="473"/>
      <c r="D1769" s="474"/>
      <c r="E1769" s="120"/>
      <c r="F1769" s="461">
        <f t="shared" si="118"/>
        <v>0</v>
      </c>
      <c r="G1769" s="461"/>
      <c r="H1769" s="462"/>
      <c r="I1769" s="35"/>
      <c r="J1769" s="35"/>
      <c r="K1769" s="35"/>
      <c r="L1769" s="35"/>
      <c r="M1769" s="35"/>
      <c r="N1769" s="35"/>
      <c r="O1769" s="35"/>
      <c r="P1769" s="35"/>
      <c r="Q1769" s="35"/>
      <c r="R1769" s="35"/>
      <c r="S1769" s="35"/>
      <c r="T1769" s="35"/>
      <c r="U1769" s="35"/>
      <c r="V1769" s="35"/>
      <c r="W1769" s="35"/>
      <c r="X1769" s="35"/>
      <c r="Y1769" s="35"/>
      <c r="Z1769" s="35"/>
      <c r="AA1769" s="35"/>
    </row>
    <row r="1770" spans="1:27" ht="25.5">
      <c r="A1770" s="274" t="s">
        <v>75</v>
      </c>
      <c r="B1770" s="65" t="s">
        <v>3198</v>
      </c>
      <c r="C1770" s="232" t="s">
        <v>1044</v>
      </c>
      <c r="D1770" s="199">
        <v>40</v>
      </c>
      <c r="E1770" s="619"/>
      <c r="F1770" s="461">
        <f t="shared" si="118"/>
        <v>0</v>
      </c>
      <c r="G1770" s="461"/>
      <c r="H1770" s="462"/>
      <c r="I1770" s="35"/>
      <c r="J1770" s="35"/>
      <c r="K1770" s="35"/>
      <c r="L1770" s="35"/>
      <c r="M1770" s="35"/>
      <c r="N1770" s="35"/>
      <c r="O1770" s="35"/>
      <c r="P1770" s="35"/>
      <c r="Q1770" s="35"/>
      <c r="R1770" s="35"/>
      <c r="S1770" s="35"/>
      <c r="T1770" s="35"/>
      <c r="U1770" s="35"/>
      <c r="V1770" s="35"/>
      <c r="W1770" s="35"/>
      <c r="X1770" s="35"/>
      <c r="Y1770" s="35"/>
      <c r="Z1770" s="35"/>
      <c r="AA1770" s="35"/>
    </row>
    <row r="1771" spans="1:27" ht="25.5">
      <c r="A1771" s="274" t="s">
        <v>75</v>
      </c>
      <c r="B1771" s="65" t="s">
        <v>3199</v>
      </c>
      <c r="C1771" s="232" t="s">
        <v>1044</v>
      </c>
      <c r="D1771" s="199">
        <v>4</v>
      </c>
      <c r="E1771" s="619"/>
      <c r="F1771" s="461">
        <f t="shared" si="118"/>
        <v>0</v>
      </c>
      <c r="G1771" s="461"/>
      <c r="H1771" s="462"/>
      <c r="I1771" s="35"/>
      <c r="J1771" s="35"/>
      <c r="K1771" s="35"/>
      <c r="L1771" s="35"/>
      <c r="M1771" s="35"/>
      <c r="N1771" s="35"/>
      <c r="O1771" s="35"/>
      <c r="P1771" s="35"/>
      <c r="Q1771" s="35"/>
      <c r="R1771" s="35"/>
      <c r="S1771" s="35"/>
      <c r="T1771" s="35"/>
      <c r="U1771" s="35"/>
      <c r="V1771" s="35"/>
      <c r="W1771" s="35"/>
      <c r="X1771" s="35"/>
      <c r="Y1771" s="35"/>
      <c r="Z1771" s="35"/>
      <c r="AA1771" s="35"/>
    </row>
    <row r="1772" spans="1:27" ht="25.5">
      <c r="A1772" s="274" t="s">
        <v>75</v>
      </c>
      <c r="B1772" s="65" t="s">
        <v>3200</v>
      </c>
      <c r="C1772" s="232" t="s">
        <v>1044</v>
      </c>
      <c r="D1772" s="199">
        <v>4</v>
      </c>
      <c r="E1772" s="619"/>
      <c r="F1772" s="461">
        <f t="shared" si="118"/>
        <v>0</v>
      </c>
      <c r="G1772" s="461"/>
      <c r="H1772" s="462"/>
      <c r="I1772" s="35"/>
      <c r="J1772" s="35"/>
      <c r="K1772" s="35"/>
      <c r="L1772" s="35"/>
      <c r="M1772" s="35"/>
      <c r="N1772" s="35"/>
      <c r="O1772" s="35"/>
      <c r="P1772" s="35"/>
      <c r="Q1772" s="35"/>
      <c r="R1772" s="35"/>
      <c r="S1772" s="35"/>
      <c r="T1772" s="35"/>
      <c r="U1772" s="35"/>
      <c r="V1772" s="35"/>
      <c r="W1772" s="35"/>
      <c r="X1772" s="35"/>
      <c r="Y1772" s="35"/>
      <c r="Z1772" s="35"/>
      <c r="AA1772" s="35"/>
    </row>
    <row r="1773" spans="1:27" s="463" customFormat="1">
      <c r="A1773" s="230"/>
      <c r="B1773" s="167"/>
      <c r="C1773" s="232"/>
      <c r="D1773" s="475"/>
      <c r="E1773" s="57"/>
      <c r="F1773" s="461">
        <f t="shared" si="118"/>
        <v>0</v>
      </c>
      <c r="G1773" s="461"/>
      <c r="H1773" s="462"/>
    </row>
    <row r="1774" spans="1:27" s="463" customFormat="1" ht="25.5">
      <c r="A1774" s="273" t="s">
        <v>1030</v>
      </c>
      <c r="B1774" s="464" t="s">
        <v>3195</v>
      </c>
      <c r="C1774" s="119"/>
      <c r="D1774" s="202"/>
      <c r="E1774" s="52"/>
      <c r="F1774" s="461">
        <f t="shared" si="118"/>
        <v>0</v>
      </c>
      <c r="G1774" s="461"/>
      <c r="H1774" s="462"/>
    </row>
    <row r="1775" spans="1:27" s="463" customFormat="1" ht="25.5">
      <c r="A1775" s="55"/>
      <c r="B1775" s="42" t="s">
        <v>3196</v>
      </c>
      <c r="C1775" s="51"/>
      <c r="D1775" s="471"/>
      <c r="E1775" s="57"/>
      <c r="F1775" s="461">
        <f t="shared" si="118"/>
        <v>0</v>
      </c>
      <c r="G1775" s="461"/>
      <c r="H1775" s="462"/>
    </row>
    <row r="1776" spans="1:27" ht="51">
      <c r="A1776" s="55"/>
      <c r="B1776" s="65" t="s">
        <v>2750</v>
      </c>
      <c r="C1776" s="51"/>
      <c r="D1776" s="471"/>
      <c r="E1776" s="57"/>
      <c r="F1776" s="461"/>
      <c r="G1776" s="461"/>
      <c r="H1776" s="35"/>
      <c r="I1776" s="462"/>
      <c r="J1776" s="35"/>
      <c r="K1776" s="35"/>
      <c r="L1776" s="35"/>
      <c r="M1776" s="35"/>
      <c r="N1776" s="35"/>
      <c r="O1776" s="35"/>
      <c r="P1776" s="35"/>
      <c r="Q1776" s="35"/>
      <c r="R1776" s="35"/>
      <c r="S1776" s="35"/>
      <c r="T1776" s="35"/>
      <c r="U1776" s="35"/>
      <c r="V1776" s="35"/>
      <c r="W1776" s="35"/>
      <c r="X1776" s="35"/>
      <c r="Y1776" s="35"/>
      <c r="Z1776" s="35"/>
      <c r="AA1776" s="35"/>
    </row>
    <row r="1777" spans="1:27">
      <c r="A1777" s="55"/>
      <c r="B1777" s="65" t="s">
        <v>1032</v>
      </c>
      <c r="C1777" s="51"/>
      <c r="D1777" s="471"/>
      <c r="E1777" s="57"/>
      <c r="F1777" s="461"/>
      <c r="G1777" s="461"/>
      <c r="H1777" s="462"/>
      <c r="I1777" s="35"/>
      <c r="J1777" s="35"/>
      <c r="K1777" s="35"/>
      <c r="L1777" s="35"/>
      <c r="M1777" s="35"/>
      <c r="N1777" s="35"/>
      <c r="O1777" s="35"/>
      <c r="P1777" s="35"/>
      <c r="Q1777" s="35"/>
      <c r="R1777" s="35"/>
      <c r="S1777" s="35"/>
      <c r="T1777" s="35"/>
      <c r="U1777" s="35"/>
      <c r="V1777" s="35"/>
      <c r="W1777" s="35"/>
      <c r="X1777" s="35"/>
      <c r="Y1777" s="35"/>
      <c r="Z1777" s="35"/>
      <c r="AA1777" s="35"/>
    </row>
    <row r="1778" spans="1:27">
      <c r="A1778" s="55"/>
      <c r="B1778" s="65" t="s">
        <v>1043</v>
      </c>
      <c r="C1778" s="51"/>
      <c r="D1778" s="471"/>
      <c r="E1778" s="57"/>
      <c r="F1778" s="461"/>
      <c r="G1778" s="461"/>
      <c r="H1778" s="462"/>
      <c r="I1778" s="35"/>
      <c r="J1778" s="35"/>
      <c r="K1778" s="35"/>
      <c r="L1778" s="35"/>
      <c r="M1778" s="35"/>
      <c r="N1778" s="35"/>
      <c r="O1778" s="35"/>
      <c r="P1778" s="35"/>
      <c r="Q1778" s="35"/>
      <c r="R1778" s="35"/>
      <c r="S1778" s="35"/>
      <c r="T1778" s="35"/>
      <c r="U1778" s="35"/>
      <c r="V1778" s="35"/>
      <c r="W1778" s="35"/>
      <c r="X1778" s="35"/>
      <c r="Y1778" s="35"/>
      <c r="Z1778" s="35"/>
      <c r="AA1778" s="35"/>
    </row>
    <row r="1779" spans="1:27" ht="25.5">
      <c r="A1779" s="274" t="s">
        <v>75</v>
      </c>
      <c r="B1779" s="65" t="s">
        <v>3218</v>
      </c>
      <c r="C1779" s="232" t="s">
        <v>1044</v>
      </c>
      <c r="D1779" s="199">
        <v>1</v>
      </c>
      <c r="E1779" s="619"/>
      <c r="F1779" s="461">
        <f t="shared" si="118"/>
        <v>0</v>
      </c>
      <c r="G1779" s="461"/>
      <c r="H1779" s="462"/>
      <c r="I1779" s="35"/>
      <c r="J1779" s="35"/>
      <c r="K1779" s="35"/>
      <c r="L1779" s="35"/>
      <c r="M1779" s="35"/>
      <c r="N1779" s="35"/>
      <c r="O1779" s="35"/>
      <c r="P1779" s="35"/>
      <c r="Q1779" s="35"/>
      <c r="R1779" s="35"/>
      <c r="S1779" s="35"/>
      <c r="T1779" s="35"/>
      <c r="U1779" s="35"/>
      <c r="V1779" s="35"/>
      <c r="W1779" s="35"/>
      <c r="X1779" s="35"/>
      <c r="Y1779" s="35"/>
      <c r="Z1779" s="35"/>
      <c r="AA1779" s="35"/>
    </row>
    <row r="1780" spans="1:27" s="467" customFormat="1" ht="25.5">
      <c r="A1780" s="274" t="s">
        <v>77</v>
      </c>
      <c r="B1780" s="65" t="s">
        <v>3219</v>
      </c>
      <c r="C1780" s="232" t="s">
        <v>1044</v>
      </c>
      <c r="D1780" s="199">
        <v>1</v>
      </c>
      <c r="E1780" s="619"/>
      <c r="F1780" s="461">
        <f t="shared" ref="F1780" si="119">D1780*E1780</f>
        <v>0</v>
      </c>
      <c r="G1780" s="461"/>
      <c r="H1780" s="465"/>
      <c r="I1780" s="466"/>
      <c r="K1780" s="468"/>
      <c r="L1780" s="469"/>
    </row>
    <row r="1781" spans="1:27" s="463" customFormat="1">
      <c r="A1781" s="230"/>
      <c r="B1781" s="167"/>
      <c r="C1781" s="232"/>
      <c r="D1781" s="475"/>
      <c r="E1781" s="57"/>
      <c r="F1781" s="461">
        <f t="shared" ref="F1781:F1818" si="120">D1781*E1781</f>
        <v>0</v>
      </c>
      <c r="G1781" s="461"/>
      <c r="H1781" s="462"/>
    </row>
    <row r="1782" spans="1:27" s="463" customFormat="1" ht="25.5">
      <c r="A1782" s="273" t="s">
        <v>1034</v>
      </c>
      <c r="B1782" s="464" t="s">
        <v>2362</v>
      </c>
      <c r="C1782" s="119"/>
      <c r="D1782" s="202"/>
      <c r="E1782" s="52"/>
      <c r="F1782" s="461">
        <f t="shared" si="120"/>
        <v>0</v>
      </c>
      <c r="G1782" s="461"/>
      <c r="H1782" s="462"/>
    </row>
    <row r="1783" spans="1:27" ht="25.5">
      <c r="A1783" s="55"/>
      <c r="B1783" s="42" t="s">
        <v>3220</v>
      </c>
      <c r="C1783" s="51"/>
      <c r="D1783" s="471"/>
      <c r="E1783" s="57"/>
      <c r="F1783" s="461">
        <f t="shared" si="120"/>
        <v>0</v>
      </c>
      <c r="G1783" s="461"/>
      <c r="H1783" s="35"/>
      <c r="I1783" s="462"/>
      <c r="J1783" s="35"/>
      <c r="K1783" s="35"/>
      <c r="L1783" s="35"/>
      <c r="M1783" s="35"/>
      <c r="N1783" s="35"/>
      <c r="O1783" s="35"/>
      <c r="P1783" s="35"/>
      <c r="Q1783" s="35"/>
      <c r="R1783" s="35"/>
      <c r="S1783" s="35"/>
      <c r="T1783" s="35"/>
      <c r="U1783" s="35"/>
      <c r="V1783" s="35"/>
      <c r="W1783" s="35"/>
      <c r="X1783" s="35"/>
      <c r="Y1783" s="35"/>
      <c r="Z1783" s="35"/>
      <c r="AA1783" s="35"/>
    </row>
    <row r="1784" spans="1:27" ht="51">
      <c r="A1784" s="55"/>
      <c r="B1784" s="65" t="s">
        <v>2750</v>
      </c>
      <c r="C1784" s="51"/>
      <c r="D1784" s="471"/>
      <c r="E1784" s="57"/>
      <c r="F1784" s="461"/>
      <c r="G1784" s="461"/>
      <c r="H1784" s="462"/>
      <c r="I1784" s="35"/>
      <c r="J1784" s="35"/>
      <c r="K1784" s="35"/>
      <c r="L1784" s="35"/>
      <c r="M1784" s="35"/>
      <c r="N1784" s="35"/>
      <c r="O1784" s="35"/>
      <c r="P1784" s="35"/>
      <c r="Q1784" s="35"/>
      <c r="R1784" s="35"/>
      <c r="S1784" s="35"/>
      <c r="T1784" s="35"/>
      <c r="U1784" s="35"/>
      <c r="V1784" s="35"/>
      <c r="W1784" s="35"/>
      <c r="X1784" s="35"/>
      <c r="Y1784" s="35"/>
      <c r="Z1784" s="35"/>
      <c r="AA1784" s="35"/>
    </row>
    <row r="1785" spans="1:27">
      <c r="A1785" s="55"/>
      <c r="B1785" s="65" t="s">
        <v>1032</v>
      </c>
      <c r="C1785" s="51"/>
      <c r="D1785" s="471"/>
      <c r="E1785" s="57"/>
      <c r="F1785" s="461"/>
      <c r="G1785" s="461"/>
      <c r="H1785" s="462"/>
      <c r="I1785" s="35"/>
      <c r="J1785" s="35"/>
      <c r="K1785" s="35"/>
      <c r="L1785" s="35"/>
      <c r="M1785" s="35"/>
      <c r="N1785" s="35"/>
      <c r="O1785" s="35"/>
      <c r="P1785" s="35"/>
      <c r="Q1785" s="35"/>
      <c r="R1785" s="35"/>
      <c r="S1785" s="35"/>
      <c r="T1785" s="35"/>
      <c r="U1785" s="35"/>
      <c r="V1785" s="35"/>
      <c r="W1785" s="35"/>
      <c r="X1785" s="35"/>
      <c r="Y1785" s="35"/>
      <c r="Z1785" s="35"/>
      <c r="AA1785" s="35"/>
    </row>
    <row r="1786" spans="1:27">
      <c r="A1786" s="472"/>
      <c r="B1786" s="65" t="s">
        <v>1043</v>
      </c>
      <c r="C1786" s="473"/>
      <c r="D1786" s="474"/>
      <c r="E1786" s="120"/>
      <c r="F1786" s="461">
        <f t="shared" si="120"/>
        <v>0</v>
      </c>
      <c r="G1786" s="461"/>
      <c r="H1786" s="462"/>
      <c r="I1786" s="35"/>
      <c r="J1786" s="35"/>
      <c r="K1786" s="35"/>
      <c r="L1786" s="35"/>
      <c r="M1786" s="35"/>
      <c r="N1786" s="35"/>
      <c r="O1786" s="35"/>
      <c r="P1786" s="35"/>
      <c r="Q1786" s="35"/>
      <c r="R1786" s="35"/>
      <c r="S1786" s="35"/>
      <c r="T1786" s="35"/>
      <c r="U1786" s="35"/>
      <c r="V1786" s="35"/>
      <c r="W1786" s="35"/>
      <c r="X1786" s="35"/>
      <c r="Y1786" s="35"/>
      <c r="Z1786" s="35"/>
      <c r="AA1786" s="35"/>
    </row>
    <row r="1787" spans="1:27" ht="25.5">
      <c r="A1787" s="274" t="s">
        <v>75</v>
      </c>
      <c r="B1787" s="65" t="s">
        <v>3225</v>
      </c>
      <c r="C1787" s="232" t="s">
        <v>1044</v>
      </c>
      <c r="D1787" s="199">
        <v>8</v>
      </c>
      <c r="E1787" s="619"/>
      <c r="F1787" s="461">
        <f t="shared" si="120"/>
        <v>0</v>
      </c>
      <c r="G1787" s="461"/>
      <c r="H1787" s="462"/>
      <c r="I1787" s="35"/>
      <c r="J1787" s="35"/>
      <c r="K1787" s="35"/>
      <c r="L1787" s="35"/>
      <c r="M1787" s="35"/>
      <c r="N1787" s="35"/>
      <c r="O1787" s="35"/>
      <c r="P1787" s="35"/>
      <c r="Q1787" s="35"/>
      <c r="R1787" s="35"/>
      <c r="S1787" s="35"/>
      <c r="T1787" s="35"/>
      <c r="U1787" s="35"/>
      <c r="V1787" s="35"/>
      <c r="W1787" s="35"/>
      <c r="X1787" s="35"/>
      <c r="Y1787" s="35"/>
      <c r="Z1787" s="35"/>
      <c r="AA1787" s="35"/>
    </row>
    <row r="1788" spans="1:27" s="463" customFormat="1">
      <c r="A1788" s="230"/>
      <c r="B1788" s="167"/>
      <c r="C1788" s="232"/>
      <c r="D1788" s="475"/>
      <c r="E1788" s="57"/>
      <c r="F1788" s="461">
        <f t="shared" si="120"/>
        <v>0</v>
      </c>
      <c r="G1788" s="461"/>
      <c r="H1788" s="462"/>
    </row>
    <row r="1789" spans="1:27" s="463" customFormat="1">
      <c r="A1789" s="273" t="s">
        <v>1035</v>
      </c>
      <c r="B1789" s="464" t="s">
        <v>2363</v>
      </c>
      <c r="C1789" s="119"/>
      <c r="D1789" s="202"/>
      <c r="E1789" s="52"/>
      <c r="F1789" s="461">
        <f t="shared" si="120"/>
        <v>0</v>
      </c>
      <c r="G1789" s="461"/>
      <c r="H1789" s="462"/>
    </row>
    <row r="1790" spans="1:27">
      <c r="A1790" s="55"/>
      <c r="B1790" s="42" t="s">
        <v>3221</v>
      </c>
      <c r="C1790" s="51"/>
      <c r="D1790" s="471"/>
      <c r="E1790" s="57"/>
      <c r="F1790" s="461">
        <f t="shared" si="120"/>
        <v>0</v>
      </c>
      <c r="G1790" s="461"/>
      <c r="H1790" s="35"/>
      <c r="I1790" s="462"/>
      <c r="J1790" s="35"/>
      <c r="K1790" s="35"/>
      <c r="L1790" s="35"/>
      <c r="M1790" s="35"/>
      <c r="N1790" s="35"/>
      <c r="O1790" s="35"/>
      <c r="P1790" s="35"/>
      <c r="Q1790" s="35"/>
      <c r="R1790" s="35"/>
      <c r="S1790" s="35"/>
      <c r="T1790" s="35"/>
      <c r="U1790" s="35"/>
      <c r="V1790" s="35"/>
      <c r="W1790" s="35"/>
      <c r="X1790" s="35"/>
      <c r="Y1790" s="35"/>
      <c r="Z1790" s="35"/>
      <c r="AA1790" s="35"/>
    </row>
    <row r="1791" spans="1:27" ht="51">
      <c r="A1791" s="55"/>
      <c r="B1791" s="65" t="s">
        <v>2750</v>
      </c>
      <c r="C1791" s="51"/>
      <c r="D1791" s="471"/>
      <c r="E1791" s="57"/>
      <c r="F1791" s="461"/>
      <c r="G1791" s="461"/>
      <c r="H1791" s="462"/>
      <c r="I1791" s="35"/>
      <c r="J1791" s="35"/>
      <c r="K1791" s="35"/>
      <c r="L1791" s="35"/>
      <c r="M1791" s="35"/>
      <c r="N1791" s="35"/>
      <c r="O1791" s="35"/>
      <c r="P1791" s="35"/>
      <c r="Q1791" s="35"/>
      <c r="R1791" s="35"/>
      <c r="S1791" s="35"/>
      <c r="T1791" s="35"/>
      <c r="U1791" s="35"/>
      <c r="V1791" s="35"/>
      <c r="W1791" s="35"/>
      <c r="X1791" s="35"/>
      <c r="Y1791" s="35"/>
      <c r="Z1791" s="35"/>
      <c r="AA1791" s="35"/>
    </row>
    <row r="1792" spans="1:27">
      <c r="A1792" s="55"/>
      <c r="B1792" s="65" t="s">
        <v>1032</v>
      </c>
      <c r="C1792" s="51"/>
      <c r="D1792" s="471"/>
      <c r="E1792" s="57"/>
      <c r="F1792" s="461"/>
      <c r="G1792" s="461"/>
      <c r="H1792" s="462"/>
      <c r="I1792" s="35"/>
      <c r="J1792" s="35"/>
      <c r="K1792" s="35"/>
      <c r="L1792" s="35"/>
      <c r="M1792" s="35"/>
      <c r="N1792" s="35"/>
      <c r="O1792" s="35"/>
      <c r="P1792" s="35"/>
      <c r="Q1792" s="35"/>
      <c r="R1792" s="35"/>
      <c r="S1792" s="35"/>
      <c r="T1792" s="35"/>
      <c r="U1792" s="35"/>
      <c r="V1792" s="35"/>
      <c r="W1792" s="35"/>
      <c r="X1792" s="35"/>
      <c r="Y1792" s="35"/>
      <c r="Z1792" s="35"/>
      <c r="AA1792" s="35"/>
    </row>
    <row r="1793" spans="1:27">
      <c r="A1793" s="55"/>
      <c r="B1793" s="65" t="s">
        <v>1043</v>
      </c>
      <c r="C1793" s="51"/>
      <c r="D1793" s="471"/>
      <c r="E1793" s="57"/>
      <c r="F1793" s="461"/>
      <c r="G1793" s="461"/>
      <c r="H1793" s="462"/>
      <c r="I1793" s="35"/>
      <c r="J1793" s="35"/>
      <c r="K1793" s="35"/>
      <c r="L1793" s="35"/>
      <c r="M1793" s="35"/>
      <c r="N1793" s="35"/>
      <c r="O1793" s="35"/>
      <c r="P1793" s="35"/>
      <c r="Q1793" s="35"/>
      <c r="R1793" s="35"/>
      <c r="S1793" s="35"/>
      <c r="T1793" s="35"/>
      <c r="U1793" s="35"/>
      <c r="V1793" s="35"/>
      <c r="W1793" s="35"/>
      <c r="X1793" s="35"/>
      <c r="Y1793" s="35"/>
      <c r="Z1793" s="35"/>
      <c r="AA1793" s="35"/>
    </row>
    <row r="1794" spans="1:27" ht="25.5">
      <c r="A1794" s="274" t="s">
        <v>75</v>
      </c>
      <c r="B1794" s="65" t="s">
        <v>3226</v>
      </c>
      <c r="C1794" s="232" t="s">
        <v>1044</v>
      </c>
      <c r="D1794" s="199">
        <v>8</v>
      </c>
      <c r="E1794" s="619"/>
      <c r="F1794" s="461">
        <f t="shared" ref="F1794" si="121">D1794*E1794</f>
        <v>0</v>
      </c>
      <c r="G1794" s="461"/>
      <c r="H1794" s="462"/>
      <c r="I1794" s="35"/>
      <c r="J1794" s="35"/>
      <c r="K1794" s="35"/>
      <c r="L1794" s="35"/>
      <c r="M1794" s="35"/>
      <c r="N1794" s="35"/>
      <c r="O1794" s="35"/>
      <c r="P1794" s="35"/>
      <c r="Q1794" s="35"/>
      <c r="R1794" s="35"/>
      <c r="S1794" s="35"/>
      <c r="T1794" s="35"/>
      <c r="U1794" s="35"/>
      <c r="V1794" s="35"/>
      <c r="W1794" s="35"/>
      <c r="X1794" s="35"/>
      <c r="Y1794" s="35"/>
      <c r="Z1794" s="35"/>
      <c r="AA1794" s="35"/>
    </row>
    <row r="1795" spans="1:27" s="463" customFormat="1">
      <c r="A1795" s="230"/>
      <c r="B1795" s="167"/>
      <c r="C1795" s="232"/>
      <c r="D1795" s="475"/>
      <c r="E1795" s="57"/>
      <c r="F1795" s="461">
        <f t="shared" si="120"/>
        <v>0</v>
      </c>
      <c r="G1795" s="461"/>
      <c r="H1795" s="462"/>
    </row>
    <row r="1796" spans="1:27" s="463" customFormat="1">
      <c r="A1796" s="273" t="s">
        <v>1036</v>
      </c>
      <c r="B1796" s="464" t="s">
        <v>2364</v>
      </c>
      <c r="C1796" s="119"/>
      <c r="D1796" s="202"/>
      <c r="E1796" s="52"/>
      <c r="F1796" s="461">
        <f t="shared" si="120"/>
        <v>0</v>
      </c>
      <c r="G1796" s="461"/>
      <c r="H1796" s="462"/>
    </row>
    <row r="1797" spans="1:27" s="463" customFormat="1" ht="25.5">
      <c r="A1797" s="55"/>
      <c r="B1797" s="42" t="s">
        <v>3222</v>
      </c>
      <c r="C1797" s="51"/>
      <c r="D1797" s="471"/>
      <c r="E1797" s="57"/>
      <c r="F1797" s="461">
        <f t="shared" si="120"/>
        <v>0</v>
      </c>
      <c r="G1797" s="461"/>
      <c r="H1797" s="462"/>
    </row>
    <row r="1798" spans="1:27" s="463" customFormat="1" ht="51">
      <c r="A1798" s="55"/>
      <c r="B1798" s="65" t="s">
        <v>2750</v>
      </c>
      <c r="C1798" s="51"/>
      <c r="D1798" s="471"/>
      <c r="E1798" s="57"/>
      <c r="F1798" s="461"/>
      <c r="G1798" s="461"/>
      <c r="H1798" s="462"/>
    </row>
    <row r="1799" spans="1:27" s="463" customFormat="1">
      <c r="A1799" s="55"/>
      <c r="B1799" s="65" t="s">
        <v>1032</v>
      </c>
      <c r="C1799" s="51"/>
      <c r="D1799" s="471"/>
      <c r="E1799" s="57"/>
      <c r="F1799" s="461"/>
      <c r="G1799" s="461"/>
      <c r="H1799" s="462"/>
    </row>
    <row r="1800" spans="1:27" s="463" customFormat="1">
      <c r="A1800" s="55"/>
      <c r="B1800" s="65" t="s">
        <v>1043</v>
      </c>
      <c r="C1800" s="51"/>
      <c r="D1800" s="471"/>
      <c r="E1800" s="57"/>
      <c r="F1800" s="461"/>
      <c r="G1800" s="461"/>
      <c r="H1800" s="462"/>
    </row>
    <row r="1801" spans="1:27" s="463" customFormat="1" ht="25.5">
      <c r="A1801" s="274" t="s">
        <v>75</v>
      </c>
      <c r="B1801" s="65" t="s">
        <v>3227</v>
      </c>
      <c r="C1801" s="232" t="s">
        <v>1044</v>
      </c>
      <c r="D1801" s="199">
        <v>2</v>
      </c>
      <c r="E1801" s="619"/>
      <c r="F1801" s="461">
        <f t="shared" si="120"/>
        <v>0</v>
      </c>
      <c r="G1801" s="461"/>
      <c r="H1801" s="462"/>
    </row>
    <row r="1802" spans="1:27" s="463" customFormat="1">
      <c r="A1802" s="274"/>
      <c r="B1802" s="65"/>
      <c r="C1802" s="232"/>
      <c r="D1802" s="476"/>
      <c r="E1802" s="57"/>
      <c r="F1802" s="461"/>
      <c r="G1802" s="461"/>
      <c r="H1802" s="462"/>
    </row>
    <row r="1803" spans="1:27" s="463" customFormat="1">
      <c r="A1803" s="273" t="s">
        <v>1037</v>
      </c>
      <c r="B1803" s="464" t="s">
        <v>3223</v>
      </c>
      <c r="C1803" s="119"/>
      <c r="D1803" s="202"/>
      <c r="E1803" s="52"/>
      <c r="F1803" s="461">
        <f t="shared" ref="F1803:F1804" si="122">D1803*E1803</f>
        <v>0</v>
      </c>
      <c r="G1803" s="461"/>
      <c r="H1803" s="462"/>
    </row>
    <row r="1804" spans="1:27">
      <c r="A1804" s="55"/>
      <c r="B1804" s="42" t="s">
        <v>3224</v>
      </c>
      <c r="C1804" s="51"/>
      <c r="D1804" s="471"/>
      <c r="E1804" s="57"/>
      <c r="F1804" s="461">
        <f t="shared" si="122"/>
        <v>0</v>
      </c>
      <c r="G1804" s="461"/>
      <c r="H1804" s="35"/>
      <c r="I1804" s="462"/>
      <c r="J1804" s="35"/>
      <c r="K1804" s="35"/>
      <c r="L1804" s="35"/>
      <c r="M1804" s="35"/>
      <c r="N1804" s="35"/>
      <c r="O1804" s="35"/>
      <c r="P1804" s="35"/>
      <c r="Q1804" s="35"/>
      <c r="R1804" s="35"/>
      <c r="S1804" s="35"/>
      <c r="T1804" s="35"/>
      <c r="U1804" s="35"/>
      <c r="V1804" s="35"/>
      <c r="W1804" s="35"/>
      <c r="X1804" s="35"/>
      <c r="Y1804" s="35"/>
      <c r="Z1804" s="35"/>
      <c r="AA1804" s="35"/>
    </row>
    <row r="1805" spans="1:27" ht="51">
      <c r="A1805" s="55"/>
      <c r="B1805" s="65" t="s">
        <v>2750</v>
      </c>
      <c r="C1805" s="51"/>
      <c r="D1805" s="471"/>
      <c r="E1805" s="57"/>
      <c r="F1805" s="461"/>
      <c r="G1805" s="461"/>
      <c r="H1805" s="462"/>
      <c r="I1805" s="35"/>
      <c r="J1805" s="35"/>
      <c r="K1805" s="35"/>
      <c r="L1805" s="35"/>
      <c r="M1805" s="35"/>
      <c r="N1805" s="35"/>
      <c r="O1805" s="35"/>
      <c r="P1805" s="35"/>
      <c r="Q1805" s="35"/>
      <c r="R1805" s="35"/>
      <c r="S1805" s="35"/>
      <c r="T1805" s="35"/>
      <c r="U1805" s="35"/>
      <c r="V1805" s="35"/>
      <c r="W1805" s="35"/>
      <c r="X1805" s="35"/>
      <c r="Y1805" s="35"/>
      <c r="Z1805" s="35"/>
      <c r="AA1805" s="35"/>
    </row>
    <row r="1806" spans="1:27">
      <c r="A1806" s="55"/>
      <c r="B1806" s="65" t="s">
        <v>1032</v>
      </c>
      <c r="C1806" s="51"/>
      <c r="D1806" s="471"/>
      <c r="E1806" s="57"/>
      <c r="F1806" s="461"/>
      <c r="G1806" s="461"/>
      <c r="H1806" s="462"/>
      <c r="I1806" s="35"/>
      <c r="J1806" s="35"/>
      <c r="K1806" s="35"/>
      <c r="L1806" s="35"/>
      <c r="M1806" s="35"/>
      <c r="N1806" s="35"/>
      <c r="O1806" s="35"/>
      <c r="P1806" s="35"/>
      <c r="Q1806" s="35"/>
      <c r="R1806" s="35"/>
      <c r="S1806" s="35"/>
      <c r="T1806" s="35"/>
      <c r="U1806" s="35"/>
      <c r="V1806" s="35"/>
      <c r="W1806" s="35"/>
      <c r="X1806" s="35"/>
      <c r="Y1806" s="35"/>
      <c r="Z1806" s="35"/>
      <c r="AA1806" s="35"/>
    </row>
    <row r="1807" spans="1:27">
      <c r="A1807" s="55"/>
      <c r="B1807" s="65" t="s">
        <v>1043</v>
      </c>
      <c r="C1807" s="51"/>
      <c r="D1807" s="471"/>
      <c r="E1807" s="57"/>
      <c r="F1807" s="461"/>
      <c r="G1807" s="461"/>
      <c r="H1807" s="462"/>
      <c r="I1807" s="35"/>
      <c r="J1807" s="35"/>
      <c r="K1807" s="35"/>
      <c r="L1807" s="35"/>
      <c r="M1807" s="35"/>
      <c r="N1807" s="35"/>
      <c r="O1807" s="35"/>
      <c r="P1807" s="35"/>
      <c r="Q1807" s="35"/>
      <c r="R1807" s="35"/>
      <c r="S1807" s="35"/>
      <c r="T1807" s="35"/>
      <c r="U1807" s="35"/>
      <c r="V1807" s="35"/>
      <c r="W1807" s="35"/>
      <c r="X1807" s="35"/>
      <c r="Y1807" s="35"/>
      <c r="Z1807" s="35"/>
      <c r="AA1807" s="35"/>
    </row>
    <row r="1808" spans="1:27" ht="25.5">
      <c r="A1808" s="274" t="s">
        <v>75</v>
      </c>
      <c r="B1808" s="65" t="s">
        <v>3228</v>
      </c>
      <c r="C1808" s="232" t="s">
        <v>1044</v>
      </c>
      <c r="D1808" s="199">
        <v>1</v>
      </c>
      <c r="E1808" s="619"/>
      <c r="F1808" s="461">
        <f t="shared" ref="F1808" si="123">D1808*E1808</f>
        <v>0</v>
      </c>
      <c r="G1808" s="461"/>
      <c r="H1808" s="462"/>
      <c r="I1808" s="35"/>
      <c r="J1808" s="35"/>
      <c r="K1808" s="35"/>
      <c r="L1808" s="35"/>
      <c r="M1808" s="35"/>
      <c r="N1808" s="35"/>
      <c r="O1808" s="35"/>
      <c r="P1808" s="35"/>
      <c r="Q1808" s="35"/>
      <c r="R1808" s="35"/>
      <c r="S1808" s="35"/>
      <c r="T1808" s="35"/>
      <c r="U1808" s="35"/>
      <c r="V1808" s="35"/>
      <c r="W1808" s="35"/>
      <c r="X1808" s="35"/>
      <c r="Y1808" s="35"/>
      <c r="Z1808" s="35"/>
      <c r="AA1808" s="35"/>
    </row>
    <row r="1809" spans="1:27" s="463" customFormat="1">
      <c r="A1809" s="230"/>
      <c r="B1809" s="167"/>
      <c r="C1809" s="232"/>
      <c r="D1809" s="475"/>
      <c r="E1809" s="57"/>
      <c r="F1809" s="461">
        <f t="shared" si="120"/>
        <v>0</v>
      </c>
      <c r="G1809" s="461"/>
      <c r="H1809" s="462"/>
    </row>
    <row r="1810" spans="1:27" s="463" customFormat="1">
      <c r="A1810" s="273" t="s">
        <v>1038</v>
      </c>
      <c r="B1810" s="464" t="s">
        <v>2366</v>
      </c>
      <c r="C1810" s="119"/>
      <c r="D1810" s="202"/>
      <c r="E1810" s="52"/>
      <c r="F1810" s="461">
        <f t="shared" si="120"/>
        <v>0</v>
      </c>
      <c r="G1810" s="461"/>
      <c r="H1810" s="462"/>
    </row>
    <row r="1811" spans="1:27" ht="25.5">
      <c r="A1811" s="55"/>
      <c r="B1811" s="42" t="s">
        <v>3233</v>
      </c>
      <c r="C1811" s="51"/>
      <c r="D1811" s="471"/>
      <c r="E1811" s="57"/>
      <c r="F1811" s="461">
        <f t="shared" si="120"/>
        <v>0</v>
      </c>
      <c r="G1811" s="461"/>
      <c r="H1811" s="35"/>
      <c r="I1811" s="462"/>
      <c r="J1811" s="35"/>
      <c r="K1811" s="35"/>
      <c r="L1811" s="35"/>
      <c r="M1811" s="35"/>
      <c r="N1811" s="35"/>
      <c r="O1811" s="35"/>
      <c r="P1811" s="35"/>
      <c r="Q1811" s="35"/>
      <c r="R1811" s="35"/>
      <c r="S1811" s="35"/>
      <c r="T1811" s="35"/>
      <c r="U1811" s="35"/>
      <c r="V1811" s="35"/>
      <c r="W1811" s="35"/>
      <c r="X1811" s="35"/>
      <c r="Y1811" s="35"/>
      <c r="Z1811" s="35"/>
      <c r="AA1811" s="35"/>
    </row>
    <row r="1812" spans="1:27" ht="51">
      <c r="A1812" s="55"/>
      <c r="B1812" s="65" t="s">
        <v>2750</v>
      </c>
      <c r="C1812" s="51"/>
      <c r="D1812" s="471"/>
      <c r="E1812" s="57"/>
      <c r="F1812" s="461"/>
      <c r="G1812" s="461"/>
      <c r="H1812" s="462"/>
      <c r="I1812" s="35"/>
      <c r="J1812" s="35"/>
      <c r="K1812" s="35"/>
      <c r="L1812" s="35"/>
      <c r="M1812" s="35"/>
      <c r="N1812" s="35"/>
      <c r="O1812" s="35"/>
      <c r="P1812" s="35"/>
      <c r="Q1812" s="35"/>
      <c r="R1812" s="35"/>
      <c r="S1812" s="35"/>
      <c r="T1812" s="35"/>
      <c r="U1812" s="35"/>
      <c r="V1812" s="35"/>
      <c r="W1812" s="35"/>
      <c r="X1812" s="35"/>
      <c r="Y1812" s="35"/>
      <c r="Z1812" s="35"/>
      <c r="AA1812" s="35"/>
    </row>
    <row r="1813" spans="1:27">
      <c r="A1813" s="55"/>
      <c r="B1813" s="65" t="s">
        <v>1032</v>
      </c>
      <c r="C1813" s="51"/>
      <c r="D1813" s="471"/>
      <c r="E1813" s="57"/>
      <c r="F1813" s="461"/>
      <c r="G1813" s="461"/>
      <c r="H1813" s="462"/>
      <c r="I1813" s="35"/>
      <c r="J1813" s="35"/>
      <c r="K1813" s="35"/>
      <c r="L1813" s="35"/>
      <c r="M1813" s="35"/>
      <c r="N1813" s="35"/>
      <c r="O1813" s="35"/>
      <c r="P1813" s="35"/>
      <c r="Q1813" s="35"/>
      <c r="R1813" s="35"/>
      <c r="S1813" s="35"/>
      <c r="T1813" s="35"/>
      <c r="U1813" s="35"/>
      <c r="V1813" s="35"/>
      <c r="W1813" s="35"/>
      <c r="X1813" s="35"/>
      <c r="Y1813" s="35"/>
      <c r="Z1813" s="35"/>
      <c r="AA1813" s="35"/>
    </row>
    <row r="1814" spans="1:27">
      <c r="A1814" s="55"/>
      <c r="B1814" s="65" t="s">
        <v>1043</v>
      </c>
      <c r="C1814" s="51"/>
      <c r="D1814" s="471"/>
      <c r="E1814" s="57"/>
      <c r="F1814" s="461"/>
      <c r="G1814" s="461"/>
      <c r="H1814" s="462"/>
      <c r="I1814" s="35"/>
      <c r="J1814" s="35"/>
      <c r="K1814" s="35"/>
      <c r="L1814" s="35"/>
      <c r="M1814" s="35"/>
      <c r="N1814" s="35"/>
      <c r="O1814" s="35"/>
      <c r="P1814" s="35"/>
      <c r="Q1814" s="35"/>
      <c r="R1814" s="35"/>
      <c r="S1814" s="35"/>
      <c r="T1814" s="35"/>
      <c r="U1814" s="35"/>
      <c r="V1814" s="35"/>
      <c r="W1814" s="35"/>
      <c r="X1814" s="35"/>
      <c r="Y1814" s="35"/>
      <c r="Z1814" s="35"/>
      <c r="AA1814" s="35"/>
    </row>
    <row r="1815" spans="1:27" ht="25.5">
      <c r="A1815" s="274" t="s">
        <v>75</v>
      </c>
      <c r="B1815" s="65" t="s">
        <v>3229</v>
      </c>
      <c r="C1815" s="232" t="s">
        <v>1044</v>
      </c>
      <c r="D1815" s="199">
        <v>1</v>
      </c>
      <c r="E1815" s="619"/>
      <c r="F1815" s="461">
        <f t="shared" si="120"/>
        <v>0</v>
      </c>
      <c r="G1815" s="461"/>
      <c r="H1815" s="462"/>
      <c r="I1815" s="35"/>
      <c r="J1815" s="35"/>
      <c r="K1815" s="35"/>
      <c r="L1815" s="35"/>
      <c r="M1815" s="35"/>
      <c r="N1815" s="35"/>
      <c r="O1815" s="35"/>
      <c r="P1815" s="35"/>
      <c r="Q1815" s="35"/>
      <c r="R1815" s="35"/>
      <c r="S1815" s="35"/>
      <c r="T1815" s="35"/>
      <c r="U1815" s="35"/>
      <c r="V1815" s="35"/>
      <c r="W1815" s="35"/>
      <c r="X1815" s="35"/>
      <c r="Y1815" s="35"/>
      <c r="Z1815" s="35"/>
      <c r="AA1815" s="35"/>
    </row>
    <row r="1816" spans="1:27" s="463" customFormat="1">
      <c r="A1816" s="230"/>
      <c r="B1816" s="167"/>
      <c r="C1816" s="232"/>
      <c r="D1816" s="475"/>
      <c r="E1816" s="57"/>
      <c r="F1816" s="461">
        <f t="shared" si="120"/>
        <v>0</v>
      </c>
      <c r="G1816" s="461"/>
      <c r="H1816" s="462"/>
    </row>
    <row r="1817" spans="1:27" s="463" customFormat="1">
      <c r="A1817" s="273" t="s">
        <v>1039</v>
      </c>
      <c r="B1817" s="464" t="s">
        <v>2367</v>
      </c>
      <c r="C1817" s="119"/>
      <c r="D1817" s="202"/>
      <c r="E1817" s="52"/>
      <c r="F1817" s="461">
        <f t="shared" si="120"/>
        <v>0</v>
      </c>
      <c r="G1817" s="461"/>
      <c r="H1817" s="462"/>
    </row>
    <row r="1818" spans="1:27">
      <c r="A1818" s="55"/>
      <c r="B1818" s="42" t="s">
        <v>3234</v>
      </c>
      <c r="C1818" s="51"/>
      <c r="D1818" s="471"/>
      <c r="E1818" s="57"/>
      <c r="F1818" s="461">
        <f t="shared" si="120"/>
        <v>0</v>
      </c>
      <c r="G1818" s="461"/>
      <c r="H1818" s="35"/>
      <c r="I1818" s="462"/>
      <c r="J1818" s="35"/>
      <c r="K1818" s="35"/>
      <c r="L1818" s="35"/>
      <c r="M1818" s="35"/>
      <c r="N1818" s="35"/>
      <c r="O1818" s="35"/>
      <c r="P1818" s="35"/>
      <c r="Q1818" s="35"/>
      <c r="R1818" s="35"/>
      <c r="S1818" s="35"/>
      <c r="T1818" s="35"/>
      <c r="U1818" s="35"/>
      <c r="V1818" s="35"/>
      <c r="W1818" s="35"/>
      <c r="X1818" s="35"/>
      <c r="Y1818" s="35"/>
      <c r="Z1818" s="35"/>
      <c r="AA1818" s="35"/>
    </row>
    <row r="1819" spans="1:27" ht="51">
      <c r="A1819" s="55"/>
      <c r="B1819" s="65" t="s">
        <v>2750</v>
      </c>
      <c r="C1819" s="51"/>
      <c r="D1819" s="471"/>
      <c r="E1819" s="57"/>
      <c r="F1819" s="461"/>
      <c r="G1819" s="461"/>
      <c r="H1819" s="462"/>
      <c r="I1819" s="35"/>
      <c r="J1819" s="35"/>
      <c r="K1819" s="35"/>
      <c r="L1819" s="35"/>
      <c r="M1819" s="35"/>
      <c r="N1819" s="35"/>
      <c r="O1819" s="35"/>
      <c r="P1819" s="35"/>
      <c r="Q1819" s="35"/>
      <c r="R1819" s="35"/>
      <c r="S1819" s="35"/>
      <c r="T1819" s="35"/>
      <c r="U1819" s="35"/>
      <c r="V1819" s="35"/>
      <c r="W1819" s="35"/>
      <c r="X1819" s="35"/>
      <c r="Y1819" s="35"/>
      <c r="Z1819" s="35"/>
      <c r="AA1819" s="35"/>
    </row>
    <row r="1820" spans="1:27">
      <c r="A1820" s="55"/>
      <c r="B1820" s="65" t="s">
        <v>1032</v>
      </c>
      <c r="C1820" s="51"/>
      <c r="D1820" s="471"/>
      <c r="E1820" s="57"/>
      <c r="F1820" s="461"/>
      <c r="G1820" s="461"/>
      <c r="H1820" s="462"/>
      <c r="I1820" s="35"/>
      <c r="J1820" s="35"/>
      <c r="K1820" s="35"/>
      <c r="L1820" s="35"/>
      <c r="M1820" s="35"/>
      <c r="N1820" s="35"/>
      <c r="O1820" s="35"/>
      <c r="P1820" s="35"/>
      <c r="Q1820" s="35"/>
      <c r="R1820" s="35"/>
      <c r="S1820" s="35"/>
      <c r="T1820" s="35"/>
      <c r="U1820" s="35"/>
      <c r="V1820" s="35"/>
      <c r="W1820" s="35"/>
      <c r="X1820" s="35"/>
      <c r="Y1820" s="35"/>
      <c r="Z1820" s="35"/>
      <c r="AA1820" s="35"/>
    </row>
    <row r="1821" spans="1:27">
      <c r="A1821" s="55"/>
      <c r="B1821" s="65" t="s">
        <v>1043</v>
      </c>
      <c r="C1821" s="51"/>
      <c r="D1821" s="471"/>
      <c r="E1821" s="57"/>
      <c r="F1821" s="461"/>
      <c r="G1821" s="461"/>
      <c r="H1821" s="462"/>
      <c r="I1821" s="35"/>
      <c r="J1821" s="35"/>
      <c r="K1821" s="35"/>
      <c r="L1821" s="35"/>
      <c r="M1821" s="35"/>
      <c r="N1821" s="35"/>
      <c r="O1821" s="35"/>
      <c r="P1821" s="35"/>
      <c r="Q1821" s="35"/>
      <c r="R1821" s="35"/>
      <c r="S1821" s="35"/>
      <c r="T1821" s="35"/>
      <c r="U1821" s="35"/>
      <c r="V1821" s="35"/>
      <c r="W1821" s="35"/>
      <c r="X1821" s="35"/>
      <c r="Y1821" s="35"/>
      <c r="Z1821" s="35"/>
      <c r="AA1821" s="35"/>
    </row>
    <row r="1822" spans="1:27" ht="25.5">
      <c r="A1822" s="274" t="s">
        <v>75</v>
      </c>
      <c r="B1822" s="65" t="s">
        <v>3230</v>
      </c>
      <c r="C1822" s="232" t="s">
        <v>1044</v>
      </c>
      <c r="D1822" s="199">
        <v>1</v>
      </c>
      <c r="E1822" s="619"/>
      <c r="F1822" s="461">
        <f t="shared" ref="F1822:F1859" si="124">D1822*E1822</f>
        <v>0</v>
      </c>
      <c r="G1822" s="461"/>
      <c r="H1822" s="462"/>
      <c r="I1822" s="35"/>
      <c r="J1822" s="35"/>
      <c r="K1822" s="35"/>
      <c r="L1822" s="35"/>
      <c r="M1822" s="35"/>
      <c r="N1822" s="35"/>
      <c r="O1822" s="35"/>
      <c r="P1822" s="35"/>
      <c r="Q1822" s="35"/>
      <c r="R1822" s="35"/>
      <c r="S1822" s="35"/>
      <c r="T1822" s="35"/>
      <c r="U1822" s="35"/>
      <c r="V1822" s="35"/>
      <c r="W1822" s="35"/>
      <c r="X1822" s="35"/>
      <c r="Y1822" s="35"/>
      <c r="Z1822" s="35"/>
      <c r="AA1822" s="35"/>
    </row>
    <row r="1823" spans="1:27" s="463" customFormat="1">
      <c r="A1823" s="230"/>
      <c r="B1823" s="167"/>
      <c r="C1823" s="232"/>
      <c r="D1823" s="475"/>
      <c r="E1823" s="57"/>
      <c r="F1823" s="461">
        <f t="shared" si="124"/>
        <v>0</v>
      </c>
      <c r="G1823" s="461"/>
      <c r="H1823" s="462"/>
    </row>
    <row r="1824" spans="1:27" s="463" customFormat="1">
      <c r="A1824" s="273" t="s">
        <v>1040</v>
      </c>
      <c r="B1824" s="464" t="s">
        <v>2368</v>
      </c>
      <c r="C1824" s="119"/>
      <c r="D1824" s="202"/>
      <c r="E1824" s="52"/>
      <c r="F1824" s="461">
        <f t="shared" si="124"/>
        <v>0</v>
      </c>
      <c r="G1824" s="461"/>
      <c r="H1824" s="462"/>
    </row>
    <row r="1825" spans="1:27" ht="18.600000000000001" customHeight="1">
      <c r="A1825" s="55"/>
      <c r="B1825" s="42" t="s">
        <v>3235</v>
      </c>
      <c r="C1825" s="51"/>
      <c r="D1825" s="471"/>
      <c r="E1825" s="57"/>
      <c r="F1825" s="461">
        <f t="shared" si="124"/>
        <v>0</v>
      </c>
      <c r="G1825" s="461"/>
      <c r="H1825" s="35"/>
      <c r="I1825" s="462"/>
      <c r="J1825" s="35"/>
      <c r="K1825" s="35"/>
      <c r="L1825" s="35"/>
      <c r="M1825" s="35"/>
      <c r="N1825" s="35"/>
      <c r="O1825" s="35"/>
      <c r="P1825" s="35"/>
      <c r="Q1825" s="35"/>
      <c r="R1825" s="35"/>
      <c r="S1825" s="35"/>
      <c r="T1825" s="35"/>
      <c r="U1825" s="35"/>
      <c r="V1825" s="35"/>
      <c r="W1825" s="35"/>
      <c r="X1825" s="35"/>
      <c r="Y1825" s="35"/>
      <c r="Z1825" s="35"/>
      <c r="AA1825" s="35"/>
    </row>
    <row r="1826" spans="1:27" ht="51">
      <c r="A1826" s="55"/>
      <c r="B1826" s="65" t="s">
        <v>2750</v>
      </c>
      <c r="C1826" s="51"/>
      <c r="D1826" s="471"/>
      <c r="E1826" s="57"/>
      <c r="F1826" s="461"/>
      <c r="G1826" s="461"/>
      <c r="H1826" s="462"/>
      <c r="I1826" s="35"/>
      <c r="J1826" s="35"/>
      <c r="K1826" s="35"/>
      <c r="L1826" s="35"/>
      <c r="M1826" s="35"/>
      <c r="N1826" s="35"/>
      <c r="O1826" s="35"/>
      <c r="P1826" s="35"/>
      <c r="Q1826" s="35"/>
      <c r="R1826" s="35"/>
      <c r="S1826" s="35"/>
      <c r="T1826" s="35"/>
      <c r="U1826" s="35"/>
      <c r="V1826" s="35"/>
      <c r="W1826" s="35"/>
      <c r="X1826" s="35"/>
      <c r="Y1826" s="35"/>
      <c r="Z1826" s="35"/>
      <c r="AA1826" s="35"/>
    </row>
    <row r="1827" spans="1:27">
      <c r="A1827" s="55"/>
      <c r="B1827" s="65" t="s">
        <v>1032</v>
      </c>
      <c r="C1827" s="51"/>
      <c r="D1827" s="471"/>
      <c r="E1827" s="57"/>
      <c r="F1827" s="461"/>
      <c r="G1827" s="461"/>
      <c r="H1827" s="462"/>
      <c r="I1827" s="35"/>
      <c r="J1827" s="35"/>
      <c r="K1827" s="35"/>
      <c r="L1827" s="35"/>
      <c r="M1827" s="35"/>
      <c r="N1827" s="35"/>
      <c r="O1827" s="35"/>
      <c r="P1827" s="35"/>
      <c r="Q1827" s="35"/>
      <c r="R1827" s="35"/>
      <c r="S1827" s="35"/>
      <c r="T1827" s="35"/>
      <c r="U1827" s="35"/>
      <c r="V1827" s="35"/>
      <c r="W1827" s="35"/>
      <c r="X1827" s="35"/>
      <c r="Y1827" s="35"/>
      <c r="Z1827" s="35"/>
      <c r="AA1827" s="35"/>
    </row>
    <row r="1828" spans="1:27">
      <c r="A1828" s="55"/>
      <c r="B1828" s="65" t="s">
        <v>1043</v>
      </c>
      <c r="C1828" s="51"/>
      <c r="D1828" s="471"/>
      <c r="E1828" s="57"/>
      <c r="F1828" s="461"/>
      <c r="G1828" s="461"/>
      <c r="H1828" s="462"/>
      <c r="I1828" s="35"/>
      <c r="J1828" s="35"/>
      <c r="K1828" s="35"/>
      <c r="L1828" s="35"/>
      <c r="M1828" s="35"/>
      <c r="N1828" s="35"/>
      <c r="O1828" s="35"/>
      <c r="P1828" s="35"/>
      <c r="Q1828" s="35"/>
      <c r="R1828" s="35"/>
      <c r="S1828" s="35"/>
      <c r="T1828" s="35"/>
      <c r="U1828" s="35"/>
      <c r="V1828" s="35"/>
      <c r="W1828" s="35"/>
      <c r="X1828" s="35"/>
      <c r="Y1828" s="35"/>
      <c r="Z1828" s="35"/>
      <c r="AA1828" s="35"/>
    </row>
    <row r="1829" spans="1:27" ht="25.5">
      <c r="A1829" s="274" t="s">
        <v>75</v>
      </c>
      <c r="B1829" s="65" t="s">
        <v>3231</v>
      </c>
      <c r="C1829" s="232" t="s">
        <v>1044</v>
      </c>
      <c r="D1829" s="199">
        <v>1</v>
      </c>
      <c r="E1829" s="619"/>
      <c r="F1829" s="461">
        <f t="shared" si="124"/>
        <v>0</v>
      </c>
      <c r="G1829" s="461"/>
      <c r="H1829" s="462"/>
      <c r="I1829" s="35"/>
      <c r="J1829" s="35"/>
      <c r="K1829" s="35"/>
      <c r="L1829" s="35"/>
      <c r="M1829" s="35"/>
      <c r="N1829" s="35"/>
      <c r="O1829" s="35"/>
      <c r="P1829" s="35"/>
      <c r="Q1829" s="35"/>
      <c r="R1829" s="35"/>
      <c r="S1829" s="35"/>
      <c r="T1829" s="35"/>
      <c r="U1829" s="35"/>
      <c r="V1829" s="35"/>
      <c r="W1829" s="35"/>
      <c r="X1829" s="35"/>
      <c r="Y1829" s="35"/>
      <c r="Z1829" s="35"/>
      <c r="AA1829" s="35"/>
    </row>
    <row r="1830" spans="1:27" s="463" customFormat="1">
      <c r="A1830" s="230"/>
      <c r="B1830" s="167"/>
      <c r="C1830" s="232"/>
      <c r="D1830" s="475"/>
      <c r="E1830" s="57"/>
      <c r="F1830" s="461">
        <f t="shared" si="124"/>
        <v>0</v>
      </c>
      <c r="G1830" s="461"/>
      <c r="H1830" s="462"/>
    </row>
    <row r="1831" spans="1:27" s="463" customFormat="1">
      <c r="A1831" s="273" t="s">
        <v>1041</v>
      </c>
      <c r="B1831" s="464" t="s">
        <v>2369</v>
      </c>
      <c r="C1831" s="119"/>
      <c r="D1831" s="202"/>
      <c r="E1831" s="52"/>
      <c r="F1831" s="461">
        <f t="shared" si="124"/>
        <v>0</v>
      </c>
      <c r="G1831" s="461"/>
      <c r="H1831" s="462"/>
    </row>
    <row r="1832" spans="1:27" ht="25.5">
      <c r="A1832" s="55"/>
      <c r="B1832" s="42" t="s">
        <v>3236</v>
      </c>
      <c r="C1832" s="51"/>
      <c r="D1832" s="471"/>
      <c r="E1832" s="57"/>
      <c r="F1832" s="461">
        <f t="shared" si="124"/>
        <v>0</v>
      </c>
      <c r="G1832" s="461"/>
      <c r="H1832" s="35"/>
      <c r="I1832" s="35"/>
      <c r="J1832" s="35"/>
      <c r="K1832" s="35"/>
      <c r="L1832" s="35"/>
      <c r="M1832" s="35"/>
      <c r="N1832" s="35"/>
      <c r="O1832" s="35"/>
      <c r="P1832" s="35"/>
      <c r="Q1832" s="35"/>
      <c r="R1832" s="35"/>
      <c r="S1832" s="35"/>
      <c r="T1832" s="35"/>
      <c r="U1832" s="35"/>
      <c r="V1832" s="35"/>
      <c r="W1832" s="35"/>
      <c r="X1832" s="35"/>
      <c r="Y1832" s="35"/>
      <c r="Z1832" s="35"/>
      <c r="AA1832" s="35"/>
    </row>
    <row r="1833" spans="1:27" ht="46.15" customHeight="1">
      <c r="A1833" s="55"/>
      <c r="B1833" s="65" t="s">
        <v>2750</v>
      </c>
      <c r="C1833" s="51"/>
      <c r="D1833" s="471"/>
      <c r="E1833" s="57"/>
      <c r="F1833" s="461"/>
      <c r="G1833" s="461"/>
      <c r="H1833" s="477"/>
      <c r="I1833" s="477"/>
      <c r="J1833" s="477"/>
      <c r="K1833" s="35"/>
      <c r="L1833" s="477"/>
      <c r="M1833" s="477"/>
      <c r="N1833" s="477"/>
      <c r="O1833" s="477"/>
      <c r="P1833" s="477"/>
      <c r="Q1833" s="477"/>
      <c r="R1833" s="477"/>
      <c r="S1833" s="477"/>
      <c r="T1833" s="477"/>
      <c r="U1833" s="477"/>
      <c r="V1833" s="477"/>
      <c r="W1833" s="477"/>
      <c r="X1833" s="477"/>
      <c r="Y1833" s="477"/>
      <c r="Z1833" s="477"/>
      <c r="AA1833" s="477"/>
    </row>
    <row r="1834" spans="1:27">
      <c r="A1834" s="55"/>
      <c r="B1834" s="65" t="s">
        <v>1032</v>
      </c>
      <c r="C1834" s="51"/>
      <c r="D1834" s="471"/>
      <c r="E1834" s="57"/>
      <c r="F1834" s="461"/>
      <c r="G1834" s="461"/>
      <c r="H1834" s="477"/>
      <c r="I1834" s="477"/>
      <c r="J1834" s="477"/>
      <c r="K1834" s="35"/>
      <c r="L1834" s="477"/>
      <c r="M1834" s="477"/>
      <c r="N1834" s="477"/>
      <c r="O1834" s="477"/>
      <c r="P1834" s="477"/>
      <c r="Q1834" s="477"/>
      <c r="R1834" s="477"/>
      <c r="S1834" s="477"/>
      <c r="T1834" s="477"/>
      <c r="U1834" s="477"/>
      <c r="V1834" s="477"/>
      <c r="W1834" s="477"/>
      <c r="X1834" s="477"/>
      <c r="Y1834" s="477"/>
      <c r="Z1834" s="477"/>
      <c r="AA1834" s="477"/>
    </row>
    <row r="1835" spans="1:27">
      <c r="A1835" s="55"/>
      <c r="B1835" s="65" t="s">
        <v>1043</v>
      </c>
      <c r="C1835" s="51"/>
      <c r="D1835" s="471"/>
      <c r="E1835" s="57"/>
      <c r="F1835" s="461"/>
      <c r="G1835" s="461"/>
      <c r="H1835" s="477"/>
      <c r="I1835" s="477"/>
      <c r="J1835" s="477"/>
      <c r="K1835" s="35"/>
      <c r="L1835" s="477"/>
      <c r="M1835" s="477"/>
      <c r="N1835" s="477"/>
      <c r="O1835" s="477"/>
      <c r="P1835" s="477"/>
      <c r="Q1835" s="477"/>
      <c r="R1835" s="477"/>
      <c r="S1835" s="477"/>
      <c r="T1835" s="477"/>
      <c r="U1835" s="477"/>
      <c r="V1835" s="477"/>
      <c r="W1835" s="477"/>
      <c r="X1835" s="477"/>
      <c r="Y1835" s="477"/>
      <c r="Z1835" s="477"/>
      <c r="AA1835" s="477"/>
    </row>
    <row r="1836" spans="1:27" ht="25.5">
      <c r="A1836" s="274" t="s">
        <v>75</v>
      </c>
      <c r="B1836" s="65" t="s">
        <v>3232</v>
      </c>
      <c r="C1836" s="232" t="s">
        <v>1044</v>
      </c>
      <c r="D1836" s="199">
        <v>2</v>
      </c>
      <c r="E1836" s="619"/>
      <c r="F1836" s="461">
        <f t="shared" si="124"/>
        <v>0</v>
      </c>
      <c r="G1836" s="461"/>
      <c r="H1836" s="477"/>
      <c r="I1836" s="477"/>
      <c r="J1836" s="477"/>
      <c r="K1836" s="35"/>
      <c r="L1836" s="477"/>
      <c r="M1836" s="477"/>
      <c r="N1836" s="477"/>
      <c r="O1836" s="477"/>
      <c r="P1836" s="477"/>
      <c r="Q1836" s="477"/>
      <c r="R1836" s="477"/>
      <c r="S1836" s="477"/>
      <c r="T1836" s="477"/>
      <c r="U1836" s="477"/>
      <c r="V1836" s="477"/>
      <c r="W1836" s="477"/>
      <c r="X1836" s="477"/>
      <c r="Y1836" s="477"/>
      <c r="Z1836" s="477"/>
      <c r="AA1836" s="477"/>
    </row>
    <row r="1837" spans="1:27" s="245" customFormat="1">
      <c r="A1837" s="230"/>
      <c r="B1837" s="167"/>
      <c r="C1837" s="232"/>
      <c r="D1837" s="475"/>
      <c r="E1837" s="57"/>
      <c r="F1837" s="461">
        <f t="shared" si="124"/>
        <v>0</v>
      </c>
      <c r="G1837" s="461"/>
      <c r="K1837" s="35"/>
    </row>
    <row r="1838" spans="1:27" s="463" customFormat="1">
      <c r="A1838" s="250" t="s">
        <v>1042</v>
      </c>
      <c r="B1838" s="478" t="s">
        <v>2370</v>
      </c>
      <c r="C1838" s="119"/>
      <c r="D1838" s="470"/>
      <c r="E1838" s="52"/>
      <c r="F1838" s="461">
        <f t="shared" si="124"/>
        <v>0</v>
      </c>
      <c r="G1838" s="461"/>
      <c r="H1838" s="462"/>
    </row>
    <row r="1839" spans="1:27">
      <c r="A1839" s="250"/>
      <c r="B1839" s="203" t="s">
        <v>3237</v>
      </c>
      <c r="C1839" s="119"/>
      <c r="D1839" s="479"/>
      <c r="E1839" s="52"/>
      <c r="F1839" s="461">
        <f t="shared" si="124"/>
        <v>0</v>
      </c>
      <c r="G1839" s="461"/>
      <c r="H1839" s="35"/>
      <c r="I1839" s="462"/>
      <c r="J1839" s="35"/>
      <c r="K1839" s="35"/>
      <c r="L1839" s="35"/>
      <c r="M1839" s="35"/>
      <c r="N1839" s="35"/>
      <c r="O1839" s="35"/>
      <c r="P1839" s="35"/>
      <c r="Q1839" s="35"/>
      <c r="R1839" s="35"/>
      <c r="S1839" s="35"/>
      <c r="T1839" s="35"/>
      <c r="U1839" s="35"/>
      <c r="V1839" s="35"/>
      <c r="W1839" s="35"/>
      <c r="X1839" s="35"/>
      <c r="Y1839" s="35"/>
      <c r="Z1839" s="35"/>
      <c r="AA1839" s="35"/>
    </row>
    <row r="1840" spans="1:27" ht="51">
      <c r="A1840" s="250"/>
      <c r="B1840" s="65" t="s">
        <v>2750</v>
      </c>
      <c r="C1840" s="119"/>
      <c r="D1840" s="479"/>
      <c r="E1840" s="52"/>
      <c r="F1840" s="461"/>
      <c r="G1840" s="461"/>
      <c r="H1840" s="462"/>
      <c r="I1840" s="35"/>
      <c r="J1840" s="35"/>
      <c r="K1840" s="35"/>
      <c r="L1840" s="35"/>
      <c r="M1840" s="35"/>
      <c r="N1840" s="35"/>
      <c r="O1840" s="35"/>
      <c r="P1840" s="35"/>
      <c r="Q1840" s="35"/>
      <c r="R1840" s="35"/>
      <c r="S1840" s="35"/>
      <c r="T1840" s="35"/>
      <c r="U1840" s="35"/>
      <c r="V1840" s="35"/>
      <c r="W1840" s="35"/>
      <c r="X1840" s="35"/>
      <c r="Y1840" s="35"/>
      <c r="Z1840" s="35"/>
      <c r="AA1840" s="35"/>
    </row>
    <row r="1841" spans="1:27">
      <c r="A1841" s="250"/>
      <c r="B1841" s="65" t="s">
        <v>1032</v>
      </c>
      <c r="C1841" s="119"/>
      <c r="D1841" s="479"/>
      <c r="E1841" s="52"/>
      <c r="F1841" s="461"/>
      <c r="G1841" s="461"/>
      <c r="H1841" s="462"/>
      <c r="I1841" s="35"/>
      <c r="J1841" s="35"/>
      <c r="K1841" s="35"/>
      <c r="L1841" s="35"/>
      <c r="M1841" s="35"/>
      <c r="N1841" s="35"/>
      <c r="O1841" s="35"/>
      <c r="P1841" s="35"/>
      <c r="Q1841" s="35"/>
      <c r="R1841" s="35"/>
      <c r="S1841" s="35"/>
      <c r="T1841" s="35"/>
      <c r="U1841" s="35"/>
      <c r="V1841" s="35"/>
      <c r="W1841" s="35"/>
      <c r="X1841" s="35"/>
      <c r="Y1841" s="35"/>
      <c r="Z1841" s="35"/>
      <c r="AA1841" s="35"/>
    </row>
    <row r="1842" spans="1:27">
      <c r="A1842" s="250"/>
      <c r="B1842" s="65" t="s">
        <v>1043</v>
      </c>
      <c r="C1842" s="119"/>
      <c r="D1842" s="479"/>
      <c r="E1842" s="52"/>
      <c r="F1842" s="461"/>
      <c r="G1842" s="461"/>
      <c r="H1842" s="462"/>
      <c r="I1842" s="35"/>
      <c r="J1842" s="35"/>
      <c r="K1842" s="35"/>
      <c r="L1842" s="35"/>
      <c r="M1842" s="35"/>
      <c r="N1842" s="35"/>
      <c r="O1842" s="35"/>
      <c r="P1842" s="35"/>
      <c r="Q1842" s="35"/>
      <c r="R1842" s="35"/>
      <c r="S1842" s="35"/>
      <c r="T1842" s="35"/>
      <c r="U1842" s="35"/>
      <c r="V1842" s="35"/>
      <c r="W1842" s="35"/>
      <c r="X1842" s="35"/>
      <c r="Y1842" s="35"/>
      <c r="Z1842" s="35"/>
      <c r="AA1842" s="35"/>
    </row>
    <row r="1843" spans="1:27" ht="25.5">
      <c r="A1843" s="274" t="s">
        <v>75</v>
      </c>
      <c r="B1843" s="65" t="s">
        <v>3238</v>
      </c>
      <c r="C1843" s="143" t="s">
        <v>1044</v>
      </c>
      <c r="D1843" s="480">
        <v>1</v>
      </c>
      <c r="E1843" s="621"/>
      <c r="F1843" s="461">
        <f t="shared" si="124"/>
        <v>0</v>
      </c>
      <c r="G1843" s="461"/>
      <c r="H1843" s="462"/>
      <c r="I1843" s="35"/>
      <c r="J1843" s="35"/>
      <c r="K1843" s="35"/>
      <c r="L1843" s="35"/>
      <c r="M1843" s="35"/>
      <c r="N1843" s="35"/>
      <c r="O1843" s="35"/>
      <c r="P1843" s="35"/>
      <c r="Q1843" s="35"/>
      <c r="R1843" s="35"/>
      <c r="S1843" s="35"/>
      <c r="T1843" s="35"/>
      <c r="U1843" s="35"/>
      <c r="V1843" s="35"/>
      <c r="W1843" s="35"/>
      <c r="X1843" s="35"/>
      <c r="Y1843" s="35"/>
      <c r="Z1843" s="35"/>
      <c r="AA1843" s="35"/>
    </row>
    <row r="1844" spans="1:27">
      <c r="A1844" s="230"/>
      <c r="B1844" s="167"/>
      <c r="C1844" s="232"/>
      <c r="D1844" s="475"/>
      <c r="E1844" s="57"/>
      <c r="F1844" s="461">
        <f t="shared" si="124"/>
        <v>0</v>
      </c>
      <c r="G1844" s="461"/>
      <c r="H1844" s="462"/>
      <c r="I1844" s="35"/>
      <c r="J1844" s="35"/>
      <c r="K1844" s="35"/>
      <c r="L1844" s="35"/>
      <c r="M1844" s="35"/>
      <c r="N1844" s="35"/>
      <c r="O1844" s="35"/>
      <c r="P1844" s="35"/>
      <c r="Q1844" s="35"/>
      <c r="R1844" s="35"/>
      <c r="S1844" s="35"/>
      <c r="T1844" s="35"/>
      <c r="U1844" s="35"/>
      <c r="V1844" s="35"/>
      <c r="W1844" s="35"/>
      <c r="X1844" s="35"/>
      <c r="Y1844" s="35"/>
      <c r="Z1844" s="35"/>
      <c r="AA1844" s="35"/>
    </row>
    <row r="1845" spans="1:27" s="467" customFormat="1">
      <c r="A1845" s="273" t="s">
        <v>2293</v>
      </c>
      <c r="B1845" s="464" t="s">
        <v>4418</v>
      </c>
      <c r="C1845" s="119"/>
      <c r="D1845" s="202"/>
      <c r="E1845" s="52"/>
      <c r="F1845" s="461">
        <f t="shared" si="124"/>
        <v>0</v>
      </c>
      <c r="G1845" s="461"/>
      <c r="H1845" s="465"/>
      <c r="I1845" s="466"/>
      <c r="K1845" s="468"/>
      <c r="L1845" s="469"/>
    </row>
    <row r="1846" spans="1:27" s="463" customFormat="1">
      <c r="A1846" s="55"/>
      <c r="B1846" s="42" t="s">
        <v>3263</v>
      </c>
      <c r="C1846" s="51"/>
      <c r="D1846" s="471"/>
      <c r="E1846" s="57"/>
      <c r="F1846" s="461">
        <f t="shared" si="124"/>
        <v>0</v>
      </c>
      <c r="G1846" s="461"/>
      <c r="H1846" s="462"/>
    </row>
    <row r="1847" spans="1:27" s="463" customFormat="1" ht="51">
      <c r="A1847" s="250"/>
      <c r="B1847" s="65" t="s">
        <v>2750</v>
      </c>
      <c r="C1847" s="51"/>
      <c r="D1847" s="471"/>
      <c r="E1847" s="57"/>
      <c r="F1847" s="461"/>
      <c r="G1847" s="461"/>
      <c r="H1847" s="462"/>
    </row>
    <row r="1848" spans="1:27">
      <c r="A1848" s="250"/>
      <c r="B1848" s="65" t="s">
        <v>1032</v>
      </c>
      <c r="C1848" s="51"/>
      <c r="D1848" s="471"/>
      <c r="E1848" s="57"/>
      <c r="F1848" s="461"/>
      <c r="G1848" s="461"/>
      <c r="H1848" s="35"/>
      <c r="I1848" s="462"/>
      <c r="J1848" s="35"/>
      <c r="K1848" s="35"/>
      <c r="L1848" s="35"/>
      <c r="M1848" s="35"/>
      <c r="N1848" s="35"/>
      <c r="O1848" s="35"/>
      <c r="P1848" s="35"/>
      <c r="Q1848" s="35"/>
      <c r="R1848" s="35"/>
      <c r="S1848" s="35"/>
      <c r="T1848" s="35"/>
      <c r="U1848" s="35"/>
      <c r="V1848" s="35"/>
      <c r="W1848" s="35"/>
      <c r="X1848" s="35"/>
      <c r="Y1848" s="35"/>
      <c r="Z1848" s="35"/>
      <c r="AA1848" s="35"/>
    </row>
    <row r="1849" spans="1:27">
      <c r="A1849" s="250"/>
      <c r="B1849" s="65" t="s">
        <v>1043</v>
      </c>
      <c r="C1849" s="51"/>
      <c r="D1849" s="471"/>
      <c r="E1849" s="57"/>
      <c r="F1849" s="461"/>
      <c r="G1849" s="461"/>
      <c r="H1849" s="462"/>
      <c r="I1849" s="35"/>
      <c r="J1849" s="35"/>
      <c r="K1849" s="35"/>
      <c r="L1849" s="35"/>
      <c r="M1849" s="35"/>
      <c r="N1849" s="35"/>
      <c r="O1849" s="35"/>
      <c r="P1849" s="35"/>
      <c r="Q1849" s="35"/>
      <c r="R1849" s="35"/>
      <c r="S1849" s="35"/>
      <c r="T1849" s="35"/>
      <c r="U1849" s="35"/>
      <c r="V1849" s="35"/>
      <c r="W1849" s="35"/>
      <c r="X1849" s="35"/>
      <c r="Y1849" s="35"/>
      <c r="Z1849" s="35"/>
      <c r="AA1849" s="35"/>
    </row>
    <row r="1850" spans="1:27">
      <c r="A1850" s="250"/>
      <c r="B1850" s="65" t="s">
        <v>3257</v>
      </c>
      <c r="C1850" s="51"/>
      <c r="D1850" s="471"/>
      <c r="E1850" s="57"/>
      <c r="F1850" s="461"/>
      <c r="G1850" s="461"/>
      <c r="H1850" s="462"/>
      <c r="I1850" s="35"/>
      <c r="J1850" s="35"/>
      <c r="K1850" s="35"/>
      <c r="L1850" s="35"/>
      <c r="M1850" s="35"/>
      <c r="N1850" s="35"/>
      <c r="O1850" s="35"/>
      <c r="P1850" s="35"/>
      <c r="Q1850" s="35"/>
      <c r="R1850" s="35"/>
      <c r="S1850" s="35"/>
      <c r="T1850" s="35"/>
      <c r="U1850" s="35"/>
      <c r="V1850" s="35"/>
      <c r="W1850" s="35"/>
      <c r="X1850" s="35"/>
      <c r="Y1850" s="35"/>
      <c r="Z1850" s="35"/>
      <c r="AA1850" s="35"/>
    </row>
    <row r="1851" spans="1:27">
      <c r="A1851" s="481" t="s">
        <v>75</v>
      </c>
      <c r="B1851" s="167" t="s">
        <v>3261</v>
      </c>
      <c r="C1851" s="232" t="s">
        <v>1044</v>
      </c>
      <c r="D1851" s="199">
        <v>2</v>
      </c>
      <c r="E1851" s="624"/>
      <c r="F1851" s="461">
        <f t="shared" si="124"/>
        <v>0</v>
      </c>
      <c r="G1851" s="461"/>
      <c r="H1851" s="462"/>
      <c r="I1851" s="35"/>
      <c r="J1851" s="35"/>
      <c r="K1851" s="35"/>
      <c r="L1851" s="35"/>
      <c r="M1851" s="35"/>
      <c r="N1851" s="35"/>
      <c r="O1851" s="35"/>
      <c r="P1851" s="35"/>
      <c r="Q1851" s="35"/>
      <c r="R1851" s="35"/>
      <c r="S1851" s="35"/>
      <c r="T1851" s="35"/>
      <c r="U1851" s="35"/>
      <c r="V1851" s="35"/>
      <c r="W1851" s="35"/>
      <c r="X1851" s="35"/>
      <c r="Y1851" s="35"/>
      <c r="Z1851" s="35"/>
      <c r="AA1851" s="35"/>
    </row>
    <row r="1852" spans="1:27">
      <c r="A1852" s="230" t="s">
        <v>77</v>
      </c>
      <c r="B1852" s="167" t="s">
        <v>3262</v>
      </c>
      <c r="C1852" s="232" t="s">
        <v>1044</v>
      </c>
      <c r="D1852" s="199">
        <v>8</v>
      </c>
      <c r="E1852" s="619"/>
      <c r="F1852" s="461">
        <f t="shared" si="124"/>
        <v>0</v>
      </c>
      <c r="G1852" s="461"/>
      <c r="H1852" s="462"/>
      <c r="I1852" s="35"/>
      <c r="J1852" s="35"/>
      <c r="K1852" s="35"/>
      <c r="L1852" s="35"/>
      <c r="M1852" s="35"/>
      <c r="N1852" s="35"/>
      <c r="O1852" s="35"/>
      <c r="P1852" s="35"/>
      <c r="Q1852" s="35"/>
      <c r="R1852" s="35"/>
      <c r="S1852" s="35"/>
      <c r="T1852" s="35"/>
      <c r="U1852" s="35"/>
      <c r="V1852" s="35"/>
      <c r="W1852" s="35"/>
      <c r="X1852" s="35"/>
      <c r="Y1852" s="35"/>
      <c r="Z1852" s="35"/>
      <c r="AA1852" s="35"/>
    </row>
    <row r="1853" spans="1:27" s="463" customFormat="1">
      <c r="A1853" s="230"/>
      <c r="B1853" s="167"/>
      <c r="C1853" s="232"/>
      <c r="D1853" s="475"/>
      <c r="E1853" s="57"/>
      <c r="F1853" s="461">
        <f t="shared" si="124"/>
        <v>0</v>
      </c>
      <c r="G1853" s="461"/>
      <c r="H1853" s="462"/>
    </row>
    <row r="1854" spans="1:27" s="463" customFormat="1">
      <c r="A1854" s="273" t="s">
        <v>2371</v>
      </c>
      <c r="B1854" s="464" t="s">
        <v>3258</v>
      </c>
      <c r="C1854" s="119"/>
      <c r="D1854" s="202"/>
      <c r="E1854" s="52"/>
      <c r="F1854" s="461">
        <f t="shared" si="124"/>
        <v>0</v>
      </c>
      <c r="G1854" s="461"/>
      <c r="H1854" s="462"/>
    </row>
    <row r="1855" spans="1:27" s="463" customFormat="1" ht="25.5">
      <c r="A1855" s="55"/>
      <c r="B1855" s="42" t="s">
        <v>3264</v>
      </c>
      <c r="C1855" s="51"/>
      <c r="D1855" s="471"/>
      <c r="E1855" s="57"/>
      <c r="F1855" s="461">
        <f t="shared" si="124"/>
        <v>0</v>
      </c>
      <c r="G1855" s="461"/>
      <c r="H1855" s="462"/>
    </row>
    <row r="1856" spans="1:27" ht="51">
      <c r="A1856" s="250"/>
      <c r="B1856" s="65" t="s">
        <v>2750</v>
      </c>
      <c r="C1856" s="51"/>
      <c r="D1856" s="471"/>
      <c r="E1856" s="57"/>
      <c r="F1856" s="461"/>
      <c r="G1856" s="461"/>
      <c r="H1856" s="35"/>
      <c r="I1856" s="462"/>
      <c r="J1856" s="35"/>
      <c r="K1856" s="35"/>
      <c r="L1856" s="35"/>
      <c r="M1856" s="35"/>
      <c r="N1856" s="35"/>
      <c r="O1856" s="35"/>
      <c r="P1856" s="35"/>
      <c r="Q1856" s="35"/>
      <c r="R1856" s="35"/>
      <c r="S1856" s="35"/>
      <c r="T1856" s="35"/>
      <c r="U1856" s="35"/>
      <c r="V1856" s="35"/>
      <c r="W1856" s="35"/>
      <c r="X1856" s="35"/>
      <c r="Y1856" s="35"/>
      <c r="Z1856" s="35"/>
      <c r="AA1856" s="35"/>
    </row>
    <row r="1857" spans="1:27">
      <c r="A1857" s="250"/>
      <c r="B1857" s="65" t="s">
        <v>1032</v>
      </c>
      <c r="C1857" s="51"/>
      <c r="D1857" s="471"/>
      <c r="E1857" s="57"/>
      <c r="F1857" s="461"/>
      <c r="G1857" s="461"/>
      <c r="H1857" s="462"/>
      <c r="I1857" s="35"/>
      <c r="J1857" s="35"/>
      <c r="K1857" s="35"/>
      <c r="L1857" s="35"/>
      <c r="M1857" s="35"/>
      <c r="N1857" s="35"/>
      <c r="O1857" s="35"/>
      <c r="P1857" s="35"/>
      <c r="Q1857" s="35"/>
      <c r="R1857" s="35"/>
      <c r="S1857" s="35"/>
      <c r="T1857" s="35"/>
      <c r="U1857" s="35"/>
      <c r="V1857" s="35"/>
      <c r="W1857" s="35"/>
      <c r="X1857" s="35"/>
      <c r="Y1857" s="35"/>
      <c r="Z1857" s="35"/>
      <c r="AA1857" s="35"/>
    </row>
    <row r="1858" spans="1:27">
      <c r="A1858" s="250"/>
      <c r="B1858" s="65" t="s">
        <v>1043</v>
      </c>
      <c r="C1858" s="51"/>
      <c r="D1858" s="471"/>
      <c r="E1858" s="57"/>
      <c r="F1858" s="461"/>
      <c r="G1858" s="461"/>
      <c r="H1858" s="462"/>
      <c r="I1858" s="35"/>
      <c r="J1858" s="35"/>
      <c r="K1858" s="35"/>
      <c r="L1858" s="35"/>
      <c r="M1858" s="35"/>
      <c r="N1858" s="35"/>
      <c r="O1858" s="35"/>
      <c r="P1858" s="35"/>
      <c r="Q1858" s="35"/>
      <c r="R1858" s="35"/>
      <c r="S1858" s="35"/>
      <c r="T1858" s="35"/>
      <c r="U1858" s="35"/>
      <c r="V1858" s="35"/>
      <c r="W1858" s="35"/>
      <c r="X1858" s="35"/>
      <c r="Y1858" s="35"/>
      <c r="Z1858" s="35"/>
      <c r="AA1858" s="35"/>
    </row>
    <row r="1859" spans="1:27" ht="25.5">
      <c r="A1859" s="274" t="s">
        <v>75</v>
      </c>
      <c r="B1859" s="65" t="s">
        <v>3259</v>
      </c>
      <c r="C1859" s="232" t="s">
        <v>1044</v>
      </c>
      <c r="D1859" s="199">
        <v>8</v>
      </c>
      <c r="E1859" s="619"/>
      <c r="F1859" s="461">
        <f t="shared" si="124"/>
        <v>0</v>
      </c>
      <c r="G1859" s="461"/>
      <c r="H1859" s="462"/>
      <c r="I1859" s="35"/>
      <c r="J1859" s="35"/>
      <c r="K1859" s="35"/>
      <c r="L1859" s="35"/>
      <c r="M1859" s="35"/>
      <c r="N1859" s="35"/>
      <c r="O1859" s="35"/>
      <c r="P1859" s="35"/>
      <c r="Q1859" s="35"/>
      <c r="R1859" s="35"/>
      <c r="S1859" s="35"/>
      <c r="T1859" s="35"/>
      <c r="U1859" s="35"/>
      <c r="V1859" s="35"/>
      <c r="W1859" s="35"/>
      <c r="X1859" s="35"/>
      <c r="Y1859" s="35"/>
      <c r="Z1859" s="35"/>
      <c r="AA1859" s="35"/>
    </row>
    <row r="1860" spans="1:27" s="463" customFormat="1">
      <c r="A1860" s="230"/>
      <c r="B1860" s="167"/>
      <c r="C1860" s="232"/>
      <c r="D1860" s="475"/>
      <c r="E1860" s="57"/>
      <c r="F1860" s="461">
        <f t="shared" ref="F1860:F1897" si="125">D1860*E1860</f>
        <v>0</v>
      </c>
      <c r="G1860" s="461"/>
      <c r="H1860" s="462"/>
    </row>
    <row r="1861" spans="1:27" s="463" customFormat="1" ht="25.5">
      <c r="A1861" s="273" t="s">
        <v>2372</v>
      </c>
      <c r="B1861" s="464" t="s">
        <v>2373</v>
      </c>
      <c r="C1861" s="119"/>
      <c r="D1861" s="202"/>
      <c r="E1861" s="52"/>
      <c r="F1861" s="461">
        <f t="shared" si="125"/>
        <v>0</v>
      </c>
      <c r="G1861" s="461"/>
      <c r="H1861" s="462"/>
    </row>
    <row r="1862" spans="1:27" s="463" customFormat="1" ht="38.25">
      <c r="A1862" s="55"/>
      <c r="B1862" s="42" t="s">
        <v>3265</v>
      </c>
      <c r="C1862" s="51"/>
      <c r="D1862" s="471"/>
      <c r="E1862" s="57"/>
      <c r="F1862" s="461">
        <f t="shared" si="125"/>
        <v>0</v>
      </c>
      <c r="G1862" s="461"/>
      <c r="H1862" s="462"/>
    </row>
    <row r="1863" spans="1:27" ht="51">
      <c r="A1863" s="55"/>
      <c r="B1863" s="65" t="s">
        <v>2750</v>
      </c>
      <c r="C1863" s="51"/>
      <c r="D1863" s="471"/>
      <c r="E1863" s="57"/>
      <c r="F1863" s="461"/>
      <c r="G1863" s="461"/>
      <c r="H1863" s="35"/>
      <c r="I1863" s="462"/>
      <c r="J1863" s="35"/>
      <c r="K1863" s="35"/>
      <c r="L1863" s="35"/>
      <c r="M1863" s="35"/>
      <c r="N1863" s="35"/>
      <c r="O1863" s="35"/>
      <c r="P1863" s="35"/>
      <c r="Q1863" s="35"/>
      <c r="R1863" s="35"/>
      <c r="S1863" s="35"/>
      <c r="T1863" s="35"/>
      <c r="U1863" s="35"/>
      <c r="V1863" s="35"/>
      <c r="W1863" s="35"/>
      <c r="X1863" s="35"/>
      <c r="Y1863" s="35"/>
      <c r="Z1863" s="35"/>
      <c r="AA1863" s="35"/>
    </row>
    <row r="1864" spans="1:27">
      <c r="A1864" s="55"/>
      <c r="B1864" s="65" t="s">
        <v>1032</v>
      </c>
      <c r="C1864" s="51"/>
      <c r="D1864" s="471"/>
      <c r="E1864" s="57"/>
      <c r="F1864" s="461"/>
      <c r="G1864" s="461"/>
      <c r="H1864" s="462"/>
      <c r="I1864" s="35"/>
      <c r="J1864" s="35"/>
      <c r="K1864" s="35"/>
      <c r="L1864" s="35"/>
      <c r="M1864" s="35"/>
      <c r="N1864" s="35"/>
      <c r="O1864" s="35"/>
      <c r="P1864" s="35"/>
      <c r="Q1864" s="35"/>
      <c r="R1864" s="35"/>
      <c r="S1864" s="35"/>
      <c r="T1864" s="35"/>
      <c r="U1864" s="35"/>
      <c r="V1864" s="35"/>
      <c r="W1864" s="35"/>
      <c r="X1864" s="35"/>
      <c r="Y1864" s="35"/>
      <c r="Z1864" s="35"/>
      <c r="AA1864" s="35"/>
    </row>
    <row r="1865" spans="1:27">
      <c r="A1865" s="55"/>
      <c r="B1865" s="65" t="s">
        <v>1043</v>
      </c>
      <c r="C1865" s="51"/>
      <c r="D1865" s="471"/>
      <c r="E1865" s="57"/>
      <c r="F1865" s="461"/>
      <c r="G1865" s="461"/>
      <c r="H1865" s="462"/>
      <c r="I1865" s="35"/>
      <c r="J1865" s="35"/>
      <c r="K1865" s="35"/>
      <c r="L1865" s="35"/>
      <c r="M1865" s="35"/>
      <c r="N1865" s="35"/>
      <c r="O1865" s="35"/>
      <c r="P1865" s="35"/>
      <c r="Q1865" s="35"/>
      <c r="R1865" s="35"/>
      <c r="S1865" s="35"/>
      <c r="T1865" s="35"/>
      <c r="U1865" s="35"/>
      <c r="V1865" s="35"/>
      <c r="W1865" s="35"/>
      <c r="X1865" s="35"/>
      <c r="Y1865" s="35"/>
      <c r="Z1865" s="35"/>
      <c r="AA1865" s="35"/>
    </row>
    <row r="1866" spans="1:27" ht="25.5">
      <c r="A1866" s="274" t="s">
        <v>75</v>
      </c>
      <c r="B1866" s="65" t="s">
        <v>3260</v>
      </c>
      <c r="C1866" s="232" t="s">
        <v>1044</v>
      </c>
      <c r="D1866" s="199">
        <v>48</v>
      </c>
      <c r="E1866" s="619"/>
      <c r="F1866" s="461">
        <f t="shared" si="125"/>
        <v>0</v>
      </c>
      <c r="G1866" s="461"/>
      <c r="H1866" s="462"/>
      <c r="I1866" s="35"/>
      <c r="J1866" s="35"/>
      <c r="K1866" s="35"/>
      <c r="L1866" s="35"/>
      <c r="M1866" s="35"/>
      <c r="N1866" s="35"/>
      <c r="O1866" s="35"/>
      <c r="P1866" s="35"/>
      <c r="Q1866" s="35"/>
      <c r="R1866" s="35"/>
      <c r="S1866" s="35"/>
      <c r="T1866" s="35"/>
      <c r="U1866" s="35"/>
      <c r="V1866" s="35"/>
      <c r="W1866" s="35"/>
      <c r="X1866" s="35"/>
      <c r="Y1866" s="35"/>
      <c r="Z1866" s="35"/>
      <c r="AA1866" s="35"/>
    </row>
    <row r="1867" spans="1:27" s="463" customFormat="1">
      <c r="A1867" s="230"/>
      <c r="B1867" s="167"/>
      <c r="C1867" s="232"/>
      <c r="D1867" s="475"/>
      <c r="E1867" s="57"/>
      <c r="F1867" s="461">
        <f t="shared" si="125"/>
        <v>0</v>
      </c>
      <c r="G1867" s="461"/>
      <c r="H1867" s="462"/>
    </row>
    <row r="1868" spans="1:27" s="463" customFormat="1" ht="25.5">
      <c r="A1868" s="273" t="s">
        <v>2374</v>
      </c>
      <c r="B1868" s="482" t="s">
        <v>3240</v>
      </c>
      <c r="C1868" s="483"/>
      <c r="D1868" s="484"/>
      <c r="E1868" s="485"/>
      <c r="F1868" s="486">
        <f t="shared" si="125"/>
        <v>0</v>
      </c>
      <c r="G1868" s="461"/>
      <c r="H1868" s="462"/>
    </row>
    <row r="1869" spans="1:27" ht="25.5">
      <c r="A1869" s="64"/>
      <c r="B1869" s="295" t="s">
        <v>3266</v>
      </c>
      <c r="C1869" s="487"/>
      <c r="D1869" s="488"/>
      <c r="E1869" s="489"/>
      <c r="F1869" s="486">
        <f t="shared" si="125"/>
        <v>0</v>
      </c>
      <c r="G1869" s="461"/>
      <c r="H1869" s="35"/>
      <c r="I1869" s="462"/>
      <c r="J1869" s="35"/>
      <c r="K1869" s="35"/>
      <c r="L1869" s="35"/>
      <c r="M1869" s="35"/>
      <c r="N1869" s="35"/>
      <c r="O1869" s="35"/>
      <c r="P1869" s="35"/>
      <c r="Q1869" s="35"/>
      <c r="R1869" s="35"/>
      <c r="S1869" s="35"/>
      <c r="T1869" s="35"/>
      <c r="U1869" s="35"/>
      <c r="V1869" s="35"/>
      <c r="W1869" s="35"/>
      <c r="X1869" s="35"/>
      <c r="Y1869" s="35"/>
      <c r="Z1869" s="35"/>
      <c r="AA1869" s="35"/>
    </row>
    <row r="1870" spans="1:27" ht="51">
      <c r="A1870" s="273"/>
      <c r="B1870" s="65" t="s">
        <v>2750</v>
      </c>
      <c r="C1870" s="487"/>
      <c r="D1870" s="488"/>
      <c r="E1870" s="489"/>
      <c r="F1870" s="486"/>
      <c r="G1870" s="461"/>
      <c r="H1870" s="462"/>
      <c r="I1870" s="35"/>
      <c r="J1870" s="35"/>
      <c r="K1870" s="35"/>
      <c r="L1870" s="35"/>
      <c r="M1870" s="35"/>
      <c r="N1870" s="35"/>
      <c r="O1870" s="35"/>
      <c r="P1870" s="35"/>
      <c r="Q1870" s="35"/>
      <c r="R1870" s="35"/>
      <c r="S1870" s="35"/>
      <c r="T1870" s="35"/>
      <c r="U1870" s="35"/>
      <c r="V1870" s="35"/>
      <c r="W1870" s="35"/>
      <c r="X1870" s="35"/>
      <c r="Y1870" s="35"/>
      <c r="Z1870" s="35"/>
      <c r="AA1870" s="35"/>
    </row>
    <row r="1871" spans="1:27">
      <c r="A1871" s="250"/>
      <c r="B1871" s="65" t="s">
        <v>1032</v>
      </c>
      <c r="C1871" s="487"/>
      <c r="D1871" s="488"/>
      <c r="E1871" s="489"/>
      <c r="F1871" s="486"/>
      <c r="G1871" s="461"/>
      <c r="H1871" s="462"/>
      <c r="I1871" s="35"/>
      <c r="J1871" s="35"/>
      <c r="K1871" s="35"/>
      <c r="L1871" s="35"/>
      <c r="M1871" s="35"/>
      <c r="N1871" s="35"/>
      <c r="O1871" s="35"/>
      <c r="P1871" s="35"/>
      <c r="Q1871" s="35"/>
      <c r="R1871" s="35"/>
      <c r="S1871" s="35"/>
      <c r="T1871" s="35"/>
      <c r="U1871" s="35"/>
      <c r="V1871" s="35"/>
      <c r="W1871" s="35"/>
      <c r="X1871" s="35"/>
      <c r="Y1871" s="35"/>
      <c r="Z1871" s="35"/>
      <c r="AA1871" s="35"/>
    </row>
    <row r="1872" spans="1:27">
      <c r="A1872" s="250"/>
      <c r="B1872" s="65" t="s">
        <v>1043</v>
      </c>
      <c r="C1872" s="487"/>
      <c r="D1872" s="488"/>
      <c r="E1872" s="489"/>
      <c r="F1872" s="486"/>
      <c r="G1872" s="461"/>
      <c r="H1872" s="462"/>
      <c r="I1872" s="35"/>
      <c r="J1872" s="35"/>
      <c r="K1872" s="35"/>
      <c r="L1872" s="35"/>
      <c r="M1872" s="35"/>
      <c r="N1872" s="35"/>
      <c r="O1872" s="35"/>
      <c r="P1872" s="35"/>
      <c r="Q1872" s="35"/>
      <c r="R1872" s="35"/>
      <c r="S1872" s="35"/>
      <c r="T1872" s="35"/>
      <c r="U1872" s="35"/>
      <c r="V1872" s="35"/>
      <c r="W1872" s="35"/>
      <c r="X1872" s="35"/>
      <c r="Y1872" s="35"/>
      <c r="Z1872" s="35"/>
      <c r="AA1872" s="35"/>
    </row>
    <row r="1873" spans="1:27" ht="25.5">
      <c r="A1873" s="274" t="s">
        <v>75</v>
      </c>
      <c r="B1873" s="65" t="s">
        <v>3239</v>
      </c>
      <c r="C1873" s="232" t="s">
        <v>1044</v>
      </c>
      <c r="D1873" s="199">
        <v>2</v>
      </c>
      <c r="E1873" s="619"/>
      <c r="F1873" s="461">
        <f t="shared" si="125"/>
        <v>0</v>
      </c>
      <c r="G1873" s="461"/>
      <c r="H1873" s="462"/>
      <c r="I1873" s="35"/>
      <c r="J1873" s="35"/>
      <c r="K1873" s="35"/>
      <c r="L1873" s="35"/>
      <c r="M1873" s="35"/>
      <c r="N1873" s="35"/>
      <c r="O1873" s="35"/>
      <c r="P1873" s="35"/>
      <c r="Q1873" s="35"/>
      <c r="R1873" s="35"/>
      <c r="S1873" s="35"/>
      <c r="T1873" s="35"/>
      <c r="U1873" s="35"/>
      <c r="V1873" s="35"/>
      <c r="W1873" s="35"/>
      <c r="X1873" s="35"/>
      <c r="Y1873" s="35"/>
      <c r="Z1873" s="35"/>
      <c r="AA1873" s="35"/>
    </row>
    <row r="1874" spans="1:27" s="463" customFormat="1">
      <c r="A1874" s="230"/>
      <c r="B1874" s="167"/>
      <c r="C1874" s="232"/>
      <c r="D1874" s="475"/>
      <c r="E1874" s="57"/>
      <c r="F1874" s="461">
        <f t="shared" si="125"/>
        <v>0</v>
      </c>
      <c r="G1874" s="461"/>
      <c r="H1874" s="462"/>
    </row>
    <row r="1875" spans="1:27" s="463" customFormat="1" ht="25.5">
      <c r="A1875" s="273" t="s">
        <v>2375</v>
      </c>
      <c r="B1875" s="464" t="s">
        <v>3241</v>
      </c>
      <c r="C1875" s="119"/>
      <c r="D1875" s="202"/>
      <c r="E1875" s="52"/>
      <c r="F1875" s="461">
        <f t="shared" si="125"/>
        <v>0</v>
      </c>
      <c r="G1875" s="461"/>
      <c r="H1875" s="462"/>
    </row>
    <row r="1876" spans="1:27" ht="25.5">
      <c r="A1876" s="55"/>
      <c r="B1876" s="295" t="s">
        <v>3267</v>
      </c>
      <c r="C1876" s="51"/>
      <c r="D1876" s="471"/>
      <c r="E1876" s="57"/>
      <c r="F1876" s="461">
        <f t="shared" si="125"/>
        <v>0</v>
      </c>
      <c r="G1876" s="461"/>
      <c r="H1876" s="35"/>
      <c r="I1876" s="462"/>
      <c r="J1876" s="35"/>
      <c r="K1876" s="35"/>
      <c r="L1876" s="35"/>
      <c r="M1876" s="35"/>
      <c r="N1876" s="35"/>
      <c r="O1876" s="35"/>
      <c r="P1876" s="35"/>
      <c r="Q1876" s="35"/>
      <c r="R1876" s="35"/>
      <c r="S1876" s="35"/>
      <c r="T1876" s="35"/>
      <c r="U1876" s="35"/>
      <c r="V1876" s="35"/>
      <c r="W1876" s="35"/>
      <c r="X1876" s="35"/>
      <c r="Y1876" s="35"/>
      <c r="Z1876" s="35"/>
      <c r="AA1876" s="35"/>
    </row>
    <row r="1877" spans="1:27" ht="51">
      <c r="A1877" s="250"/>
      <c r="B1877" s="65" t="s">
        <v>2750</v>
      </c>
      <c r="C1877" s="51"/>
      <c r="D1877" s="471"/>
      <c r="E1877" s="57"/>
      <c r="F1877" s="461"/>
      <c r="G1877" s="461"/>
      <c r="H1877" s="462"/>
      <c r="I1877" s="35"/>
      <c r="J1877" s="35"/>
      <c r="K1877" s="35"/>
      <c r="L1877" s="35"/>
      <c r="M1877" s="35"/>
      <c r="N1877" s="35"/>
      <c r="O1877" s="35"/>
      <c r="P1877" s="35"/>
      <c r="Q1877" s="35"/>
      <c r="R1877" s="35"/>
      <c r="S1877" s="35"/>
      <c r="T1877" s="35"/>
      <c r="U1877" s="35"/>
      <c r="V1877" s="35"/>
      <c r="W1877" s="35"/>
      <c r="X1877" s="35"/>
      <c r="Y1877" s="35"/>
      <c r="Z1877" s="35"/>
      <c r="AA1877" s="35"/>
    </row>
    <row r="1878" spans="1:27">
      <c r="A1878" s="250"/>
      <c r="B1878" s="65" t="s">
        <v>1032</v>
      </c>
      <c r="C1878" s="51"/>
      <c r="D1878" s="471"/>
      <c r="E1878" s="57"/>
      <c r="F1878" s="461"/>
      <c r="G1878" s="461"/>
      <c r="H1878" s="462"/>
      <c r="I1878" s="35"/>
      <c r="J1878" s="35"/>
      <c r="K1878" s="35"/>
      <c r="L1878" s="35"/>
      <c r="M1878" s="35"/>
      <c r="N1878" s="35"/>
      <c r="O1878" s="35"/>
      <c r="P1878" s="35"/>
      <c r="Q1878" s="35"/>
      <c r="R1878" s="35"/>
      <c r="S1878" s="35"/>
      <c r="T1878" s="35"/>
      <c r="U1878" s="35"/>
      <c r="V1878" s="35"/>
      <c r="W1878" s="35"/>
      <c r="X1878" s="35"/>
      <c r="Y1878" s="35"/>
      <c r="Z1878" s="35"/>
      <c r="AA1878" s="35"/>
    </row>
    <row r="1879" spans="1:27">
      <c r="A1879" s="250"/>
      <c r="B1879" s="65" t="s">
        <v>1043</v>
      </c>
      <c r="C1879" s="51"/>
      <c r="D1879" s="471"/>
      <c r="E1879" s="57"/>
      <c r="F1879" s="461"/>
      <c r="G1879" s="461"/>
      <c r="H1879" s="462"/>
      <c r="I1879" s="35"/>
      <c r="J1879" s="35"/>
      <c r="K1879" s="35"/>
      <c r="L1879" s="35"/>
      <c r="M1879" s="35"/>
      <c r="N1879" s="35"/>
      <c r="O1879" s="35"/>
      <c r="P1879" s="35"/>
      <c r="Q1879" s="35"/>
      <c r="R1879" s="35"/>
      <c r="S1879" s="35"/>
      <c r="T1879" s="35"/>
      <c r="U1879" s="35"/>
      <c r="V1879" s="35"/>
      <c r="W1879" s="35"/>
      <c r="X1879" s="35"/>
      <c r="Y1879" s="35"/>
      <c r="Z1879" s="35"/>
      <c r="AA1879" s="35"/>
    </row>
    <row r="1880" spans="1:27" ht="25.5">
      <c r="A1880" s="274" t="s">
        <v>75</v>
      </c>
      <c r="B1880" s="65" t="s">
        <v>3242</v>
      </c>
      <c r="C1880" s="232" t="s">
        <v>1044</v>
      </c>
      <c r="D1880" s="199">
        <v>2</v>
      </c>
      <c r="E1880" s="619"/>
      <c r="F1880" s="461">
        <f t="shared" si="125"/>
        <v>0</v>
      </c>
      <c r="G1880" s="461"/>
      <c r="H1880" s="462"/>
      <c r="I1880" s="35"/>
      <c r="J1880" s="35"/>
      <c r="K1880" s="35"/>
      <c r="L1880" s="35"/>
      <c r="M1880" s="35"/>
      <c r="N1880" s="35"/>
      <c r="O1880" s="35"/>
      <c r="P1880" s="35"/>
      <c r="Q1880" s="35"/>
      <c r="R1880" s="35"/>
      <c r="S1880" s="35"/>
      <c r="T1880" s="35"/>
      <c r="U1880" s="35"/>
      <c r="V1880" s="35"/>
      <c r="W1880" s="35"/>
      <c r="X1880" s="35"/>
      <c r="Y1880" s="35"/>
      <c r="Z1880" s="35"/>
      <c r="AA1880" s="35"/>
    </row>
    <row r="1881" spans="1:27" s="463" customFormat="1">
      <c r="A1881" s="230"/>
      <c r="B1881" s="167"/>
      <c r="C1881" s="232"/>
      <c r="D1881" s="475"/>
      <c r="E1881" s="57"/>
      <c r="F1881" s="461">
        <f t="shared" si="125"/>
        <v>0</v>
      </c>
      <c r="G1881" s="461"/>
      <c r="H1881" s="462"/>
    </row>
    <row r="1882" spans="1:27" s="463" customFormat="1" ht="16.899999999999999" customHeight="1">
      <c r="A1882" s="273" t="s">
        <v>2376</v>
      </c>
      <c r="B1882" s="226" t="s">
        <v>2377</v>
      </c>
      <c r="C1882" s="119"/>
      <c r="D1882" s="202"/>
      <c r="E1882" s="52"/>
      <c r="F1882" s="461">
        <f t="shared" si="125"/>
        <v>0</v>
      </c>
      <c r="G1882" s="461"/>
      <c r="H1882" s="462"/>
    </row>
    <row r="1883" spans="1:27" ht="25.5">
      <c r="A1883" s="55"/>
      <c r="B1883" s="42" t="s">
        <v>3268</v>
      </c>
      <c r="C1883" s="51"/>
      <c r="D1883" s="471"/>
      <c r="E1883" s="57"/>
      <c r="F1883" s="461">
        <f t="shared" si="125"/>
        <v>0</v>
      </c>
      <c r="G1883" s="461"/>
      <c r="H1883" s="35"/>
      <c r="I1883" s="462"/>
      <c r="J1883" s="35"/>
      <c r="K1883" s="35"/>
      <c r="L1883" s="35"/>
      <c r="M1883" s="35"/>
      <c r="N1883" s="35"/>
      <c r="O1883" s="35"/>
      <c r="P1883" s="35"/>
      <c r="Q1883" s="35"/>
      <c r="R1883" s="35"/>
      <c r="S1883" s="35"/>
      <c r="T1883" s="35"/>
      <c r="U1883" s="35"/>
      <c r="V1883" s="35"/>
      <c r="W1883" s="35"/>
      <c r="X1883" s="35"/>
      <c r="Y1883" s="35"/>
      <c r="Z1883" s="35"/>
      <c r="AA1883" s="35"/>
    </row>
    <row r="1884" spans="1:27" ht="51">
      <c r="A1884" s="250"/>
      <c r="B1884" s="65" t="s">
        <v>2750</v>
      </c>
      <c r="C1884" s="51"/>
      <c r="D1884" s="471"/>
      <c r="E1884" s="57"/>
      <c r="F1884" s="461"/>
      <c r="G1884" s="461"/>
      <c r="H1884" s="462"/>
      <c r="I1884" s="35"/>
      <c r="J1884" s="35"/>
      <c r="K1884" s="35"/>
      <c r="L1884" s="35"/>
      <c r="M1884" s="35"/>
      <c r="N1884" s="35"/>
      <c r="O1884" s="35"/>
      <c r="P1884" s="35"/>
      <c r="Q1884" s="35"/>
      <c r="R1884" s="35"/>
      <c r="S1884" s="35"/>
      <c r="T1884" s="35"/>
      <c r="U1884" s="35"/>
      <c r="V1884" s="35"/>
      <c r="W1884" s="35"/>
      <c r="X1884" s="35"/>
      <c r="Y1884" s="35"/>
      <c r="Z1884" s="35"/>
      <c r="AA1884" s="35"/>
    </row>
    <row r="1885" spans="1:27">
      <c r="A1885" s="250"/>
      <c r="B1885" s="65" t="s">
        <v>1032</v>
      </c>
      <c r="C1885" s="51"/>
      <c r="D1885" s="471"/>
      <c r="E1885" s="57"/>
      <c r="F1885" s="461"/>
      <c r="G1885" s="461"/>
      <c r="H1885" s="462"/>
      <c r="I1885" s="35"/>
      <c r="J1885" s="35"/>
      <c r="K1885" s="35"/>
      <c r="L1885" s="35"/>
      <c r="M1885" s="35"/>
      <c r="N1885" s="35"/>
      <c r="O1885" s="35"/>
      <c r="P1885" s="35"/>
      <c r="Q1885" s="35"/>
      <c r="R1885" s="35"/>
      <c r="S1885" s="35"/>
      <c r="T1885" s="35"/>
      <c r="U1885" s="35"/>
      <c r="V1885" s="35"/>
      <c r="W1885" s="35"/>
      <c r="X1885" s="35"/>
      <c r="Y1885" s="35"/>
      <c r="Z1885" s="35"/>
      <c r="AA1885" s="35"/>
    </row>
    <row r="1886" spans="1:27">
      <c r="A1886" s="250"/>
      <c r="B1886" s="65" t="s">
        <v>1043</v>
      </c>
      <c r="C1886" s="51"/>
      <c r="D1886" s="471"/>
      <c r="E1886" s="57"/>
      <c r="F1886" s="461"/>
      <c r="G1886" s="461"/>
      <c r="H1886" s="462"/>
      <c r="I1886" s="35"/>
      <c r="J1886" s="35"/>
      <c r="K1886" s="35"/>
      <c r="L1886" s="35"/>
      <c r="M1886" s="35"/>
      <c r="N1886" s="35"/>
      <c r="O1886" s="35"/>
      <c r="P1886" s="35"/>
      <c r="Q1886" s="35"/>
      <c r="R1886" s="35"/>
      <c r="S1886" s="35"/>
      <c r="T1886" s="35"/>
      <c r="U1886" s="35"/>
      <c r="V1886" s="35"/>
      <c r="W1886" s="35"/>
      <c r="X1886" s="35"/>
      <c r="Y1886" s="35"/>
      <c r="Z1886" s="35"/>
      <c r="AA1886" s="35"/>
    </row>
    <row r="1887" spans="1:27" ht="25.5">
      <c r="A1887" s="274" t="s">
        <v>75</v>
      </c>
      <c r="B1887" s="65" t="s">
        <v>3243</v>
      </c>
      <c r="C1887" s="232" t="s">
        <v>1044</v>
      </c>
      <c r="D1887" s="199">
        <v>40</v>
      </c>
      <c r="E1887" s="619"/>
      <c r="F1887" s="461">
        <f t="shared" si="125"/>
        <v>0</v>
      </c>
      <c r="G1887" s="461"/>
      <c r="H1887" s="462"/>
      <c r="I1887" s="35"/>
      <c r="J1887" s="35"/>
      <c r="K1887" s="35"/>
      <c r="L1887" s="35"/>
      <c r="M1887" s="35"/>
      <c r="N1887" s="35"/>
      <c r="O1887" s="35"/>
      <c r="P1887" s="35"/>
      <c r="Q1887" s="35"/>
      <c r="R1887" s="35"/>
      <c r="S1887" s="35"/>
      <c r="T1887" s="35"/>
      <c r="U1887" s="35"/>
      <c r="V1887" s="35"/>
      <c r="W1887" s="35"/>
      <c r="X1887" s="35"/>
      <c r="Y1887" s="35"/>
      <c r="Z1887" s="35"/>
      <c r="AA1887" s="35"/>
    </row>
    <row r="1888" spans="1:27" s="463" customFormat="1">
      <c r="A1888" s="230"/>
      <c r="B1888" s="167"/>
      <c r="C1888" s="232"/>
      <c r="D1888" s="475"/>
      <c r="E1888" s="57"/>
      <c r="F1888" s="461">
        <f t="shared" si="125"/>
        <v>0</v>
      </c>
      <c r="G1888" s="461"/>
      <c r="H1888" s="462"/>
    </row>
    <row r="1889" spans="1:27" s="463" customFormat="1">
      <c r="A1889" s="273" t="s">
        <v>2378</v>
      </c>
      <c r="B1889" s="464" t="s">
        <v>2379</v>
      </c>
      <c r="C1889" s="119"/>
      <c r="D1889" s="202"/>
      <c r="E1889" s="52"/>
      <c r="F1889" s="461">
        <f t="shared" si="125"/>
        <v>0</v>
      </c>
      <c r="G1889" s="461"/>
      <c r="H1889" s="462"/>
    </row>
    <row r="1890" spans="1:27" ht="25.5">
      <c r="A1890" s="55"/>
      <c r="B1890" s="42" t="s">
        <v>3269</v>
      </c>
      <c r="C1890" s="51"/>
      <c r="D1890" s="471"/>
      <c r="E1890" s="57"/>
      <c r="F1890" s="461">
        <f t="shared" si="125"/>
        <v>0</v>
      </c>
      <c r="G1890" s="461"/>
      <c r="H1890" s="35"/>
      <c r="I1890" s="462"/>
      <c r="J1890" s="35"/>
      <c r="K1890" s="35"/>
      <c r="L1890" s="35"/>
      <c r="M1890" s="35"/>
      <c r="N1890" s="35"/>
      <c r="O1890" s="35"/>
      <c r="P1890" s="35"/>
      <c r="Q1890" s="35"/>
      <c r="R1890" s="35"/>
      <c r="S1890" s="35"/>
      <c r="T1890" s="35"/>
      <c r="U1890" s="35"/>
      <c r="V1890" s="35"/>
      <c r="W1890" s="35"/>
      <c r="X1890" s="35"/>
      <c r="Y1890" s="35"/>
      <c r="Z1890" s="35"/>
      <c r="AA1890" s="35"/>
    </row>
    <row r="1891" spans="1:27" ht="51">
      <c r="A1891" s="250"/>
      <c r="B1891" s="65" t="s">
        <v>2750</v>
      </c>
      <c r="C1891" s="51"/>
      <c r="D1891" s="471"/>
      <c r="E1891" s="57"/>
      <c r="F1891" s="461"/>
      <c r="G1891" s="461"/>
      <c r="H1891" s="462"/>
      <c r="I1891" s="35"/>
      <c r="J1891" s="35"/>
      <c r="K1891" s="35"/>
      <c r="L1891" s="35"/>
      <c r="M1891" s="35"/>
      <c r="N1891" s="35"/>
      <c r="O1891" s="35"/>
      <c r="P1891" s="35"/>
      <c r="Q1891" s="35"/>
      <c r="R1891" s="35"/>
      <c r="S1891" s="35"/>
      <c r="T1891" s="35"/>
      <c r="U1891" s="35"/>
      <c r="V1891" s="35"/>
      <c r="W1891" s="35"/>
      <c r="X1891" s="35"/>
      <c r="Y1891" s="35"/>
      <c r="Z1891" s="35"/>
      <c r="AA1891" s="35"/>
    </row>
    <row r="1892" spans="1:27">
      <c r="A1892" s="250"/>
      <c r="B1892" s="65" t="s">
        <v>1032</v>
      </c>
      <c r="C1892" s="51"/>
      <c r="D1892" s="471"/>
      <c r="E1892" s="57"/>
      <c r="F1892" s="461"/>
      <c r="G1892" s="461"/>
      <c r="H1892" s="462"/>
      <c r="I1892" s="35"/>
      <c r="J1892" s="35"/>
      <c r="K1892" s="35"/>
      <c r="L1892" s="35"/>
      <c r="M1892" s="35"/>
      <c r="N1892" s="35"/>
      <c r="O1892" s="35"/>
      <c r="P1892" s="35"/>
      <c r="Q1892" s="35"/>
      <c r="R1892" s="35"/>
      <c r="S1892" s="35"/>
      <c r="T1892" s="35"/>
      <c r="U1892" s="35"/>
      <c r="V1892" s="35"/>
      <c r="W1892" s="35"/>
      <c r="X1892" s="35"/>
      <c r="Y1892" s="35"/>
      <c r="Z1892" s="35"/>
      <c r="AA1892" s="35"/>
    </row>
    <row r="1893" spans="1:27">
      <c r="A1893" s="250"/>
      <c r="B1893" s="65" t="s">
        <v>1043</v>
      </c>
      <c r="C1893" s="51"/>
      <c r="D1893" s="471"/>
      <c r="E1893" s="57"/>
      <c r="F1893" s="461"/>
      <c r="G1893" s="461"/>
      <c r="H1893" s="462"/>
      <c r="I1893" s="35"/>
      <c r="J1893" s="35"/>
      <c r="K1893" s="35"/>
      <c r="L1893" s="35"/>
      <c r="M1893" s="35"/>
      <c r="N1893" s="35"/>
      <c r="O1893" s="35"/>
      <c r="P1893" s="35"/>
      <c r="Q1893" s="35"/>
      <c r="R1893" s="35"/>
      <c r="S1893" s="35"/>
      <c r="T1893" s="35"/>
      <c r="U1893" s="35"/>
      <c r="V1893" s="35"/>
      <c r="W1893" s="35"/>
      <c r="X1893" s="35"/>
      <c r="Y1893" s="35"/>
      <c r="Z1893" s="35"/>
      <c r="AA1893" s="35"/>
    </row>
    <row r="1894" spans="1:27" ht="25.5">
      <c r="A1894" s="274" t="s">
        <v>75</v>
      </c>
      <c r="B1894" s="65" t="s">
        <v>3244</v>
      </c>
      <c r="C1894" s="232" t="s">
        <v>1044</v>
      </c>
      <c r="D1894" s="199">
        <v>8</v>
      </c>
      <c r="E1894" s="619"/>
      <c r="F1894" s="461">
        <f t="shared" si="125"/>
        <v>0</v>
      </c>
      <c r="G1894" s="461"/>
      <c r="H1894" s="462"/>
      <c r="I1894" s="35"/>
      <c r="J1894" s="35"/>
      <c r="K1894" s="35"/>
      <c r="L1894" s="35"/>
      <c r="M1894" s="35"/>
      <c r="N1894" s="35"/>
      <c r="O1894" s="35"/>
      <c r="P1894" s="35"/>
      <c r="Q1894" s="35"/>
      <c r="R1894" s="35"/>
      <c r="S1894" s="35"/>
      <c r="T1894" s="35"/>
      <c r="U1894" s="35"/>
      <c r="V1894" s="35"/>
      <c r="W1894" s="35"/>
      <c r="X1894" s="35"/>
      <c r="Y1894" s="35"/>
      <c r="Z1894" s="35"/>
      <c r="AA1894" s="35"/>
    </row>
    <row r="1895" spans="1:27" s="463" customFormat="1">
      <c r="A1895" s="230"/>
      <c r="B1895" s="167"/>
      <c r="C1895" s="232"/>
      <c r="D1895" s="475"/>
      <c r="E1895" s="57"/>
      <c r="F1895" s="461">
        <f t="shared" si="125"/>
        <v>0</v>
      </c>
      <c r="G1895" s="461"/>
      <c r="H1895" s="462"/>
    </row>
    <row r="1896" spans="1:27" s="463" customFormat="1">
      <c r="A1896" s="273" t="s">
        <v>2380</v>
      </c>
      <c r="B1896" s="464" t="s">
        <v>2381</v>
      </c>
      <c r="C1896" s="119"/>
      <c r="D1896" s="202"/>
      <c r="E1896" s="52"/>
      <c r="F1896" s="461">
        <f t="shared" si="125"/>
        <v>0</v>
      </c>
      <c r="G1896" s="461"/>
      <c r="H1896" s="462"/>
    </row>
    <row r="1897" spans="1:27" ht="25.5">
      <c r="A1897" s="55"/>
      <c r="B1897" s="295" t="s">
        <v>3270</v>
      </c>
      <c r="C1897" s="51"/>
      <c r="D1897" s="471"/>
      <c r="E1897" s="57"/>
      <c r="F1897" s="461">
        <f t="shared" si="125"/>
        <v>0</v>
      </c>
      <c r="G1897" s="461"/>
      <c r="H1897" s="35"/>
      <c r="I1897" s="462"/>
      <c r="J1897" s="35"/>
      <c r="K1897" s="35"/>
      <c r="L1897" s="35"/>
      <c r="M1897" s="35"/>
      <c r="N1897" s="35"/>
      <c r="O1897" s="35"/>
      <c r="P1897" s="35"/>
      <c r="Q1897" s="35"/>
      <c r="R1897" s="35"/>
      <c r="S1897" s="35"/>
      <c r="T1897" s="35"/>
      <c r="U1897" s="35"/>
      <c r="V1897" s="35"/>
      <c r="W1897" s="35"/>
      <c r="X1897" s="35"/>
      <c r="Y1897" s="35"/>
      <c r="Z1897" s="35"/>
      <c r="AA1897" s="35"/>
    </row>
    <row r="1898" spans="1:27" ht="51">
      <c r="A1898" s="250"/>
      <c r="B1898" s="65" t="s">
        <v>2750</v>
      </c>
      <c r="C1898" s="51"/>
      <c r="D1898" s="471"/>
      <c r="E1898" s="57"/>
      <c r="F1898" s="461"/>
      <c r="G1898" s="461"/>
      <c r="H1898" s="462"/>
      <c r="I1898" s="35"/>
      <c r="J1898" s="35"/>
      <c r="K1898" s="35"/>
      <c r="L1898" s="35"/>
      <c r="M1898" s="35"/>
      <c r="N1898" s="35"/>
      <c r="O1898" s="35"/>
      <c r="P1898" s="35"/>
      <c r="Q1898" s="35"/>
      <c r="R1898" s="35"/>
      <c r="S1898" s="35"/>
      <c r="T1898" s="35"/>
      <c r="U1898" s="35"/>
      <c r="V1898" s="35"/>
      <c r="W1898" s="35"/>
      <c r="X1898" s="35"/>
      <c r="Y1898" s="35"/>
      <c r="Z1898" s="35"/>
      <c r="AA1898" s="35"/>
    </row>
    <row r="1899" spans="1:27">
      <c r="A1899" s="250"/>
      <c r="B1899" s="65" t="s">
        <v>1032</v>
      </c>
      <c r="C1899" s="51"/>
      <c r="D1899" s="471"/>
      <c r="E1899" s="57"/>
      <c r="F1899" s="461"/>
      <c r="G1899" s="461"/>
      <c r="H1899" s="462"/>
      <c r="I1899" s="35"/>
      <c r="J1899" s="35"/>
      <c r="K1899" s="35"/>
      <c r="L1899" s="35"/>
      <c r="M1899" s="35"/>
      <c r="N1899" s="35"/>
      <c r="O1899" s="35"/>
      <c r="P1899" s="35"/>
      <c r="Q1899" s="35"/>
      <c r="R1899" s="35"/>
      <c r="S1899" s="35"/>
      <c r="T1899" s="35"/>
      <c r="U1899" s="35"/>
      <c r="V1899" s="35"/>
      <c r="W1899" s="35"/>
      <c r="X1899" s="35"/>
      <c r="Y1899" s="35"/>
      <c r="Z1899" s="35"/>
      <c r="AA1899" s="35"/>
    </row>
    <row r="1900" spans="1:27">
      <c r="A1900" s="250"/>
      <c r="B1900" s="65" t="s">
        <v>1043</v>
      </c>
      <c r="C1900" s="51"/>
      <c r="D1900" s="471"/>
      <c r="E1900" s="57"/>
      <c r="F1900" s="461"/>
      <c r="G1900" s="461"/>
      <c r="H1900" s="462"/>
      <c r="I1900" s="35"/>
      <c r="J1900" s="35"/>
      <c r="K1900" s="35"/>
      <c r="L1900" s="35"/>
      <c r="M1900" s="35"/>
      <c r="N1900" s="35"/>
      <c r="O1900" s="35"/>
      <c r="P1900" s="35"/>
      <c r="Q1900" s="35"/>
      <c r="R1900" s="35"/>
      <c r="S1900" s="35"/>
      <c r="T1900" s="35"/>
      <c r="U1900" s="35"/>
      <c r="V1900" s="35"/>
      <c r="W1900" s="35"/>
      <c r="X1900" s="35"/>
      <c r="Y1900" s="35"/>
      <c r="Z1900" s="35"/>
      <c r="AA1900" s="35"/>
    </row>
    <row r="1901" spans="1:27" ht="25.5">
      <c r="A1901" s="274" t="s">
        <v>75</v>
      </c>
      <c r="B1901" s="65" t="s">
        <v>3245</v>
      </c>
      <c r="C1901" s="232" t="s">
        <v>1044</v>
      </c>
      <c r="D1901" s="199">
        <v>7</v>
      </c>
      <c r="E1901" s="619"/>
      <c r="F1901" s="461">
        <f t="shared" ref="F1901:F1932" si="126">D1901*E1901</f>
        <v>0</v>
      </c>
      <c r="G1901" s="461"/>
      <c r="H1901" s="462"/>
      <c r="I1901" s="35"/>
      <c r="J1901" s="35"/>
      <c r="K1901" s="35"/>
      <c r="L1901" s="35"/>
      <c r="M1901" s="35"/>
      <c r="N1901" s="35"/>
      <c r="O1901" s="35"/>
      <c r="P1901" s="35"/>
      <c r="Q1901" s="35"/>
      <c r="R1901" s="35"/>
      <c r="S1901" s="35"/>
      <c r="T1901" s="35"/>
      <c r="U1901" s="35"/>
      <c r="V1901" s="35"/>
      <c r="W1901" s="35"/>
      <c r="X1901" s="35"/>
      <c r="Y1901" s="35"/>
      <c r="Z1901" s="35"/>
      <c r="AA1901" s="35"/>
    </row>
    <row r="1902" spans="1:27" s="463" customFormat="1">
      <c r="A1902" s="230"/>
      <c r="B1902" s="167"/>
      <c r="C1902" s="232"/>
      <c r="D1902" s="475"/>
      <c r="E1902" s="57"/>
      <c r="F1902" s="461">
        <f t="shared" si="126"/>
        <v>0</v>
      </c>
      <c r="G1902" s="461"/>
      <c r="H1902" s="462"/>
    </row>
    <row r="1903" spans="1:27" s="463" customFormat="1">
      <c r="A1903" s="273" t="s">
        <v>2382</v>
      </c>
      <c r="B1903" s="464" t="s">
        <v>2383</v>
      </c>
      <c r="C1903" s="119"/>
      <c r="D1903" s="202"/>
      <c r="E1903" s="52"/>
      <c r="F1903" s="461">
        <f t="shared" si="126"/>
        <v>0</v>
      </c>
      <c r="G1903" s="461"/>
      <c r="H1903" s="462"/>
    </row>
    <row r="1904" spans="1:27" ht="25.5">
      <c r="A1904" s="55"/>
      <c r="B1904" s="295" t="s">
        <v>3271</v>
      </c>
      <c r="C1904" s="51"/>
      <c r="D1904" s="471"/>
      <c r="E1904" s="57"/>
      <c r="F1904" s="461">
        <f t="shared" si="126"/>
        <v>0</v>
      </c>
      <c r="G1904" s="461"/>
      <c r="H1904" s="35"/>
      <c r="I1904" s="462"/>
      <c r="J1904" s="35"/>
      <c r="K1904" s="35"/>
      <c r="L1904" s="35"/>
      <c r="M1904" s="35"/>
      <c r="N1904" s="35"/>
      <c r="O1904" s="35"/>
      <c r="P1904" s="35"/>
      <c r="Q1904" s="35"/>
      <c r="R1904" s="35"/>
      <c r="S1904" s="35"/>
      <c r="T1904" s="35"/>
      <c r="U1904" s="35"/>
      <c r="V1904" s="35"/>
      <c r="W1904" s="35"/>
      <c r="X1904" s="35"/>
      <c r="Y1904" s="35"/>
      <c r="Z1904" s="35"/>
      <c r="AA1904" s="35"/>
    </row>
    <row r="1905" spans="1:27" ht="51">
      <c r="A1905" s="250"/>
      <c r="B1905" s="65" t="s">
        <v>2750</v>
      </c>
      <c r="C1905" s="51"/>
      <c r="D1905" s="471"/>
      <c r="E1905" s="57"/>
      <c r="F1905" s="461"/>
      <c r="G1905" s="461"/>
      <c r="H1905" s="462"/>
      <c r="I1905" s="35"/>
      <c r="J1905" s="35"/>
      <c r="K1905" s="35"/>
      <c r="L1905" s="35"/>
      <c r="M1905" s="35"/>
      <c r="N1905" s="35"/>
      <c r="O1905" s="35"/>
      <c r="P1905" s="35"/>
      <c r="Q1905" s="35"/>
      <c r="R1905" s="35"/>
      <c r="S1905" s="35"/>
      <c r="T1905" s="35"/>
      <c r="U1905" s="35"/>
      <c r="V1905" s="35"/>
      <c r="W1905" s="35"/>
      <c r="X1905" s="35"/>
      <c r="Y1905" s="35"/>
      <c r="Z1905" s="35"/>
      <c r="AA1905" s="35"/>
    </row>
    <row r="1906" spans="1:27">
      <c r="A1906" s="250"/>
      <c r="B1906" s="65" t="s">
        <v>1032</v>
      </c>
      <c r="C1906" s="51"/>
      <c r="D1906" s="471"/>
      <c r="E1906" s="57"/>
      <c r="F1906" s="461"/>
      <c r="G1906" s="461"/>
      <c r="H1906" s="462"/>
      <c r="I1906" s="35"/>
      <c r="J1906" s="35"/>
      <c r="K1906" s="35"/>
      <c r="L1906" s="35"/>
      <c r="M1906" s="35"/>
      <c r="N1906" s="35"/>
      <c r="O1906" s="35"/>
      <c r="P1906" s="35"/>
      <c r="Q1906" s="35"/>
      <c r="R1906" s="35"/>
      <c r="S1906" s="35"/>
      <c r="T1906" s="35"/>
      <c r="U1906" s="35"/>
      <c r="V1906" s="35"/>
      <c r="W1906" s="35"/>
      <c r="X1906" s="35"/>
      <c r="Y1906" s="35"/>
      <c r="Z1906" s="35"/>
      <c r="AA1906" s="35"/>
    </row>
    <row r="1907" spans="1:27">
      <c r="A1907" s="250"/>
      <c r="B1907" s="65" t="s">
        <v>1043</v>
      </c>
      <c r="C1907" s="51"/>
      <c r="D1907" s="471"/>
      <c r="E1907" s="57"/>
      <c r="F1907" s="461"/>
      <c r="G1907" s="461"/>
      <c r="H1907" s="462"/>
      <c r="I1907" s="35"/>
      <c r="J1907" s="35"/>
      <c r="K1907" s="35"/>
      <c r="L1907" s="35"/>
      <c r="M1907" s="35"/>
      <c r="N1907" s="35"/>
      <c r="O1907" s="35"/>
      <c r="P1907" s="35"/>
      <c r="Q1907" s="35"/>
      <c r="R1907" s="35"/>
      <c r="S1907" s="35"/>
      <c r="T1907" s="35"/>
      <c r="U1907" s="35"/>
      <c r="V1907" s="35"/>
      <c r="W1907" s="35"/>
      <c r="X1907" s="35"/>
      <c r="Y1907" s="35"/>
      <c r="Z1907" s="35"/>
      <c r="AA1907" s="35"/>
    </row>
    <row r="1908" spans="1:27" ht="25.5">
      <c r="A1908" s="274" t="s">
        <v>75</v>
      </c>
      <c r="B1908" s="65" t="s">
        <v>3246</v>
      </c>
      <c r="C1908" s="232" t="s">
        <v>1044</v>
      </c>
      <c r="D1908" s="199">
        <v>26</v>
      </c>
      <c r="E1908" s="619"/>
      <c r="F1908" s="461">
        <f t="shared" si="126"/>
        <v>0</v>
      </c>
      <c r="G1908" s="461"/>
      <c r="H1908" s="462"/>
      <c r="I1908" s="35"/>
      <c r="J1908" s="35"/>
      <c r="K1908" s="35"/>
      <c r="L1908" s="35"/>
      <c r="M1908" s="35"/>
      <c r="N1908" s="35"/>
      <c r="O1908" s="35"/>
      <c r="P1908" s="35"/>
      <c r="Q1908" s="35"/>
      <c r="R1908" s="35"/>
      <c r="S1908" s="35"/>
      <c r="T1908" s="35"/>
      <c r="U1908" s="35"/>
      <c r="V1908" s="35"/>
      <c r="W1908" s="35"/>
      <c r="X1908" s="35"/>
      <c r="Y1908" s="35"/>
      <c r="Z1908" s="35"/>
      <c r="AA1908" s="35"/>
    </row>
    <row r="1909" spans="1:27" s="463" customFormat="1">
      <c r="A1909" s="230"/>
      <c r="B1909" s="167"/>
      <c r="C1909" s="232"/>
      <c r="D1909" s="475"/>
      <c r="E1909" s="57"/>
      <c r="F1909" s="461">
        <f t="shared" si="126"/>
        <v>0</v>
      </c>
      <c r="G1909" s="461"/>
      <c r="H1909" s="462"/>
    </row>
    <row r="1910" spans="1:27" s="463" customFormat="1">
      <c r="A1910" s="273" t="s">
        <v>2384</v>
      </c>
      <c r="B1910" s="464" t="s">
        <v>2386</v>
      </c>
      <c r="C1910" s="119"/>
      <c r="D1910" s="202"/>
      <c r="E1910" s="52"/>
      <c r="F1910" s="461">
        <f t="shared" si="126"/>
        <v>0</v>
      </c>
      <c r="G1910" s="461"/>
      <c r="H1910" s="462"/>
    </row>
    <row r="1911" spans="1:27" ht="25.5">
      <c r="A1911" s="55"/>
      <c r="B1911" s="295" t="s">
        <v>3272</v>
      </c>
      <c r="C1911" s="51"/>
      <c r="D1911" s="471"/>
      <c r="E1911" s="57"/>
      <c r="F1911" s="461">
        <f t="shared" si="126"/>
        <v>0</v>
      </c>
      <c r="G1911" s="461"/>
      <c r="H1911" s="35"/>
      <c r="I1911" s="462"/>
      <c r="J1911" s="35"/>
      <c r="K1911" s="35"/>
      <c r="L1911" s="35"/>
      <c r="M1911" s="35"/>
      <c r="N1911" s="35"/>
      <c r="O1911" s="35"/>
      <c r="P1911" s="35"/>
      <c r="Q1911" s="35"/>
      <c r="R1911" s="35"/>
      <c r="S1911" s="35"/>
      <c r="T1911" s="35"/>
      <c r="U1911" s="35"/>
      <c r="V1911" s="35"/>
      <c r="W1911" s="35"/>
      <c r="X1911" s="35"/>
      <c r="Y1911" s="35"/>
      <c r="Z1911" s="35"/>
      <c r="AA1911" s="35"/>
    </row>
    <row r="1912" spans="1:27" ht="51">
      <c r="A1912" s="250"/>
      <c r="B1912" s="65" t="s">
        <v>2750</v>
      </c>
      <c r="C1912" s="51"/>
      <c r="D1912" s="471"/>
      <c r="E1912" s="57"/>
      <c r="F1912" s="461"/>
      <c r="G1912" s="461"/>
      <c r="H1912" s="462"/>
      <c r="I1912" s="35"/>
      <c r="J1912" s="35"/>
      <c r="K1912" s="35"/>
      <c r="L1912" s="35"/>
      <c r="M1912" s="35"/>
      <c r="N1912" s="35"/>
      <c r="O1912" s="35"/>
      <c r="P1912" s="35"/>
      <c r="Q1912" s="35"/>
      <c r="R1912" s="35"/>
      <c r="S1912" s="35"/>
      <c r="T1912" s="35"/>
      <c r="U1912" s="35"/>
      <c r="V1912" s="35"/>
      <c r="W1912" s="35"/>
      <c r="X1912" s="35"/>
      <c r="Y1912" s="35"/>
      <c r="Z1912" s="35"/>
      <c r="AA1912" s="35"/>
    </row>
    <row r="1913" spans="1:27">
      <c r="A1913" s="250"/>
      <c r="B1913" s="65" t="s">
        <v>1032</v>
      </c>
      <c r="C1913" s="51"/>
      <c r="D1913" s="471"/>
      <c r="E1913" s="57"/>
      <c r="F1913" s="461"/>
      <c r="G1913" s="461"/>
      <c r="H1913" s="462"/>
      <c r="I1913" s="35"/>
      <c r="J1913" s="35"/>
      <c r="K1913" s="35"/>
      <c r="L1913" s="35"/>
      <c r="M1913" s="35"/>
      <c r="N1913" s="35"/>
      <c r="O1913" s="35"/>
      <c r="P1913" s="35"/>
      <c r="Q1913" s="35"/>
      <c r="R1913" s="35"/>
      <c r="S1913" s="35"/>
      <c r="T1913" s="35"/>
      <c r="U1913" s="35"/>
      <c r="V1913" s="35"/>
      <c r="W1913" s="35"/>
      <c r="X1913" s="35"/>
      <c r="Y1913" s="35"/>
      <c r="Z1913" s="35"/>
      <c r="AA1913" s="35"/>
    </row>
    <row r="1914" spans="1:27">
      <c r="A1914" s="250"/>
      <c r="B1914" s="65" t="s">
        <v>1043</v>
      </c>
      <c r="C1914" s="51"/>
      <c r="D1914" s="471"/>
      <c r="E1914" s="57"/>
      <c r="F1914" s="461"/>
      <c r="G1914" s="461"/>
      <c r="H1914" s="462"/>
      <c r="I1914" s="35"/>
      <c r="J1914" s="35"/>
      <c r="K1914" s="35"/>
      <c r="L1914" s="35"/>
      <c r="M1914" s="35"/>
      <c r="N1914" s="35"/>
      <c r="O1914" s="35"/>
      <c r="P1914" s="35"/>
      <c r="Q1914" s="35"/>
      <c r="R1914" s="35"/>
      <c r="S1914" s="35"/>
      <c r="T1914" s="35"/>
      <c r="U1914" s="35"/>
      <c r="V1914" s="35"/>
      <c r="W1914" s="35"/>
      <c r="X1914" s="35"/>
      <c r="Y1914" s="35"/>
      <c r="Z1914" s="35"/>
      <c r="AA1914" s="35"/>
    </row>
    <row r="1915" spans="1:27" ht="25.5">
      <c r="A1915" s="274" t="s">
        <v>75</v>
      </c>
      <c r="B1915" s="65" t="s">
        <v>3247</v>
      </c>
      <c r="C1915" s="232" t="s">
        <v>1044</v>
      </c>
      <c r="D1915" s="199">
        <v>2</v>
      </c>
      <c r="E1915" s="619"/>
      <c r="F1915" s="461">
        <f t="shared" si="126"/>
        <v>0</v>
      </c>
      <c r="G1915" s="461"/>
      <c r="H1915" s="462"/>
      <c r="I1915" s="35"/>
      <c r="J1915" s="35"/>
      <c r="K1915" s="35"/>
      <c r="L1915" s="35"/>
      <c r="M1915" s="35"/>
      <c r="N1915" s="35"/>
      <c r="O1915" s="35"/>
      <c r="P1915" s="35"/>
      <c r="Q1915" s="35"/>
      <c r="R1915" s="35"/>
      <c r="S1915" s="35"/>
      <c r="T1915" s="35"/>
      <c r="U1915" s="35"/>
      <c r="V1915" s="35"/>
      <c r="W1915" s="35"/>
      <c r="X1915" s="35"/>
      <c r="Y1915" s="35"/>
      <c r="Z1915" s="35"/>
      <c r="AA1915" s="35"/>
    </row>
    <row r="1916" spans="1:27" s="463" customFormat="1">
      <c r="A1916" s="230"/>
      <c r="B1916" s="167"/>
      <c r="C1916" s="232"/>
      <c r="D1916" s="475"/>
      <c r="E1916" s="57"/>
      <c r="F1916" s="461">
        <f t="shared" si="126"/>
        <v>0</v>
      </c>
      <c r="G1916" s="461"/>
      <c r="H1916" s="462"/>
    </row>
    <row r="1917" spans="1:27" s="463" customFormat="1">
      <c r="A1917" s="273" t="s">
        <v>2385</v>
      </c>
      <c r="B1917" s="464" t="s">
        <v>3248</v>
      </c>
      <c r="C1917" s="119"/>
      <c r="D1917" s="202"/>
      <c r="E1917" s="52"/>
      <c r="F1917" s="461">
        <f t="shared" si="126"/>
        <v>0</v>
      </c>
      <c r="G1917" s="461"/>
      <c r="H1917" s="462"/>
    </row>
    <row r="1918" spans="1:27" ht="25.5">
      <c r="A1918" s="55"/>
      <c r="B1918" s="295" t="s">
        <v>3273</v>
      </c>
      <c r="C1918" s="51"/>
      <c r="D1918" s="471"/>
      <c r="E1918" s="57"/>
      <c r="F1918" s="461">
        <f t="shared" si="126"/>
        <v>0</v>
      </c>
      <c r="G1918" s="461"/>
      <c r="H1918" s="35"/>
      <c r="I1918" s="462"/>
      <c r="J1918" s="35"/>
      <c r="K1918" s="35"/>
      <c r="L1918" s="35"/>
      <c r="M1918" s="35"/>
      <c r="N1918" s="35"/>
      <c r="O1918" s="35"/>
      <c r="P1918" s="35"/>
      <c r="Q1918" s="35"/>
      <c r="R1918" s="35"/>
      <c r="S1918" s="35"/>
      <c r="T1918" s="35"/>
      <c r="U1918" s="35"/>
      <c r="V1918" s="35"/>
      <c r="W1918" s="35"/>
      <c r="X1918" s="35"/>
      <c r="Y1918" s="35"/>
      <c r="Z1918" s="35"/>
      <c r="AA1918" s="35"/>
    </row>
    <row r="1919" spans="1:27" ht="51">
      <c r="A1919" s="250"/>
      <c r="B1919" s="65" t="s">
        <v>2750</v>
      </c>
      <c r="C1919" s="51"/>
      <c r="D1919" s="471"/>
      <c r="E1919" s="57"/>
      <c r="F1919" s="461"/>
      <c r="G1919" s="461"/>
      <c r="H1919" s="462"/>
      <c r="I1919" s="35"/>
      <c r="J1919" s="35"/>
      <c r="K1919" s="35"/>
      <c r="L1919" s="35"/>
      <c r="M1919" s="35"/>
      <c r="N1919" s="35"/>
      <c r="O1919" s="35"/>
      <c r="P1919" s="35"/>
      <c r="Q1919" s="35"/>
      <c r="R1919" s="35"/>
      <c r="S1919" s="35"/>
      <c r="T1919" s="35"/>
      <c r="U1919" s="35"/>
      <c r="V1919" s="35"/>
      <c r="W1919" s="35"/>
      <c r="X1919" s="35"/>
      <c r="Y1919" s="35"/>
      <c r="Z1919" s="35"/>
      <c r="AA1919" s="35"/>
    </row>
    <row r="1920" spans="1:27">
      <c r="A1920" s="250"/>
      <c r="B1920" s="65" t="s">
        <v>1032</v>
      </c>
      <c r="C1920" s="51"/>
      <c r="D1920" s="471"/>
      <c r="E1920" s="57"/>
      <c r="F1920" s="461"/>
      <c r="G1920" s="461"/>
      <c r="H1920" s="462"/>
      <c r="I1920" s="35"/>
      <c r="J1920" s="35"/>
      <c r="K1920" s="35"/>
      <c r="L1920" s="35"/>
      <c r="M1920" s="35"/>
      <c r="N1920" s="35"/>
      <c r="O1920" s="35"/>
      <c r="P1920" s="35"/>
      <c r="Q1920" s="35"/>
      <c r="R1920" s="35"/>
      <c r="S1920" s="35"/>
      <c r="T1920" s="35"/>
      <c r="U1920" s="35"/>
      <c r="V1920" s="35"/>
      <c r="W1920" s="35"/>
      <c r="X1920" s="35"/>
      <c r="Y1920" s="35"/>
      <c r="Z1920" s="35"/>
      <c r="AA1920" s="35"/>
    </row>
    <row r="1921" spans="1:27">
      <c r="A1921" s="250"/>
      <c r="B1921" s="65" t="s">
        <v>1043</v>
      </c>
      <c r="C1921" s="51"/>
      <c r="D1921" s="471"/>
      <c r="E1921" s="57"/>
      <c r="F1921" s="461"/>
      <c r="G1921" s="461"/>
      <c r="H1921" s="462"/>
      <c r="I1921" s="35"/>
      <c r="J1921" s="35"/>
      <c r="K1921" s="35"/>
      <c r="L1921" s="35"/>
      <c r="M1921" s="35"/>
      <c r="N1921" s="35"/>
      <c r="O1921" s="35"/>
      <c r="P1921" s="35"/>
      <c r="Q1921" s="35"/>
      <c r="R1921" s="35"/>
      <c r="S1921" s="35"/>
      <c r="T1921" s="35"/>
      <c r="U1921" s="35"/>
      <c r="V1921" s="35"/>
      <c r="W1921" s="35"/>
      <c r="X1921" s="35"/>
      <c r="Y1921" s="35"/>
      <c r="Z1921" s="35"/>
      <c r="AA1921" s="35"/>
    </row>
    <row r="1922" spans="1:27" ht="25.5">
      <c r="A1922" s="274" t="s">
        <v>75</v>
      </c>
      <c r="B1922" s="65" t="s">
        <v>3249</v>
      </c>
      <c r="C1922" s="232" t="s">
        <v>1044</v>
      </c>
      <c r="D1922" s="199">
        <v>2</v>
      </c>
      <c r="E1922" s="619"/>
      <c r="F1922" s="461">
        <f t="shared" si="126"/>
        <v>0</v>
      </c>
      <c r="G1922" s="461"/>
      <c r="H1922" s="462"/>
      <c r="I1922" s="35"/>
      <c r="J1922" s="35"/>
      <c r="K1922" s="35"/>
      <c r="L1922" s="35"/>
      <c r="M1922" s="35"/>
      <c r="N1922" s="35"/>
      <c r="O1922" s="35"/>
      <c r="P1922" s="35"/>
      <c r="Q1922" s="35"/>
      <c r="R1922" s="35"/>
      <c r="S1922" s="35"/>
      <c r="T1922" s="35"/>
      <c r="U1922" s="35"/>
      <c r="V1922" s="35"/>
      <c r="W1922" s="35"/>
      <c r="X1922" s="35"/>
      <c r="Y1922" s="35"/>
      <c r="Z1922" s="35"/>
      <c r="AA1922" s="35"/>
    </row>
    <row r="1923" spans="1:27" s="463" customFormat="1">
      <c r="A1923" s="230"/>
      <c r="B1923" s="167"/>
      <c r="C1923" s="232"/>
      <c r="D1923" s="475"/>
      <c r="E1923" s="57"/>
      <c r="F1923" s="461">
        <f t="shared" si="126"/>
        <v>0</v>
      </c>
      <c r="G1923" s="461"/>
      <c r="H1923" s="462"/>
    </row>
    <row r="1924" spans="1:27" s="463" customFormat="1">
      <c r="A1924" s="273" t="s">
        <v>2387</v>
      </c>
      <c r="B1924" s="464" t="s">
        <v>3251</v>
      </c>
      <c r="C1924" s="119"/>
      <c r="D1924" s="202"/>
      <c r="E1924" s="52"/>
      <c r="F1924" s="461">
        <f t="shared" si="126"/>
        <v>0</v>
      </c>
      <c r="G1924" s="461"/>
      <c r="H1924" s="462"/>
    </row>
    <row r="1925" spans="1:27">
      <c r="A1925" s="55"/>
      <c r="B1925" s="295" t="s">
        <v>3274</v>
      </c>
      <c r="C1925" s="51"/>
      <c r="D1925" s="471"/>
      <c r="E1925" s="57"/>
      <c r="F1925" s="461">
        <f t="shared" si="126"/>
        <v>0</v>
      </c>
      <c r="G1925" s="461"/>
      <c r="H1925" s="35"/>
      <c r="I1925" s="462"/>
      <c r="J1925" s="35"/>
      <c r="K1925" s="35"/>
      <c r="L1925" s="35"/>
      <c r="M1925" s="35"/>
      <c r="N1925" s="35"/>
      <c r="O1925" s="35"/>
      <c r="P1925" s="35"/>
      <c r="Q1925" s="35"/>
      <c r="R1925" s="35"/>
      <c r="S1925" s="35"/>
      <c r="T1925" s="35"/>
      <c r="U1925" s="35"/>
      <c r="V1925" s="35"/>
      <c r="W1925" s="35"/>
      <c r="X1925" s="35"/>
      <c r="Y1925" s="35"/>
      <c r="Z1925" s="35"/>
      <c r="AA1925" s="35"/>
    </row>
    <row r="1926" spans="1:27" ht="51">
      <c r="A1926" s="250"/>
      <c r="B1926" s="65" t="s">
        <v>2750</v>
      </c>
      <c r="C1926" s="51"/>
      <c r="D1926" s="471"/>
      <c r="E1926" s="57"/>
      <c r="F1926" s="461"/>
      <c r="G1926" s="461"/>
      <c r="H1926" s="462"/>
      <c r="I1926" s="35"/>
      <c r="J1926" s="35"/>
      <c r="K1926" s="35"/>
      <c r="L1926" s="35"/>
      <c r="M1926" s="35"/>
      <c r="N1926" s="35"/>
      <c r="O1926" s="35"/>
      <c r="P1926" s="35"/>
      <c r="Q1926" s="35"/>
      <c r="R1926" s="35"/>
      <c r="S1926" s="35"/>
      <c r="T1926" s="35"/>
      <c r="U1926" s="35"/>
      <c r="V1926" s="35"/>
      <c r="W1926" s="35"/>
      <c r="X1926" s="35"/>
      <c r="Y1926" s="35"/>
      <c r="Z1926" s="35"/>
      <c r="AA1926" s="35"/>
    </row>
    <row r="1927" spans="1:27">
      <c r="A1927" s="250"/>
      <c r="B1927" s="65" t="s">
        <v>1032</v>
      </c>
      <c r="C1927" s="51"/>
      <c r="D1927" s="471"/>
      <c r="E1927" s="57"/>
      <c r="F1927" s="461"/>
      <c r="G1927" s="461"/>
      <c r="H1927" s="462"/>
      <c r="I1927" s="35"/>
      <c r="J1927" s="35"/>
      <c r="K1927" s="35"/>
      <c r="L1927" s="35"/>
      <c r="M1927" s="35"/>
      <c r="N1927" s="35"/>
      <c r="O1927" s="35"/>
      <c r="P1927" s="35"/>
      <c r="Q1927" s="35"/>
      <c r="R1927" s="35"/>
      <c r="S1927" s="35"/>
      <c r="T1927" s="35"/>
      <c r="U1927" s="35"/>
      <c r="V1927" s="35"/>
      <c r="W1927" s="35"/>
      <c r="X1927" s="35"/>
      <c r="Y1927" s="35"/>
      <c r="Z1927" s="35"/>
      <c r="AA1927" s="35"/>
    </row>
    <row r="1928" spans="1:27">
      <c r="A1928" s="250"/>
      <c r="B1928" s="65" t="s">
        <v>1043</v>
      </c>
      <c r="C1928" s="51"/>
      <c r="D1928" s="471"/>
      <c r="E1928" s="57"/>
      <c r="F1928" s="461"/>
      <c r="G1928" s="461"/>
      <c r="H1928" s="462"/>
      <c r="I1928" s="35"/>
      <c r="J1928" s="35"/>
      <c r="K1928" s="35"/>
      <c r="L1928" s="35"/>
      <c r="M1928" s="35"/>
      <c r="N1928" s="35"/>
      <c r="O1928" s="35"/>
      <c r="P1928" s="35"/>
      <c r="Q1928" s="35"/>
      <c r="R1928" s="35"/>
      <c r="S1928" s="35"/>
      <c r="T1928" s="35"/>
      <c r="U1928" s="35"/>
      <c r="V1928" s="35"/>
      <c r="W1928" s="35"/>
      <c r="X1928" s="35"/>
      <c r="Y1928" s="35"/>
      <c r="Z1928" s="35"/>
      <c r="AA1928" s="35"/>
    </row>
    <row r="1929" spans="1:27">
      <c r="A1929" s="274" t="s">
        <v>75</v>
      </c>
      <c r="B1929" s="65" t="s">
        <v>3250</v>
      </c>
      <c r="C1929" s="232" t="s">
        <v>1044</v>
      </c>
      <c r="D1929" s="199">
        <v>1</v>
      </c>
      <c r="E1929" s="619"/>
      <c r="F1929" s="461">
        <f t="shared" si="126"/>
        <v>0</v>
      </c>
      <c r="G1929" s="461"/>
      <c r="H1929" s="462"/>
      <c r="I1929" s="35"/>
      <c r="J1929" s="35"/>
      <c r="K1929" s="35"/>
      <c r="L1929" s="35"/>
      <c r="M1929" s="35"/>
      <c r="N1929" s="35"/>
      <c r="O1929" s="35"/>
      <c r="P1929" s="35"/>
      <c r="Q1929" s="35"/>
      <c r="R1929" s="35"/>
      <c r="S1929" s="35"/>
      <c r="T1929" s="35"/>
      <c r="U1929" s="35"/>
      <c r="V1929" s="35"/>
      <c r="W1929" s="35"/>
      <c r="X1929" s="35"/>
      <c r="Y1929" s="35"/>
      <c r="Z1929" s="35"/>
      <c r="AA1929" s="35"/>
    </row>
    <row r="1930" spans="1:27" s="463" customFormat="1">
      <c r="A1930" s="230"/>
      <c r="B1930" s="167"/>
      <c r="C1930" s="232"/>
      <c r="D1930" s="475"/>
      <c r="E1930" s="57"/>
      <c r="F1930" s="461">
        <f t="shared" si="126"/>
        <v>0</v>
      </c>
      <c r="G1930" s="461"/>
      <c r="H1930" s="462"/>
    </row>
    <row r="1931" spans="1:27">
      <c r="A1931" s="273" t="s">
        <v>2388</v>
      </c>
      <c r="B1931" s="464" t="s">
        <v>2389</v>
      </c>
      <c r="C1931" s="119"/>
      <c r="D1931" s="202"/>
      <c r="E1931" s="52"/>
      <c r="F1931" s="461">
        <f t="shared" si="126"/>
        <v>0</v>
      </c>
      <c r="G1931" s="461"/>
      <c r="H1931" s="35"/>
      <c r="I1931" s="35"/>
      <c r="J1931" s="35"/>
      <c r="K1931" s="35"/>
      <c r="L1931" s="35"/>
      <c r="M1931" s="35"/>
      <c r="N1931" s="35"/>
      <c r="O1931" s="35"/>
      <c r="P1931" s="35"/>
      <c r="Q1931" s="35"/>
      <c r="R1931" s="35"/>
      <c r="S1931" s="35"/>
      <c r="T1931" s="35"/>
      <c r="U1931" s="35"/>
      <c r="V1931" s="35"/>
      <c r="W1931" s="35"/>
      <c r="X1931" s="35"/>
      <c r="Y1931" s="35"/>
      <c r="Z1931" s="35"/>
      <c r="AA1931" s="35"/>
    </row>
    <row r="1932" spans="1:27" ht="25.5">
      <c r="A1932" s="55"/>
      <c r="B1932" s="295" t="s">
        <v>3275</v>
      </c>
      <c r="C1932" s="51"/>
      <c r="D1932" s="471"/>
      <c r="E1932" s="57"/>
      <c r="F1932" s="461">
        <f t="shared" si="126"/>
        <v>0</v>
      </c>
      <c r="G1932" s="461"/>
      <c r="H1932" s="35"/>
      <c r="I1932" s="35"/>
      <c r="J1932" s="35"/>
      <c r="K1932" s="35"/>
      <c r="L1932" s="35"/>
      <c r="M1932" s="35"/>
      <c r="N1932" s="35"/>
      <c r="O1932" s="35"/>
      <c r="P1932" s="35"/>
      <c r="Q1932" s="35"/>
      <c r="R1932" s="35"/>
      <c r="S1932" s="35"/>
      <c r="T1932" s="35"/>
      <c r="U1932" s="35"/>
      <c r="V1932" s="35"/>
      <c r="W1932" s="35"/>
      <c r="X1932" s="35"/>
      <c r="Y1932" s="35"/>
      <c r="Z1932" s="35"/>
      <c r="AA1932" s="35"/>
    </row>
    <row r="1933" spans="1:27" ht="51">
      <c r="A1933" s="250"/>
      <c r="B1933" s="65" t="s">
        <v>2750</v>
      </c>
      <c r="C1933" s="51"/>
      <c r="D1933" s="471"/>
      <c r="E1933" s="57"/>
      <c r="F1933" s="461"/>
      <c r="G1933" s="461"/>
      <c r="H1933" s="35"/>
      <c r="I1933" s="35"/>
      <c r="J1933" s="35"/>
      <c r="K1933" s="35"/>
      <c r="L1933" s="35"/>
      <c r="M1933" s="35"/>
      <c r="N1933" s="35"/>
      <c r="O1933" s="35"/>
      <c r="P1933" s="35"/>
      <c r="Q1933" s="35"/>
      <c r="R1933" s="35"/>
      <c r="S1933" s="35"/>
      <c r="T1933" s="35"/>
      <c r="U1933" s="35"/>
      <c r="V1933" s="35"/>
      <c r="W1933" s="35"/>
      <c r="X1933" s="35"/>
      <c r="Y1933" s="35"/>
      <c r="Z1933" s="35"/>
      <c r="AA1933" s="35"/>
    </row>
    <row r="1934" spans="1:27">
      <c r="A1934" s="250"/>
      <c r="B1934" s="65" t="s">
        <v>1032</v>
      </c>
      <c r="C1934" s="51"/>
      <c r="D1934" s="471"/>
      <c r="E1934" s="57"/>
      <c r="F1934" s="461"/>
      <c r="G1934" s="461"/>
      <c r="H1934" s="35"/>
      <c r="I1934" s="35"/>
      <c r="J1934" s="35"/>
      <c r="K1934" s="35"/>
      <c r="L1934" s="35"/>
      <c r="M1934" s="35"/>
      <c r="N1934" s="35"/>
      <c r="O1934" s="35"/>
      <c r="P1934" s="35"/>
      <c r="Q1934" s="35"/>
      <c r="R1934" s="35"/>
      <c r="S1934" s="35"/>
      <c r="T1934" s="35"/>
      <c r="U1934" s="35"/>
      <c r="V1934" s="35"/>
      <c r="W1934" s="35"/>
      <c r="X1934" s="35"/>
      <c r="Y1934" s="35"/>
      <c r="Z1934" s="35"/>
      <c r="AA1934" s="35"/>
    </row>
    <row r="1935" spans="1:27">
      <c r="A1935" s="250"/>
      <c r="B1935" s="65" t="s">
        <v>1043</v>
      </c>
      <c r="C1935" s="51"/>
      <c r="D1935" s="471"/>
      <c r="E1935" s="57"/>
      <c r="F1935" s="461"/>
      <c r="G1935" s="461"/>
      <c r="H1935" s="35"/>
      <c r="I1935" s="35"/>
      <c r="J1935" s="35"/>
      <c r="K1935" s="35"/>
      <c r="L1935" s="35"/>
      <c r="M1935" s="35"/>
      <c r="N1935" s="35"/>
      <c r="O1935" s="35"/>
      <c r="P1935" s="35"/>
      <c r="Q1935" s="35"/>
      <c r="R1935" s="35"/>
      <c r="S1935" s="35"/>
      <c r="T1935" s="35"/>
      <c r="U1935" s="35"/>
      <c r="V1935" s="35"/>
      <c r="W1935" s="35"/>
      <c r="X1935" s="35"/>
      <c r="Y1935" s="35"/>
      <c r="Z1935" s="35"/>
      <c r="AA1935" s="35"/>
    </row>
    <row r="1936" spans="1:27" ht="25.5">
      <c r="A1936" s="274" t="s">
        <v>75</v>
      </c>
      <c r="B1936" s="65" t="s">
        <v>3252</v>
      </c>
      <c r="C1936" s="232" t="s">
        <v>1044</v>
      </c>
      <c r="D1936" s="199">
        <v>1</v>
      </c>
      <c r="E1936" s="619"/>
      <c r="F1936" s="461">
        <f t="shared" ref="F1936:F1949" si="127">D1936*E1936</f>
        <v>0</v>
      </c>
      <c r="G1936" s="461"/>
      <c r="H1936" s="35"/>
      <c r="I1936" s="35"/>
      <c r="J1936" s="35"/>
      <c r="K1936" s="35"/>
      <c r="L1936" s="35"/>
      <c r="M1936" s="35"/>
      <c r="N1936" s="35"/>
      <c r="O1936" s="35"/>
      <c r="P1936" s="35"/>
      <c r="Q1936" s="35"/>
      <c r="R1936" s="35"/>
      <c r="S1936" s="35"/>
      <c r="T1936" s="35"/>
      <c r="U1936" s="35"/>
      <c r="V1936" s="35"/>
      <c r="W1936" s="35"/>
      <c r="X1936" s="35"/>
      <c r="Y1936" s="35"/>
      <c r="Z1936" s="35"/>
      <c r="AA1936" s="35"/>
    </row>
    <row r="1937" spans="1:27" s="123" customFormat="1">
      <c r="A1937" s="49"/>
      <c r="B1937" s="478"/>
      <c r="C1937" s="119"/>
      <c r="D1937" s="470"/>
      <c r="E1937" s="52"/>
      <c r="F1937" s="461">
        <f t="shared" si="127"/>
        <v>0</v>
      </c>
      <c r="G1937" s="461"/>
      <c r="K1937" s="35"/>
    </row>
    <row r="1938" spans="1:27" s="123" customFormat="1">
      <c r="A1938" s="250" t="s">
        <v>2390</v>
      </c>
      <c r="B1938" s="478" t="s">
        <v>2315</v>
      </c>
      <c r="C1938" s="119"/>
      <c r="D1938" s="470"/>
      <c r="E1938" s="52"/>
      <c r="F1938" s="461">
        <f t="shared" si="127"/>
        <v>0</v>
      </c>
      <c r="G1938" s="461"/>
      <c r="I1938" s="490"/>
      <c r="K1938" s="35"/>
    </row>
    <row r="1939" spans="1:27" s="123" customFormat="1" ht="25.5">
      <c r="A1939" s="250"/>
      <c r="B1939" s="491" t="s">
        <v>3253</v>
      </c>
      <c r="C1939" s="119"/>
      <c r="D1939" s="470"/>
      <c r="E1939" s="52"/>
      <c r="F1939" s="461">
        <f t="shared" si="127"/>
        <v>0</v>
      </c>
      <c r="G1939" s="461"/>
      <c r="I1939" s="490"/>
      <c r="K1939" s="35"/>
    </row>
    <row r="1940" spans="1:27" s="123" customFormat="1" ht="18" customHeight="1">
      <c r="A1940" s="49"/>
      <c r="B1940" s="492" t="s">
        <v>1330</v>
      </c>
      <c r="C1940" s="119"/>
      <c r="D1940" s="470"/>
      <c r="E1940" s="52"/>
      <c r="F1940" s="461">
        <f t="shared" si="127"/>
        <v>0</v>
      </c>
      <c r="G1940" s="461"/>
      <c r="I1940" s="490"/>
      <c r="K1940" s="35"/>
    </row>
    <row r="1941" spans="1:27" ht="25.5">
      <c r="A1941" s="49"/>
      <c r="B1941" s="493" t="s">
        <v>3307</v>
      </c>
      <c r="C1941" s="119"/>
      <c r="D1941" s="470"/>
      <c r="E1941" s="52"/>
      <c r="F1941" s="461">
        <f t="shared" si="127"/>
        <v>0</v>
      </c>
      <c r="G1941" s="461"/>
      <c r="H1941" s="494"/>
      <c r="I1941" s="494"/>
      <c r="J1941" s="494"/>
      <c r="K1941" s="35"/>
      <c r="L1941" s="494"/>
      <c r="M1941" s="494"/>
      <c r="N1941" s="494"/>
      <c r="O1941" s="494"/>
      <c r="P1941" s="494"/>
      <c r="Q1941" s="494"/>
      <c r="R1941" s="494"/>
      <c r="S1941" s="494"/>
      <c r="T1941" s="494"/>
      <c r="U1941" s="494"/>
      <c r="V1941" s="494"/>
      <c r="W1941" s="494"/>
      <c r="X1941" s="494"/>
      <c r="Y1941" s="494"/>
      <c r="Z1941" s="494"/>
      <c r="AA1941" s="494"/>
    </row>
    <row r="1942" spans="1:27" s="245" customFormat="1" ht="25.5">
      <c r="A1942" s="49"/>
      <c r="B1942" s="493" t="s">
        <v>3305</v>
      </c>
      <c r="C1942" s="119"/>
      <c r="D1942" s="470"/>
      <c r="E1942" s="52"/>
      <c r="F1942" s="461"/>
      <c r="G1942" s="461"/>
      <c r="K1942" s="35"/>
    </row>
    <row r="1943" spans="1:27">
      <c r="A1943" s="124"/>
      <c r="B1943" s="495" t="s">
        <v>3255</v>
      </c>
      <c r="C1943" s="119"/>
      <c r="D1943" s="416"/>
      <c r="E1943" s="120"/>
      <c r="F1943" s="461">
        <f t="shared" si="127"/>
        <v>0</v>
      </c>
      <c r="G1943" s="461"/>
      <c r="H1943" s="35"/>
      <c r="I1943" s="35"/>
      <c r="J1943" s="35"/>
      <c r="K1943" s="35"/>
      <c r="L1943" s="35"/>
      <c r="M1943" s="35"/>
      <c r="N1943" s="35"/>
      <c r="O1943" s="35"/>
      <c r="P1943" s="35"/>
      <c r="Q1943" s="35"/>
      <c r="R1943" s="35"/>
      <c r="S1943" s="35"/>
      <c r="T1943" s="35"/>
      <c r="U1943" s="35"/>
      <c r="V1943" s="35"/>
      <c r="W1943" s="35"/>
      <c r="X1943" s="35"/>
      <c r="Y1943" s="35"/>
      <c r="Z1943" s="35"/>
      <c r="AA1943" s="35"/>
    </row>
    <row r="1944" spans="1:27" ht="38.25">
      <c r="A1944" s="124"/>
      <c r="B1944" s="496" t="s">
        <v>3256</v>
      </c>
      <c r="C1944" s="119"/>
      <c r="D1944" s="416"/>
      <c r="E1944" s="120"/>
      <c r="F1944" s="461">
        <f t="shared" si="127"/>
        <v>0</v>
      </c>
      <c r="G1944" s="279"/>
      <c r="H1944" s="35"/>
      <c r="I1944" s="35"/>
      <c r="J1944" s="35"/>
      <c r="K1944" s="35"/>
      <c r="L1944" s="35"/>
      <c r="M1944" s="35"/>
      <c r="N1944" s="35"/>
      <c r="O1944" s="35"/>
      <c r="P1944" s="35"/>
      <c r="Q1944" s="35"/>
      <c r="R1944" s="35"/>
      <c r="S1944" s="35"/>
      <c r="T1944" s="35"/>
      <c r="U1944" s="35"/>
      <c r="V1944" s="35"/>
      <c r="W1944" s="35"/>
      <c r="X1944" s="35"/>
      <c r="Y1944" s="35"/>
      <c r="Z1944" s="35"/>
      <c r="AA1944" s="35"/>
    </row>
    <row r="1945" spans="1:27" ht="38.25">
      <c r="A1945" s="124"/>
      <c r="B1945" s="496" t="s">
        <v>3306</v>
      </c>
      <c r="C1945" s="119"/>
      <c r="D1945" s="416"/>
      <c r="E1945" s="120"/>
      <c r="F1945" s="461"/>
      <c r="G1945" s="279"/>
      <c r="H1945" s="35"/>
      <c r="I1945" s="35"/>
      <c r="J1945" s="35"/>
      <c r="K1945" s="35"/>
      <c r="L1945" s="35"/>
      <c r="M1945" s="35"/>
      <c r="N1945" s="35"/>
      <c r="O1945" s="35"/>
      <c r="P1945" s="35"/>
      <c r="Q1945" s="35"/>
      <c r="R1945" s="35"/>
      <c r="S1945" s="35"/>
      <c r="T1945" s="35"/>
      <c r="U1945" s="35"/>
      <c r="V1945" s="35"/>
      <c r="W1945" s="35"/>
      <c r="X1945" s="35"/>
      <c r="Y1945" s="35"/>
      <c r="Z1945" s="35"/>
      <c r="AA1945" s="35"/>
    </row>
    <row r="1946" spans="1:27" ht="70.150000000000006" customHeight="1">
      <c r="A1946" s="124"/>
      <c r="B1946" s="175" t="s">
        <v>3254</v>
      </c>
      <c r="C1946" s="119"/>
      <c r="D1946" s="416"/>
      <c r="E1946" s="120"/>
      <c r="F1946" s="461"/>
      <c r="G1946" s="279"/>
      <c r="H1946" s="35"/>
      <c r="I1946" s="35"/>
      <c r="J1946" s="35"/>
      <c r="K1946" s="35"/>
      <c r="L1946" s="35"/>
      <c r="M1946" s="35"/>
      <c r="N1946" s="35"/>
      <c r="O1946" s="35"/>
      <c r="P1946" s="35"/>
      <c r="Q1946" s="35"/>
      <c r="R1946" s="35"/>
      <c r="S1946" s="35"/>
      <c r="T1946" s="35"/>
      <c r="U1946" s="35"/>
      <c r="V1946" s="35"/>
      <c r="W1946" s="35"/>
      <c r="X1946" s="35"/>
      <c r="Y1946" s="35"/>
      <c r="Z1946" s="35"/>
      <c r="AA1946" s="35"/>
    </row>
    <row r="1947" spans="1:27">
      <c r="A1947" s="49"/>
      <c r="B1947" s="497" t="s">
        <v>1061</v>
      </c>
      <c r="C1947" s="119"/>
      <c r="D1947" s="498"/>
      <c r="E1947" s="52"/>
      <c r="F1947" s="461">
        <f t="shared" si="127"/>
        <v>0</v>
      </c>
      <c r="G1947" s="279"/>
      <c r="H1947" s="35"/>
      <c r="I1947" s="35"/>
      <c r="J1947" s="35"/>
      <c r="K1947" s="35"/>
      <c r="L1947" s="35"/>
      <c r="M1947" s="35"/>
      <c r="N1947" s="35"/>
      <c r="O1947" s="35"/>
      <c r="P1947" s="35"/>
      <c r="Q1947" s="35"/>
      <c r="R1947" s="35"/>
      <c r="S1947" s="35"/>
      <c r="T1947" s="35"/>
      <c r="U1947" s="35"/>
      <c r="V1947" s="35"/>
      <c r="W1947" s="35"/>
      <c r="X1947" s="35"/>
      <c r="Y1947" s="35"/>
      <c r="Z1947" s="35"/>
      <c r="AA1947" s="35"/>
    </row>
    <row r="1948" spans="1:27">
      <c r="A1948" s="241"/>
      <c r="B1948" s="242"/>
      <c r="C1948" s="143" t="s">
        <v>1006</v>
      </c>
      <c r="D1948" s="499">
        <v>104</v>
      </c>
      <c r="E1948" s="621"/>
      <c r="F1948" s="461">
        <f t="shared" si="127"/>
        <v>0</v>
      </c>
      <c r="G1948" s="451"/>
      <c r="H1948" s="35"/>
      <c r="I1948" s="35"/>
      <c r="J1948" s="35"/>
      <c r="K1948" s="35"/>
      <c r="L1948" s="35"/>
      <c r="M1948" s="35"/>
      <c r="N1948" s="35"/>
      <c r="O1948" s="35"/>
      <c r="P1948" s="35"/>
      <c r="Q1948" s="35"/>
      <c r="R1948" s="35"/>
      <c r="S1948" s="35"/>
      <c r="T1948" s="35"/>
      <c r="U1948" s="35"/>
      <c r="V1948" s="35"/>
      <c r="W1948" s="35"/>
      <c r="X1948" s="35"/>
      <c r="Y1948" s="35"/>
      <c r="Z1948" s="35"/>
      <c r="AA1948" s="35"/>
    </row>
    <row r="1949" spans="1:27">
      <c r="A1949" s="81"/>
      <c r="B1949" s="82"/>
      <c r="C1949" s="500"/>
      <c r="D1949" s="83"/>
      <c r="E1949" s="83">
        <v>0</v>
      </c>
      <c r="F1949" s="461">
        <f t="shared" si="127"/>
        <v>0</v>
      </c>
      <c r="G1949" s="279"/>
      <c r="H1949" s="35"/>
      <c r="I1949" s="35"/>
      <c r="J1949" s="35"/>
      <c r="K1949" s="35"/>
      <c r="L1949" s="35"/>
      <c r="M1949" s="35"/>
      <c r="N1949" s="35"/>
      <c r="O1949" s="35"/>
      <c r="P1949" s="35"/>
      <c r="Q1949" s="35"/>
      <c r="R1949" s="35"/>
      <c r="S1949" s="35"/>
      <c r="T1949" s="35"/>
      <c r="U1949" s="35"/>
      <c r="V1949" s="35"/>
      <c r="W1949" s="35"/>
      <c r="X1949" s="35"/>
      <c r="Y1949" s="35"/>
      <c r="Z1949" s="35"/>
      <c r="AA1949" s="35"/>
    </row>
    <row r="1950" spans="1:27" s="29" customFormat="1" ht="16.149999999999999" customHeight="1">
      <c r="A1950" s="233" t="str">
        <f>A1735</f>
        <v>X.</v>
      </c>
      <c r="B1950" s="234" t="str">
        <f>CONCATENATE(B1735," ", "UKUPNO:")</f>
        <v>BRAVARSKI RADOVI UKUPNO:</v>
      </c>
      <c r="C1950" s="123"/>
      <c r="D1950" s="236"/>
      <c r="E1950" s="236">
        <v>0</v>
      </c>
      <c r="F1950" s="378">
        <f>SUM(F1736:F1949)</f>
        <v>0</v>
      </c>
      <c r="G1950" s="501"/>
      <c r="H1950" s="28"/>
      <c r="I1950" s="28"/>
      <c r="J1950" s="28"/>
      <c r="K1950" s="28"/>
      <c r="L1950" s="28"/>
      <c r="M1950" s="28"/>
      <c r="N1950" s="28"/>
      <c r="O1950" s="28"/>
      <c r="P1950" s="28"/>
      <c r="Q1950" s="28"/>
      <c r="R1950" s="28"/>
      <c r="S1950" s="28"/>
      <c r="T1950" s="28"/>
      <c r="U1950" s="28"/>
      <c r="V1950" s="28"/>
      <c r="W1950" s="28"/>
      <c r="X1950" s="28"/>
      <c r="Y1950" s="28"/>
      <c r="Z1950" s="28"/>
      <c r="AA1950" s="28"/>
    </row>
    <row r="1951" spans="1:27">
      <c r="A1951" s="502"/>
      <c r="B1951" s="503"/>
      <c r="C1951" s="119"/>
      <c r="D1951" s="504"/>
      <c r="E1951" s="504"/>
      <c r="F1951" s="251"/>
      <c r="G1951" s="279"/>
      <c r="H1951" s="35"/>
      <c r="I1951" s="35"/>
      <c r="J1951" s="35"/>
      <c r="K1951" s="35"/>
      <c r="L1951" s="35"/>
      <c r="M1951" s="35"/>
      <c r="N1951" s="35"/>
      <c r="O1951" s="35"/>
      <c r="P1951" s="35"/>
      <c r="Q1951" s="35"/>
      <c r="R1951" s="35"/>
      <c r="S1951" s="35"/>
      <c r="T1951" s="35"/>
      <c r="U1951" s="35"/>
      <c r="V1951" s="35"/>
      <c r="W1951" s="35"/>
      <c r="X1951" s="35"/>
      <c r="Y1951" s="35"/>
      <c r="Z1951" s="35"/>
      <c r="AA1951" s="35"/>
    </row>
    <row r="1952" spans="1:27">
      <c r="A1952" s="502"/>
      <c r="B1952" s="503"/>
      <c r="C1952" s="119"/>
      <c r="D1952" s="504"/>
      <c r="E1952" s="504"/>
      <c r="F1952" s="251"/>
      <c r="G1952" s="279"/>
      <c r="H1952" s="35"/>
      <c r="I1952" s="35"/>
      <c r="J1952" s="35"/>
      <c r="K1952" s="35"/>
      <c r="L1952" s="35"/>
      <c r="M1952" s="35"/>
      <c r="N1952" s="35"/>
      <c r="O1952" s="35"/>
      <c r="P1952" s="35"/>
      <c r="Q1952" s="35"/>
      <c r="R1952" s="35"/>
      <c r="S1952" s="35"/>
      <c r="T1952" s="35"/>
      <c r="U1952" s="35"/>
      <c r="V1952" s="35"/>
      <c r="W1952" s="35"/>
      <c r="X1952" s="35"/>
      <c r="Y1952" s="35"/>
      <c r="Z1952" s="35"/>
      <c r="AA1952" s="35"/>
    </row>
    <row r="1953" spans="1:27" s="29" customFormat="1" ht="16.149999999999999" customHeight="1">
      <c r="A1953" s="397" t="s">
        <v>2216</v>
      </c>
      <c r="B1953" s="398" t="s">
        <v>3160</v>
      </c>
      <c r="C1953" s="505"/>
      <c r="D1953" s="505"/>
      <c r="E1953" s="505">
        <v>0</v>
      </c>
      <c r="F1953" s="505"/>
      <c r="G1953" s="501"/>
      <c r="H1953" s="28"/>
      <c r="I1953" s="28"/>
      <c r="J1953" s="28"/>
      <c r="K1953" s="28"/>
      <c r="L1953" s="28"/>
      <c r="M1953" s="28"/>
      <c r="N1953" s="28"/>
      <c r="O1953" s="28"/>
      <c r="P1953" s="28"/>
      <c r="Q1953" s="28"/>
      <c r="R1953" s="28"/>
      <c r="S1953" s="28"/>
      <c r="T1953" s="28"/>
      <c r="U1953" s="28"/>
      <c r="V1953" s="28"/>
      <c r="W1953" s="28"/>
      <c r="X1953" s="28"/>
      <c r="Y1953" s="28"/>
      <c r="Z1953" s="28"/>
      <c r="AA1953" s="28"/>
    </row>
    <row r="1954" spans="1:27">
      <c r="A1954" s="502"/>
      <c r="B1954" s="503"/>
      <c r="C1954" s="119"/>
      <c r="D1954" s="504"/>
      <c r="E1954" s="504"/>
      <c r="F1954" s="506"/>
      <c r="G1954" s="279"/>
      <c r="H1954" s="35"/>
      <c r="I1954" s="35"/>
      <c r="J1954" s="35"/>
      <c r="K1954" s="35"/>
      <c r="L1954" s="35"/>
      <c r="M1954" s="35"/>
      <c r="N1954" s="35"/>
      <c r="O1954" s="35"/>
      <c r="P1954" s="35"/>
      <c r="Q1954" s="35"/>
      <c r="R1954" s="35"/>
      <c r="S1954" s="35"/>
      <c r="T1954" s="35"/>
      <c r="U1954" s="35"/>
      <c r="V1954" s="35"/>
      <c r="W1954" s="35"/>
      <c r="X1954" s="35"/>
      <c r="Y1954" s="35"/>
      <c r="Z1954" s="35"/>
      <c r="AA1954" s="35"/>
    </row>
    <row r="1955" spans="1:27">
      <c r="A1955" s="507"/>
      <c r="B1955" s="65" t="s">
        <v>3139</v>
      </c>
      <c r="C1955" s="231"/>
      <c r="D1955" s="508"/>
      <c r="E1955" s="68"/>
      <c r="F1955" s="69"/>
      <c r="G1955" s="279"/>
      <c r="H1955" s="35"/>
      <c r="I1955" s="35"/>
      <c r="J1955" s="35"/>
      <c r="K1955" s="35"/>
      <c r="L1955" s="35"/>
      <c r="M1955" s="35"/>
      <c r="N1955" s="35"/>
      <c r="O1955" s="35"/>
      <c r="P1955" s="35"/>
      <c r="Q1955" s="35"/>
      <c r="R1955" s="35"/>
      <c r="S1955" s="35"/>
      <c r="T1955" s="35"/>
      <c r="U1955" s="35"/>
      <c r="V1955" s="35"/>
      <c r="W1955" s="35"/>
      <c r="X1955" s="35"/>
      <c r="Y1955" s="35"/>
      <c r="Z1955" s="35"/>
      <c r="AA1955" s="35"/>
    </row>
    <row r="1956" spans="1:27" ht="63.75">
      <c r="A1956" s="507"/>
      <c r="B1956" s="65" t="s">
        <v>4419</v>
      </c>
      <c r="C1956" s="231"/>
      <c r="D1956" s="508"/>
      <c r="E1956" s="68"/>
      <c r="F1956" s="69"/>
      <c r="G1956" s="279"/>
      <c r="H1956" s="35"/>
      <c r="I1956" s="35"/>
      <c r="J1956" s="35"/>
      <c r="K1956" s="35"/>
      <c r="L1956" s="35"/>
      <c r="M1956" s="35"/>
      <c r="N1956" s="35"/>
      <c r="O1956" s="35"/>
      <c r="P1956" s="35"/>
      <c r="Q1956" s="35"/>
      <c r="R1956" s="35"/>
      <c r="S1956" s="35"/>
      <c r="T1956" s="35"/>
      <c r="U1956" s="35"/>
      <c r="V1956" s="35"/>
      <c r="W1956" s="35"/>
      <c r="X1956" s="35"/>
      <c r="Y1956" s="35"/>
      <c r="Z1956" s="35"/>
      <c r="AA1956" s="35"/>
    </row>
    <row r="1957" spans="1:27" ht="140.25">
      <c r="A1957" s="507"/>
      <c r="B1957" s="65" t="s">
        <v>4320</v>
      </c>
      <c r="C1957" s="231"/>
      <c r="D1957" s="508"/>
      <c r="E1957" s="68"/>
      <c r="F1957" s="69"/>
      <c r="G1957" s="279"/>
      <c r="H1957" s="35"/>
      <c r="I1957" s="35"/>
      <c r="J1957" s="35"/>
      <c r="K1957" s="35"/>
      <c r="L1957" s="35"/>
      <c r="M1957" s="35"/>
      <c r="N1957" s="35"/>
      <c r="O1957" s="35"/>
      <c r="P1957" s="35"/>
      <c r="Q1957" s="35"/>
      <c r="R1957" s="35"/>
      <c r="S1957" s="35"/>
      <c r="T1957" s="35"/>
      <c r="U1957" s="35"/>
      <c r="V1957" s="35"/>
      <c r="W1957" s="35"/>
      <c r="X1957" s="35"/>
      <c r="Y1957" s="35"/>
      <c r="Z1957" s="35"/>
      <c r="AA1957" s="35"/>
    </row>
    <row r="1958" spans="1:27">
      <c r="A1958" s="507"/>
      <c r="B1958" s="65"/>
      <c r="C1958" s="231"/>
      <c r="D1958" s="508"/>
      <c r="E1958" s="68"/>
      <c r="F1958" s="69"/>
      <c r="G1958" s="279"/>
      <c r="H1958" s="35"/>
      <c r="I1958" s="35"/>
      <c r="J1958" s="35"/>
      <c r="K1958" s="35"/>
      <c r="L1958" s="35"/>
      <c r="M1958" s="35"/>
      <c r="N1958" s="35"/>
      <c r="O1958" s="35"/>
      <c r="P1958" s="35"/>
      <c r="Q1958" s="35"/>
      <c r="R1958" s="35"/>
      <c r="S1958" s="35"/>
      <c r="T1958" s="35"/>
      <c r="U1958" s="35"/>
      <c r="V1958" s="35"/>
      <c r="W1958" s="35"/>
      <c r="X1958" s="35"/>
      <c r="Y1958" s="35"/>
      <c r="Z1958" s="35"/>
      <c r="AA1958" s="35"/>
    </row>
    <row r="1959" spans="1:27" ht="51">
      <c r="A1959" s="213"/>
      <c r="B1959" s="65" t="s">
        <v>3161</v>
      </c>
      <c r="C1959" s="231"/>
      <c r="D1959" s="508"/>
      <c r="E1959" s="68"/>
      <c r="F1959" s="69"/>
      <c r="G1959" s="279"/>
      <c r="H1959" s="35"/>
      <c r="I1959" s="35"/>
      <c r="J1959" s="35"/>
      <c r="K1959" s="35"/>
      <c r="L1959" s="35"/>
      <c r="M1959" s="35"/>
      <c r="N1959" s="35"/>
      <c r="O1959" s="35"/>
      <c r="P1959" s="35"/>
      <c r="Q1959" s="35"/>
      <c r="R1959" s="35"/>
      <c r="S1959" s="35"/>
      <c r="T1959" s="35"/>
      <c r="U1959" s="35"/>
      <c r="V1959" s="35"/>
      <c r="W1959" s="35"/>
      <c r="X1959" s="35"/>
      <c r="Y1959" s="35"/>
      <c r="Z1959" s="35"/>
      <c r="AA1959" s="35"/>
    </row>
    <row r="1960" spans="1:27" ht="38.25">
      <c r="A1960" s="213"/>
      <c r="B1960" s="65" t="s">
        <v>3162</v>
      </c>
      <c r="C1960" s="231"/>
      <c r="D1960" s="508"/>
      <c r="E1960" s="68"/>
      <c r="F1960" s="69"/>
      <c r="G1960" s="279"/>
      <c r="H1960" s="35"/>
      <c r="I1960" s="35"/>
      <c r="J1960" s="35"/>
      <c r="K1960" s="35"/>
      <c r="L1960" s="35"/>
      <c r="M1960" s="35"/>
      <c r="N1960" s="35"/>
      <c r="O1960" s="35"/>
      <c r="P1960" s="35"/>
      <c r="Q1960" s="35"/>
      <c r="R1960" s="35"/>
      <c r="S1960" s="35"/>
      <c r="T1960" s="35"/>
      <c r="U1960" s="35"/>
      <c r="V1960" s="35"/>
      <c r="W1960" s="35"/>
      <c r="X1960" s="35"/>
      <c r="Y1960" s="35"/>
      <c r="Z1960" s="35"/>
      <c r="AA1960" s="35"/>
    </row>
    <row r="1961" spans="1:27" ht="51">
      <c r="A1961" s="213"/>
      <c r="B1961" s="65" t="s">
        <v>3144</v>
      </c>
      <c r="C1961" s="231"/>
      <c r="D1961" s="508"/>
      <c r="E1961" s="68"/>
      <c r="F1961" s="69"/>
      <c r="G1961" s="279"/>
      <c r="H1961" s="35"/>
      <c r="I1961" s="35"/>
      <c r="J1961" s="35"/>
      <c r="K1961" s="35"/>
      <c r="L1961" s="35"/>
      <c r="M1961" s="35"/>
      <c r="N1961" s="35"/>
      <c r="O1961" s="35"/>
      <c r="P1961" s="35"/>
      <c r="Q1961" s="35"/>
      <c r="R1961" s="35"/>
      <c r="S1961" s="35"/>
      <c r="T1961" s="35"/>
      <c r="U1961" s="35"/>
      <c r="V1961" s="35"/>
      <c r="W1961" s="35"/>
      <c r="X1961" s="35"/>
      <c r="Y1961" s="35"/>
      <c r="Z1961" s="35"/>
      <c r="AA1961" s="35"/>
    </row>
    <row r="1962" spans="1:27" ht="63.75">
      <c r="A1962" s="213"/>
      <c r="B1962" s="65" t="s">
        <v>3163</v>
      </c>
      <c r="C1962" s="231"/>
      <c r="D1962" s="508"/>
      <c r="E1962" s="68"/>
      <c r="F1962" s="69"/>
      <c r="G1962" s="279"/>
      <c r="H1962" s="35"/>
      <c r="I1962" s="35"/>
      <c r="J1962" s="35"/>
      <c r="K1962" s="35"/>
      <c r="L1962" s="35"/>
      <c r="M1962" s="35"/>
      <c r="N1962" s="35"/>
      <c r="O1962" s="35"/>
      <c r="P1962" s="35"/>
      <c r="Q1962" s="35"/>
      <c r="R1962" s="35"/>
      <c r="S1962" s="35"/>
      <c r="T1962" s="35"/>
      <c r="U1962" s="35"/>
      <c r="V1962" s="35"/>
      <c r="W1962" s="35"/>
      <c r="X1962" s="35"/>
      <c r="Y1962" s="35"/>
      <c r="Z1962" s="35"/>
      <c r="AA1962" s="35"/>
    </row>
    <row r="1963" spans="1:27" ht="38.25">
      <c r="A1963" s="213"/>
      <c r="B1963" s="65" t="s">
        <v>3164</v>
      </c>
      <c r="C1963" s="231"/>
      <c r="D1963" s="508"/>
      <c r="E1963" s="68"/>
      <c r="F1963" s="69"/>
      <c r="G1963" s="279"/>
      <c r="H1963" s="35"/>
      <c r="I1963" s="35"/>
      <c r="J1963" s="35"/>
      <c r="K1963" s="35"/>
      <c r="L1963" s="35"/>
      <c r="M1963" s="35"/>
      <c r="N1963" s="35"/>
      <c r="O1963" s="35"/>
      <c r="P1963" s="35"/>
      <c r="Q1963" s="35"/>
      <c r="R1963" s="35"/>
      <c r="S1963" s="35"/>
      <c r="T1963" s="35"/>
      <c r="U1963" s="35"/>
      <c r="V1963" s="35"/>
      <c r="W1963" s="35"/>
      <c r="X1963" s="35"/>
      <c r="Y1963" s="35"/>
      <c r="Z1963" s="35"/>
      <c r="AA1963" s="35"/>
    </row>
    <row r="1964" spans="1:27" ht="25.5">
      <c r="A1964" s="213"/>
      <c r="B1964" s="65" t="s">
        <v>3165</v>
      </c>
      <c r="C1964" s="231"/>
      <c r="D1964" s="508"/>
      <c r="E1964" s="68"/>
      <c r="F1964" s="69"/>
      <c r="G1964" s="279"/>
      <c r="H1964" s="35"/>
      <c r="I1964" s="35"/>
      <c r="J1964" s="35"/>
      <c r="K1964" s="35"/>
      <c r="L1964" s="35"/>
      <c r="M1964" s="35"/>
      <c r="N1964" s="35"/>
      <c r="O1964" s="35"/>
      <c r="P1964" s="35"/>
      <c r="Q1964" s="35"/>
      <c r="R1964" s="35"/>
      <c r="S1964" s="35"/>
      <c r="T1964" s="35"/>
      <c r="U1964" s="35"/>
      <c r="V1964" s="35"/>
      <c r="W1964" s="35"/>
      <c r="X1964" s="35"/>
      <c r="Y1964" s="35"/>
      <c r="Z1964" s="35"/>
      <c r="AA1964" s="35"/>
    </row>
    <row r="1965" spans="1:27">
      <c r="A1965" s="213"/>
      <c r="B1965" s="65" t="s">
        <v>3146</v>
      </c>
      <c r="C1965" s="231"/>
      <c r="D1965" s="508"/>
      <c r="E1965" s="68"/>
      <c r="F1965" s="69"/>
      <c r="G1965" s="279"/>
      <c r="H1965" s="35"/>
      <c r="I1965" s="35"/>
      <c r="J1965" s="35"/>
      <c r="K1965" s="35"/>
      <c r="L1965" s="35"/>
      <c r="M1965" s="35"/>
      <c r="N1965" s="35"/>
      <c r="O1965" s="35"/>
      <c r="P1965" s="35"/>
      <c r="Q1965" s="35"/>
      <c r="R1965" s="35"/>
      <c r="S1965" s="35"/>
      <c r="T1965" s="35"/>
      <c r="U1965" s="35"/>
      <c r="V1965" s="35"/>
      <c r="W1965" s="35"/>
      <c r="X1965" s="35"/>
      <c r="Y1965" s="35"/>
      <c r="Z1965" s="35"/>
      <c r="AA1965" s="35"/>
    </row>
    <row r="1966" spans="1:27">
      <c r="A1966" s="210"/>
      <c r="B1966" s="65"/>
      <c r="C1966" s="231"/>
      <c r="D1966" s="508"/>
      <c r="E1966" s="68"/>
      <c r="F1966" s="69"/>
      <c r="G1966" s="279"/>
      <c r="H1966" s="35"/>
      <c r="I1966" s="35"/>
      <c r="J1966" s="35"/>
      <c r="K1966" s="35"/>
      <c r="L1966" s="35"/>
      <c r="M1966" s="35"/>
      <c r="N1966" s="35"/>
      <c r="O1966" s="35"/>
      <c r="P1966" s="35"/>
      <c r="Q1966" s="35"/>
      <c r="R1966" s="35"/>
      <c r="S1966" s="35"/>
      <c r="T1966" s="35"/>
      <c r="U1966" s="35"/>
      <c r="V1966" s="35"/>
      <c r="W1966" s="35"/>
      <c r="X1966" s="35"/>
      <c r="Y1966" s="35"/>
      <c r="Z1966" s="35"/>
      <c r="AA1966" s="35"/>
    </row>
    <row r="1967" spans="1:27" ht="89.25">
      <c r="A1967" s="509"/>
      <c r="B1967" s="65" t="s">
        <v>3166</v>
      </c>
      <c r="C1967" s="231"/>
      <c r="D1967" s="508"/>
      <c r="E1967" s="68"/>
      <c r="F1967" s="69"/>
      <c r="G1967" s="279"/>
      <c r="H1967" s="35"/>
      <c r="I1967" s="35"/>
      <c r="J1967" s="35"/>
      <c r="K1967" s="35"/>
      <c r="L1967" s="35"/>
      <c r="M1967" s="35"/>
      <c r="N1967" s="35"/>
      <c r="O1967" s="35"/>
      <c r="P1967" s="35"/>
      <c r="Q1967" s="35"/>
      <c r="R1967" s="35"/>
      <c r="S1967" s="35"/>
      <c r="T1967" s="35"/>
      <c r="U1967" s="35"/>
      <c r="V1967" s="35"/>
      <c r="W1967" s="35"/>
      <c r="X1967" s="35"/>
      <c r="Y1967" s="35"/>
      <c r="Z1967" s="35"/>
      <c r="AA1967" s="35"/>
    </row>
    <row r="1968" spans="1:27">
      <c r="A1968" s="509"/>
      <c r="B1968" s="65"/>
      <c r="C1968" s="231"/>
      <c r="D1968" s="508"/>
      <c r="E1968" s="68"/>
      <c r="F1968" s="69"/>
      <c r="G1968" s="279"/>
      <c r="H1968" s="35"/>
      <c r="I1968" s="35"/>
      <c r="J1968" s="35"/>
      <c r="K1968" s="35"/>
      <c r="L1968" s="35"/>
      <c r="M1968" s="35"/>
      <c r="N1968" s="35"/>
      <c r="O1968" s="35"/>
      <c r="P1968" s="35"/>
      <c r="Q1968" s="35"/>
      <c r="R1968" s="35"/>
      <c r="S1968" s="35"/>
      <c r="T1968" s="35"/>
      <c r="U1968" s="35"/>
      <c r="V1968" s="35"/>
      <c r="W1968" s="35"/>
      <c r="X1968" s="35"/>
      <c r="Y1968" s="35"/>
      <c r="Z1968" s="35"/>
      <c r="AA1968" s="35"/>
    </row>
    <row r="1969" spans="1:27">
      <c r="A1969" s="509" t="s">
        <v>995</v>
      </c>
      <c r="B1969" s="65" t="s">
        <v>3167</v>
      </c>
      <c r="C1969" s="231"/>
      <c r="D1969" s="508"/>
      <c r="E1969" s="68"/>
      <c r="F1969" s="69"/>
      <c r="G1969" s="279"/>
      <c r="H1969" s="35"/>
      <c r="I1969" s="35"/>
      <c r="J1969" s="35"/>
      <c r="K1969" s="35"/>
      <c r="L1969" s="35"/>
      <c r="M1969" s="35"/>
      <c r="N1969" s="35"/>
      <c r="O1969" s="35"/>
      <c r="P1969" s="35"/>
      <c r="Q1969" s="35"/>
      <c r="R1969" s="35"/>
      <c r="S1969" s="35"/>
      <c r="T1969" s="35"/>
      <c r="U1969" s="35"/>
      <c r="V1969" s="35"/>
      <c r="W1969" s="35"/>
      <c r="X1969" s="35"/>
      <c r="Y1969" s="35"/>
      <c r="Z1969" s="35"/>
      <c r="AA1969" s="35"/>
    </row>
    <row r="1970" spans="1:27" ht="51">
      <c r="A1970" s="509"/>
      <c r="B1970" s="65" t="s">
        <v>3168</v>
      </c>
      <c r="C1970" s="231"/>
      <c r="D1970" s="508"/>
      <c r="E1970" s="68"/>
      <c r="F1970" s="69"/>
      <c r="G1970" s="279"/>
      <c r="H1970" s="35"/>
      <c r="I1970" s="35"/>
      <c r="J1970" s="35"/>
      <c r="K1970" s="35"/>
      <c r="L1970" s="35"/>
      <c r="M1970" s="35"/>
      <c r="N1970" s="35"/>
      <c r="O1970" s="35"/>
      <c r="P1970" s="35"/>
      <c r="Q1970" s="35"/>
      <c r="R1970" s="35"/>
      <c r="S1970" s="35"/>
      <c r="T1970" s="35"/>
      <c r="U1970" s="35"/>
      <c r="V1970" s="35"/>
      <c r="W1970" s="35"/>
      <c r="X1970" s="35"/>
      <c r="Y1970" s="35"/>
      <c r="Z1970" s="35"/>
      <c r="AA1970" s="35"/>
    </row>
    <row r="1971" spans="1:27">
      <c r="A1971" s="510"/>
      <c r="B1971" s="65"/>
      <c r="C1971" s="231"/>
      <c r="D1971" s="508"/>
      <c r="E1971" s="68"/>
      <c r="F1971" s="69"/>
      <c r="G1971" s="279"/>
      <c r="H1971" s="35"/>
      <c r="I1971" s="35"/>
      <c r="J1971" s="35"/>
      <c r="K1971" s="35"/>
      <c r="L1971" s="35"/>
      <c r="M1971" s="35"/>
      <c r="N1971" s="35"/>
      <c r="O1971" s="35"/>
      <c r="P1971" s="35"/>
      <c r="Q1971" s="35"/>
      <c r="R1971" s="35"/>
      <c r="S1971" s="35"/>
      <c r="T1971" s="35"/>
      <c r="U1971" s="35"/>
      <c r="V1971" s="35"/>
      <c r="W1971" s="35"/>
      <c r="X1971" s="35"/>
      <c r="Y1971" s="35"/>
      <c r="Z1971" s="35"/>
      <c r="AA1971" s="35"/>
    </row>
    <row r="1972" spans="1:27">
      <c r="A1972" s="509" t="s">
        <v>995</v>
      </c>
      <c r="B1972" s="65" t="s">
        <v>3169</v>
      </c>
      <c r="C1972" s="231"/>
      <c r="D1972" s="508"/>
      <c r="E1972" s="68"/>
      <c r="F1972" s="69"/>
      <c r="G1972" s="279"/>
      <c r="H1972" s="35"/>
      <c r="I1972" s="35"/>
      <c r="J1972" s="35"/>
      <c r="K1972" s="35"/>
      <c r="L1972" s="35"/>
      <c r="M1972" s="35"/>
      <c r="N1972" s="35"/>
      <c r="O1972" s="35"/>
      <c r="P1972" s="35"/>
      <c r="Q1972" s="35"/>
      <c r="R1972" s="35"/>
      <c r="S1972" s="35"/>
      <c r="T1972" s="35"/>
      <c r="U1972" s="35"/>
      <c r="V1972" s="35"/>
      <c r="W1972" s="35"/>
      <c r="X1972" s="35"/>
      <c r="Y1972" s="35"/>
      <c r="Z1972" s="35"/>
      <c r="AA1972" s="35"/>
    </row>
    <row r="1973" spans="1:27" ht="38.25">
      <c r="A1973" s="509"/>
      <c r="B1973" s="65" t="s">
        <v>3170</v>
      </c>
      <c r="C1973" s="231"/>
      <c r="D1973" s="508"/>
      <c r="E1973" s="68"/>
      <c r="F1973" s="69"/>
      <c r="G1973" s="279"/>
      <c r="H1973" s="35"/>
      <c r="I1973" s="35"/>
      <c r="J1973" s="35"/>
      <c r="K1973" s="35"/>
      <c r="L1973" s="35"/>
      <c r="M1973" s="35"/>
      <c r="N1973" s="35"/>
      <c r="O1973" s="35"/>
      <c r="P1973" s="35"/>
      <c r="Q1973" s="35"/>
      <c r="R1973" s="35"/>
      <c r="S1973" s="35"/>
      <c r="T1973" s="35"/>
      <c r="U1973" s="35"/>
      <c r="V1973" s="35"/>
      <c r="W1973" s="35"/>
      <c r="X1973" s="35"/>
      <c r="Y1973" s="35"/>
      <c r="Z1973" s="35"/>
      <c r="AA1973" s="35"/>
    </row>
    <row r="1974" spans="1:27" ht="38.25">
      <c r="A1974" s="509"/>
      <c r="B1974" s="65" t="s">
        <v>3171</v>
      </c>
      <c r="C1974" s="231"/>
      <c r="D1974" s="508"/>
      <c r="E1974" s="68"/>
      <c r="F1974" s="69"/>
      <c r="G1974" s="279"/>
      <c r="H1974" s="35"/>
      <c r="I1974" s="35"/>
      <c r="J1974" s="35"/>
      <c r="K1974" s="35"/>
      <c r="L1974" s="35"/>
      <c r="M1974" s="35"/>
      <c r="N1974" s="35"/>
      <c r="O1974" s="35"/>
      <c r="P1974" s="35"/>
      <c r="Q1974" s="35"/>
      <c r="R1974" s="35"/>
      <c r="S1974" s="35"/>
      <c r="T1974" s="35"/>
      <c r="U1974" s="35"/>
      <c r="V1974" s="35"/>
      <c r="W1974" s="35"/>
      <c r="X1974" s="35"/>
      <c r="Y1974" s="35"/>
      <c r="Z1974" s="35"/>
      <c r="AA1974" s="35"/>
    </row>
    <row r="1975" spans="1:27">
      <c r="A1975" s="511"/>
      <c r="B1975" s="276"/>
      <c r="C1975" s="512"/>
      <c r="D1975" s="513"/>
      <c r="E1975" s="166"/>
      <c r="F1975" s="514"/>
      <c r="G1975" s="279"/>
      <c r="H1975" s="35"/>
      <c r="I1975" s="35"/>
      <c r="J1975" s="35"/>
      <c r="K1975" s="35"/>
      <c r="L1975" s="35"/>
      <c r="M1975" s="35"/>
      <c r="N1975" s="35"/>
      <c r="O1975" s="35"/>
      <c r="P1975" s="35"/>
      <c r="Q1975" s="35"/>
      <c r="R1975" s="35"/>
      <c r="S1975" s="35"/>
      <c r="T1975" s="35"/>
      <c r="U1975" s="35"/>
      <c r="V1975" s="35"/>
      <c r="W1975" s="35"/>
      <c r="X1975" s="35"/>
      <c r="Y1975" s="35"/>
      <c r="Z1975" s="35"/>
      <c r="AA1975" s="35"/>
    </row>
    <row r="1976" spans="1:27">
      <c r="A1976" s="420" t="s">
        <v>987</v>
      </c>
      <c r="B1976" s="437" t="s">
        <v>3174</v>
      </c>
      <c r="C1976" s="512"/>
      <c r="D1976" s="513"/>
      <c r="E1976" s="166"/>
      <c r="F1976" s="514"/>
      <c r="G1976" s="279"/>
      <c r="H1976" s="35"/>
      <c r="I1976" s="35"/>
      <c r="J1976" s="35"/>
      <c r="K1976" s="35"/>
      <c r="L1976" s="35"/>
      <c r="M1976" s="35"/>
      <c r="N1976" s="35"/>
      <c r="O1976" s="35"/>
      <c r="P1976" s="35"/>
      <c r="Q1976" s="35"/>
      <c r="R1976" s="35"/>
      <c r="S1976" s="35"/>
      <c r="T1976" s="35"/>
      <c r="U1976" s="35"/>
      <c r="V1976" s="35"/>
      <c r="W1976" s="35"/>
      <c r="X1976" s="35"/>
      <c r="Y1976" s="35"/>
      <c r="Z1976" s="35"/>
      <c r="AA1976" s="35"/>
    </row>
    <row r="1977" spans="1:27" ht="25.5">
      <c r="A1977" s="511"/>
      <c r="B1977" s="276" t="s">
        <v>3175</v>
      </c>
      <c r="C1977" s="512"/>
      <c r="D1977" s="513"/>
      <c r="E1977" s="166"/>
      <c r="F1977" s="514"/>
      <c r="G1977" s="279"/>
      <c r="H1977" s="35"/>
      <c r="I1977" s="35"/>
      <c r="J1977" s="35"/>
      <c r="K1977" s="35"/>
      <c r="L1977" s="35"/>
      <c r="M1977" s="35"/>
      <c r="N1977" s="35"/>
      <c r="O1977" s="35"/>
      <c r="P1977" s="35"/>
      <c r="Q1977" s="35"/>
      <c r="R1977" s="35"/>
      <c r="S1977" s="35"/>
      <c r="T1977" s="35"/>
      <c r="U1977" s="35"/>
      <c r="V1977" s="35"/>
      <c r="W1977" s="35"/>
      <c r="X1977" s="35"/>
      <c r="Y1977" s="35"/>
      <c r="Z1977" s="35"/>
      <c r="AA1977" s="35"/>
    </row>
    <row r="1978" spans="1:27" ht="51">
      <c r="A1978" s="511"/>
      <c r="B1978" s="276" t="s">
        <v>3150</v>
      </c>
      <c r="C1978" s="512"/>
      <c r="D1978" s="513"/>
      <c r="E1978" s="166"/>
      <c r="F1978" s="514"/>
      <c r="G1978" s="279"/>
      <c r="H1978" s="35"/>
      <c r="I1978" s="35"/>
      <c r="J1978" s="35"/>
      <c r="K1978" s="35"/>
      <c r="L1978" s="35"/>
      <c r="M1978" s="35"/>
      <c r="N1978" s="35"/>
      <c r="O1978" s="35"/>
      <c r="P1978" s="35"/>
      <c r="Q1978" s="35"/>
      <c r="R1978" s="35"/>
      <c r="S1978" s="35"/>
      <c r="T1978" s="35"/>
      <c r="U1978" s="35"/>
      <c r="V1978" s="35"/>
      <c r="W1978" s="35"/>
      <c r="X1978" s="35"/>
      <c r="Y1978" s="35"/>
      <c r="Z1978" s="35"/>
      <c r="AA1978" s="35"/>
    </row>
    <row r="1979" spans="1:27">
      <c r="A1979" s="511"/>
      <c r="B1979" s="276" t="s">
        <v>1032</v>
      </c>
      <c r="C1979" s="512"/>
      <c r="D1979" s="513"/>
      <c r="E1979" s="166"/>
      <c r="F1979" s="514"/>
      <c r="G1979" s="279"/>
      <c r="H1979" s="35"/>
      <c r="I1979" s="35"/>
      <c r="J1979" s="35"/>
      <c r="K1979" s="35"/>
      <c r="L1979" s="35"/>
      <c r="M1979" s="35"/>
      <c r="N1979" s="35"/>
      <c r="O1979" s="35"/>
      <c r="P1979" s="35"/>
      <c r="Q1979" s="35"/>
      <c r="R1979" s="35"/>
      <c r="S1979" s="35"/>
      <c r="T1979" s="35"/>
      <c r="U1979" s="35"/>
      <c r="V1979" s="35"/>
      <c r="W1979" s="35"/>
      <c r="X1979" s="35"/>
      <c r="Y1979" s="35"/>
      <c r="Z1979" s="35"/>
      <c r="AA1979" s="35"/>
    </row>
    <row r="1980" spans="1:27">
      <c r="A1980" s="511"/>
      <c r="B1980" s="276" t="s">
        <v>1043</v>
      </c>
      <c r="C1980" s="512"/>
      <c r="D1980" s="513"/>
      <c r="E1980" s="166"/>
      <c r="F1980" s="514"/>
      <c r="G1980" s="279"/>
      <c r="H1980" s="35"/>
      <c r="I1980" s="35"/>
      <c r="J1980" s="35"/>
      <c r="K1980" s="35"/>
      <c r="L1980" s="35"/>
      <c r="M1980" s="35"/>
      <c r="N1980" s="35"/>
      <c r="O1980" s="35"/>
      <c r="P1980" s="35"/>
      <c r="Q1980" s="35"/>
      <c r="R1980" s="35"/>
      <c r="S1980" s="35"/>
      <c r="T1980" s="35"/>
      <c r="U1980" s="35"/>
      <c r="V1980" s="35"/>
      <c r="W1980" s="35"/>
      <c r="X1980" s="35"/>
      <c r="Y1980" s="35"/>
      <c r="Z1980" s="35"/>
      <c r="AA1980" s="35"/>
    </row>
    <row r="1981" spans="1:27" ht="25.5">
      <c r="A1981" s="515" t="s">
        <v>75</v>
      </c>
      <c r="B1981" s="276" t="s">
        <v>3201</v>
      </c>
      <c r="C1981" s="266" t="s">
        <v>1044</v>
      </c>
      <c r="D1981" s="516">
        <v>1</v>
      </c>
      <c r="E1981" s="626"/>
      <c r="F1981" s="166">
        <f t="shared" ref="F1981" si="128">D1981*E1981</f>
        <v>0</v>
      </c>
      <c r="G1981" s="279"/>
      <c r="H1981" s="35"/>
      <c r="I1981" s="35"/>
      <c r="J1981" s="35"/>
      <c r="K1981" s="35"/>
      <c r="L1981" s="35"/>
      <c r="M1981" s="35"/>
      <c r="N1981" s="35"/>
      <c r="O1981" s="35"/>
      <c r="P1981" s="35"/>
      <c r="Q1981" s="35"/>
      <c r="R1981" s="35"/>
      <c r="S1981" s="35"/>
      <c r="T1981" s="35"/>
      <c r="U1981" s="35"/>
      <c r="V1981" s="35"/>
      <c r="W1981" s="35"/>
      <c r="X1981" s="35"/>
      <c r="Y1981" s="35"/>
      <c r="Z1981" s="35"/>
      <c r="AA1981" s="35"/>
    </row>
    <row r="1982" spans="1:27">
      <c r="A1982" s="517"/>
      <c r="B1982" s="518"/>
      <c r="C1982" s="194"/>
      <c r="D1982" s="519"/>
      <c r="E1982" s="519"/>
      <c r="F1982" s="520"/>
      <c r="G1982" s="279"/>
      <c r="H1982" s="35"/>
      <c r="I1982" s="35"/>
      <c r="J1982" s="35"/>
      <c r="K1982" s="35"/>
      <c r="L1982" s="35"/>
      <c r="M1982" s="35"/>
      <c r="N1982" s="35"/>
      <c r="O1982" s="35"/>
      <c r="P1982" s="35"/>
      <c r="Q1982" s="35"/>
      <c r="R1982" s="35"/>
      <c r="S1982" s="35"/>
      <c r="T1982" s="35"/>
      <c r="U1982" s="35"/>
      <c r="V1982" s="35"/>
      <c r="W1982" s="35"/>
      <c r="X1982" s="35"/>
      <c r="Y1982" s="35"/>
      <c r="Z1982" s="35"/>
      <c r="AA1982" s="35"/>
    </row>
    <row r="1983" spans="1:27" ht="25.5">
      <c r="A1983" s="420" t="s">
        <v>1027</v>
      </c>
      <c r="B1983" s="437" t="s">
        <v>3173</v>
      </c>
      <c r="C1983" s="512"/>
      <c r="D1983" s="513"/>
      <c r="E1983" s="166"/>
      <c r="F1983" s="514"/>
      <c r="G1983" s="279"/>
      <c r="H1983" s="35"/>
      <c r="I1983" s="35"/>
      <c r="J1983" s="35"/>
      <c r="K1983" s="35"/>
      <c r="L1983" s="35"/>
      <c r="M1983" s="35"/>
      <c r="N1983" s="35"/>
      <c r="O1983" s="35"/>
      <c r="P1983" s="35"/>
      <c r="Q1983" s="35"/>
      <c r="R1983" s="35"/>
      <c r="S1983" s="35"/>
      <c r="T1983" s="35"/>
      <c r="U1983" s="35"/>
      <c r="V1983" s="35"/>
      <c r="W1983" s="35"/>
      <c r="X1983" s="35"/>
      <c r="Y1983" s="35"/>
      <c r="Z1983" s="35"/>
      <c r="AA1983" s="35"/>
    </row>
    <row r="1984" spans="1:27" ht="25.5">
      <c r="A1984" s="511"/>
      <c r="B1984" s="276" t="s">
        <v>3172</v>
      </c>
      <c r="C1984" s="512"/>
      <c r="D1984" s="513"/>
      <c r="E1984" s="166"/>
      <c r="F1984" s="514"/>
      <c r="G1984" s="279"/>
      <c r="H1984" s="35"/>
      <c r="I1984" s="35"/>
      <c r="J1984" s="35"/>
      <c r="K1984" s="35"/>
      <c r="L1984" s="35"/>
      <c r="M1984" s="35"/>
      <c r="N1984" s="35"/>
      <c r="O1984" s="35"/>
      <c r="P1984" s="35"/>
      <c r="Q1984" s="35"/>
      <c r="R1984" s="35"/>
      <c r="S1984" s="35"/>
      <c r="T1984" s="35"/>
      <c r="U1984" s="35"/>
      <c r="V1984" s="35"/>
      <c r="W1984" s="35"/>
      <c r="X1984" s="35"/>
      <c r="Y1984" s="35"/>
      <c r="Z1984" s="35"/>
      <c r="AA1984" s="35"/>
    </row>
    <row r="1985" spans="1:27" ht="51">
      <c r="A1985" s="511"/>
      <c r="B1985" s="276" t="s">
        <v>3150</v>
      </c>
      <c r="C1985" s="512"/>
      <c r="D1985" s="513"/>
      <c r="E1985" s="166"/>
      <c r="F1985" s="514"/>
      <c r="G1985" s="279"/>
      <c r="H1985" s="35"/>
      <c r="I1985" s="35"/>
      <c r="J1985" s="35"/>
      <c r="K1985" s="35"/>
      <c r="L1985" s="35"/>
      <c r="M1985" s="35"/>
      <c r="N1985" s="35"/>
      <c r="O1985" s="35"/>
      <c r="P1985" s="35"/>
      <c r="Q1985" s="35"/>
      <c r="R1985" s="35"/>
      <c r="S1985" s="35"/>
      <c r="T1985" s="35"/>
      <c r="U1985" s="35"/>
      <c r="V1985" s="35"/>
      <c r="W1985" s="35"/>
      <c r="X1985" s="35"/>
      <c r="Y1985" s="35"/>
      <c r="Z1985" s="35"/>
      <c r="AA1985" s="35"/>
    </row>
    <row r="1986" spans="1:27">
      <c r="A1986" s="511"/>
      <c r="B1986" s="276" t="s">
        <v>1032</v>
      </c>
      <c r="C1986" s="512"/>
      <c r="D1986" s="513"/>
      <c r="E1986" s="166"/>
      <c r="F1986" s="514"/>
      <c r="G1986" s="279"/>
      <c r="H1986" s="35"/>
      <c r="I1986" s="35"/>
      <c r="J1986" s="35"/>
      <c r="K1986" s="35"/>
      <c r="L1986" s="35"/>
      <c r="M1986" s="35"/>
      <c r="N1986" s="35"/>
      <c r="O1986" s="35"/>
      <c r="P1986" s="35"/>
      <c r="Q1986" s="35"/>
      <c r="R1986" s="35"/>
      <c r="S1986" s="35"/>
      <c r="T1986" s="35"/>
      <c r="U1986" s="35"/>
      <c r="V1986" s="35"/>
      <c r="W1986" s="35"/>
      <c r="X1986" s="35"/>
      <c r="Y1986" s="35"/>
      <c r="Z1986" s="35"/>
      <c r="AA1986" s="35"/>
    </row>
    <row r="1987" spans="1:27">
      <c r="A1987" s="511"/>
      <c r="B1987" s="276" t="s">
        <v>1043</v>
      </c>
      <c r="C1987" s="512"/>
      <c r="D1987" s="513"/>
      <c r="E1987" s="166"/>
      <c r="F1987" s="514"/>
      <c r="G1987" s="279"/>
      <c r="H1987" s="35"/>
      <c r="I1987" s="35"/>
      <c r="J1987" s="35"/>
      <c r="K1987" s="35"/>
      <c r="L1987" s="35"/>
      <c r="M1987" s="35"/>
      <c r="N1987" s="35"/>
      <c r="O1987" s="35"/>
      <c r="P1987" s="35"/>
      <c r="Q1987" s="35"/>
      <c r="R1987" s="35"/>
      <c r="S1987" s="35"/>
      <c r="T1987" s="35"/>
      <c r="U1987" s="35"/>
      <c r="V1987" s="35"/>
      <c r="W1987" s="35"/>
      <c r="X1987" s="35"/>
      <c r="Y1987" s="35"/>
      <c r="Z1987" s="35"/>
      <c r="AA1987" s="35"/>
    </row>
    <row r="1988" spans="1:27" ht="25.5">
      <c r="A1988" s="515" t="s">
        <v>75</v>
      </c>
      <c r="B1988" s="276" t="s">
        <v>3202</v>
      </c>
      <c r="C1988" s="266" t="s">
        <v>1044</v>
      </c>
      <c r="D1988" s="516">
        <v>2</v>
      </c>
      <c r="E1988" s="626"/>
      <c r="F1988" s="166">
        <f t="shared" ref="F1988" si="129">D1988*E1988</f>
        <v>0</v>
      </c>
      <c r="G1988" s="279"/>
      <c r="H1988" s="35"/>
      <c r="I1988" s="35"/>
      <c r="J1988" s="35"/>
      <c r="K1988" s="35"/>
      <c r="L1988" s="35"/>
      <c r="M1988" s="35"/>
      <c r="N1988" s="35"/>
      <c r="O1988" s="35"/>
      <c r="P1988" s="35"/>
      <c r="Q1988" s="35"/>
      <c r="R1988" s="35"/>
      <c r="S1988" s="35"/>
      <c r="T1988" s="35"/>
      <c r="U1988" s="35"/>
      <c r="V1988" s="35"/>
      <c r="W1988" s="35"/>
      <c r="X1988" s="35"/>
      <c r="Y1988" s="35"/>
      <c r="Z1988" s="35"/>
      <c r="AA1988" s="35"/>
    </row>
    <row r="1989" spans="1:27">
      <c r="A1989" s="517"/>
      <c r="B1989" s="518"/>
      <c r="C1989" s="194"/>
      <c r="D1989" s="519"/>
      <c r="E1989" s="519"/>
      <c r="F1989" s="520"/>
      <c r="G1989" s="279"/>
      <c r="H1989" s="35"/>
      <c r="I1989" s="35"/>
      <c r="J1989" s="35"/>
      <c r="K1989" s="35"/>
      <c r="L1989" s="35"/>
      <c r="M1989" s="35"/>
      <c r="N1989" s="35"/>
      <c r="O1989" s="35"/>
      <c r="P1989" s="35"/>
      <c r="Q1989" s="35"/>
      <c r="R1989" s="35"/>
      <c r="S1989" s="35"/>
      <c r="T1989" s="35"/>
      <c r="U1989" s="35"/>
      <c r="V1989" s="35"/>
      <c r="W1989" s="35"/>
      <c r="X1989" s="35"/>
      <c r="Y1989" s="35"/>
      <c r="Z1989" s="35"/>
      <c r="AA1989" s="35"/>
    </row>
    <row r="1990" spans="1:27" ht="25.5">
      <c r="A1990" s="420" t="s">
        <v>1030</v>
      </c>
      <c r="B1990" s="437" t="s">
        <v>3176</v>
      </c>
      <c r="C1990" s="512"/>
      <c r="D1990" s="513"/>
      <c r="E1990" s="166"/>
      <c r="F1990" s="514"/>
      <c r="G1990" s="279"/>
      <c r="H1990" s="35"/>
      <c r="I1990" s="35"/>
      <c r="J1990" s="35"/>
      <c r="K1990" s="35"/>
      <c r="L1990" s="35"/>
      <c r="M1990" s="35"/>
      <c r="N1990" s="35"/>
      <c r="O1990" s="35"/>
      <c r="P1990" s="35"/>
      <c r="Q1990" s="35"/>
      <c r="R1990" s="35"/>
      <c r="S1990" s="35"/>
      <c r="T1990" s="35"/>
      <c r="U1990" s="35"/>
      <c r="V1990" s="35"/>
      <c r="W1990" s="35"/>
      <c r="X1990" s="35"/>
      <c r="Y1990" s="35"/>
      <c r="Z1990" s="35"/>
      <c r="AA1990" s="35"/>
    </row>
    <row r="1991" spans="1:27" ht="25.5">
      <c r="A1991" s="511"/>
      <c r="B1991" s="276" t="s">
        <v>3172</v>
      </c>
      <c r="C1991" s="512"/>
      <c r="D1991" s="513"/>
      <c r="E1991" s="166"/>
      <c r="F1991" s="514"/>
      <c r="G1991" s="279"/>
      <c r="H1991" s="35"/>
      <c r="I1991" s="35"/>
      <c r="J1991" s="35"/>
      <c r="K1991" s="35"/>
      <c r="L1991" s="35"/>
      <c r="M1991" s="35"/>
      <c r="N1991" s="35"/>
      <c r="O1991" s="35"/>
      <c r="P1991" s="35"/>
      <c r="Q1991" s="35"/>
      <c r="R1991" s="35"/>
      <c r="S1991" s="35"/>
      <c r="T1991" s="35"/>
      <c r="U1991" s="35"/>
      <c r="V1991" s="35"/>
      <c r="W1991" s="35"/>
      <c r="X1991" s="35"/>
      <c r="Y1991" s="35"/>
      <c r="Z1991" s="35"/>
      <c r="AA1991" s="35"/>
    </row>
    <row r="1992" spans="1:27" ht="51">
      <c r="A1992" s="511"/>
      <c r="B1992" s="276" t="s">
        <v>3150</v>
      </c>
      <c r="C1992" s="512"/>
      <c r="D1992" s="513"/>
      <c r="E1992" s="166"/>
      <c r="F1992" s="514"/>
      <c r="G1992" s="279"/>
      <c r="H1992" s="35"/>
      <c r="I1992" s="35"/>
      <c r="J1992" s="35"/>
      <c r="K1992" s="35"/>
      <c r="L1992" s="35"/>
      <c r="M1992" s="35"/>
      <c r="N1992" s="35"/>
      <c r="O1992" s="35"/>
      <c r="P1992" s="35"/>
      <c r="Q1992" s="35"/>
      <c r="R1992" s="35"/>
      <c r="S1992" s="35"/>
      <c r="T1992" s="35"/>
      <c r="U1992" s="35"/>
      <c r="V1992" s="35"/>
      <c r="W1992" s="35"/>
      <c r="X1992" s="35"/>
      <c r="Y1992" s="35"/>
      <c r="Z1992" s="35"/>
      <c r="AA1992" s="35"/>
    </row>
    <row r="1993" spans="1:27">
      <c r="A1993" s="511"/>
      <c r="B1993" s="276" t="s">
        <v>1032</v>
      </c>
      <c r="C1993" s="512"/>
      <c r="D1993" s="513"/>
      <c r="E1993" s="166"/>
      <c r="F1993" s="514"/>
      <c r="G1993" s="279"/>
      <c r="H1993" s="35"/>
      <c r="I1993" s="35"/>
      <c r="J1993" s="35"/>
      <c r="K1993" s="35"/>
      <c r="L1993" s="35"/>
      <c r="M1993" s="35"/>
      <c r="N1993" s="35"/>
      <c r="O1993" s="35"/>
      <c r="P1993" s="35"/>
      <c r="Q1993" s="35"/>
      <c r="R1993" s="35"/>
      <c r="S1993" s="35"/>
      <c r="T1993" s="35"/>
      <c r="U1993" s="35"/>
      <c r="V1993" s="35"/>
      <c r="W1993" s="35"/>
      <c r="X1993" s="35"/>
      <c r="Y1993" s="35"/>
      <c r="Z1993" s="35"/>
      <c r="AA1993" s="35"/>
    </row>
    <row r="1994" spans="1:27">
      <c r="A1994" s="511"/>
      <c r="B1994" s="276" t="s">
        <v>1043</v>
      </c>
      <c r="C1994" s="512"/>
      <c r="D1994" s="513"/>
      <c r="E1994" s="166"/>
      <c r="F1994" s="514"/>
      <c r="G1994" s="279"/>
      <c r="H1994" s="35"/>
      <c r="I1994" s="35"/>
      <c r="J1994" s="35"/>
      <c r="K1994" s="35"/>
      <c r="L1994" s="35"/>
      <c r="M1994" s="35"/>
      <c r="N1994" s="35"/>
      <c r="O1994" s="35"/>
      <c r="P1994" s="35"/>
      <c r="Q1994" s="35"/>
      <c r="R1994" s="35"/>
      <c r="S1994" s="35"/>
      <c r="T1994" s="35"/>
      <c r="U1994" s="35"/>
      <c r="V1994" s="35"/>
      <c r="W1994" s="35"/>
      <c r="X1994" s="35"/>
      <c r="Y1994" s="35"/>
      <c r="Z1994" s="35"/>
      <c r="AA1994" s="35"/>
    </row>
    <row r="1995" spans="1:27" ht="25.5">
      <c r="A1995" s="515" t="s">
        <v>75</v>
      </c>
      <c r="B1995" s="276" t="s">
        <v>3203</v>
      </c>
      <c r="C1995" s="266" t="s">
        <v>1044</v>
      </c>
      <c r="D1995" s="516">
        <v>1</v>
      </c>
      <c r="E1995" s="626"/>
      <c r="F1995" s="166">
        <f t="shared" ref="F1995" si="130">D1995*E1995</f>
        <v>0</v>
      </c>
      <c r="G1995" s="279"/>
      <c r="H1995" s="35"/>
      <c r="I1995" s="35"/>
      <c r="J1995" s="35"/>
      <c r="K1995" s="35"/>
      <c r="L1995" s="35"/>
      <c r="M1995" s="35"/>
      <c r="N1995" s="35"/>
      <c r="O1995" s="35"/>
      <c r="P1995" s="35"/>
      <c r="Q1995" s="35"/>
      <c r="R1995" s="35"/>
      <c r="S1995" s="35"/>
      <c r="T1995" s="35"/>
      <c r="U1995" s="35"/>
      <c r="V1995" s="35"/>
      <c r="W1995" s="35"/>
      <c r="X1995" s="35"/>
      <c r="Y1995" s="35"/>
      <c r="Z1995" s="35"/>
      <c r="AA1995" s="35"/>
    </row>
    <row r="1996" spans="1:27" ht="25.5">
      <c r="A1996" s="515" t="s">
        <v>77</v>
      </c>
      <c r="B1996" s="276" t="s">
        <v>3204</v>
      </c>
      <c r="C1996" s="266" t="s">
        <v>1044</v>
      </c>
      <c r="D1996" s="516">
        <v>2</v>
      </c>
      <c r="E1996" s="626"/>
      <c r="F1996" s="166">
        <f t="shared" ref="F1996:F1997" si="131">D1996*E1996</f>
        <v>0</v>
      </c>
      <c r="G1996" s="279"/>
      <c r="H1996" s="35"/>
      <c r="I1996" s="35"/>
      <c r="J1996" s="35"/>
      <c r="K1996" s="35"/>
      <c r="L1996" s="35"/>
      <c r="M1996" s="35"/>
      <c r="N1996" s="35"/>
      <c r="O1996" s="35"/>
      <c r="P1996" s="35"/>
      <c r="Q1996" s="35"/>
      <c r="R1996" s="35"/>
      <c r="S1996" s="35"/>
      <c r="T1996" s="35"/>
      <c r="U1996" s="35"/>
      <c r="V1996" s="35"/>
      <c r="W1996" s="35"/>
      <c r="X1996" s="35"/>
      <c r="Y1996" s="35"/>
      <c r="Z1996" s="35"/>
      <c r="AA1996" s="35"/>
    </row>
    <row r="1997" spans="1:27" ht="25.5">
      <c r="A1997" s="515" t="s">
        <v>79</v>
      </c>
      <c r="B1997" s="276" t="s">
        <v>3205</v>
      </c>
      <c r="C1997" s="266" t="s">
        <v>1044</v>
      </c>
      <c r="D1997" s="516">
        <v>1</v>
      </c>
      <c r="E1997" s="626"/>
      <c r="F1997" s="166">
        <f t="shared" si="131"/>
        <v>0</v>
      </c>
      <c r="G1997" s="279"/>
      <c r="H1997" s="35"/>
      <c r="I1997" s="35"/>
      <c r="J1997" s="35"/>
      <c r="K1997" s="35"/>
      <c r="L1997" s="35"/>
      <c r="M1997" s="35"/>
      <c r="N1997" s="35"/>
      <c r="O1997" s="35"/>
      <c r="P1997" s="35"/>
      <c r="Q1997" s="35"/>
      <c r="R1997" s="35"/>
      <c r="S1997" s="35"/>
      <c r="T1997" s="35"/>
      <c r="U1997" s="35"/>
      <c r="V1997" s="35"/>
      <c r="W1997" s="35"/>
      <c r="X1997" s="35"/>
      <c r="Y1997" s="35"/>
      <c r="Z1997" s="35"/>
      <c r="AA1997" s="35"/>
    </row>
    <row r="1998" spans="1:27">
      <c r="A1998" s="517"/>
      <c r="B1998" s="518"/>
      <c r="C1998" s="194"/>
      <c r="D1998" s="519"/>
      <c r="E1998" s="519"/>
      <c r="F1998" s="520"/>
      <c r="G1998" s="279"/>
      <c r="H1998" s="35"/>
      <c r="I1998" s="35"/>
      <c r="J1998" s="35"/>
      <c r="K1998" s="35"/>
      <c r="L1998" s="35"/>
      <c r="M1998" s="35"/>
      <c r="N1998" s="35"/>
      <c r="O1998" s="35"/>
      <c r="P1998" s="35"/>
      <c r="Q1998" s="35"/>
      <c r="R1998" s="35"/>
      <c r="S1998" s="35"/>
      <c r="T1998" s="35"/>
      <c r="U1998" s="35"/>
      <c r="V1998" s="35"/>
      <c r="W1998" s="35"/>
      <c r="X1998" s="35"/>
      <c r="Y1998" s="35"/>
      <c r="Z1998" s="35"/>
      <c r="AA1998" s="35"/>
    </row>
    <row r="1999" spans="1:27" ht="38.25">
      <c r="A1999" s="420" t="s">
        <v>1034</v>
      </c>
      <c r="B1999" s="437" t="s">
        <v>3177</v>
      </c>
      <c r="C1999" s="512"/>
      <c r="D1999" s="513"/>
      <c r="E1999" s="166"/>
      <c r="F1999" s="514"/>
      <c r="G1999" s="279"/>
      <c r="H1999" s="35"/>
      <c r="I1999" s="35"/>
      <c r="J1999" s="35"/>
      <c r="K1999" s="35"/>
      <c r="L1999" s="35"/>
      <c r="M1999" s="35"/>
      <c r="N1999" s="35"/>
      <c r="O1999" s="35"/>
      <c r="P1999" s="35"/>
      <c r="Q1999" s="35"/>
      <c r="R1999" s="35"/>
      <c r="S1999" s="35"/>
      <c r="T1999" s="35"/>
      <c r="U1999" s="35"/>
      <c r="V1999" s="35"/>
      <c r="W1999" s="35"/>
      <c r="X1999" s="35"/>
      <c r="Y1999" s="35"/>
      <c r="Z1999" s="35"/>
      <c r="AA1999" s="35"/>
    </row>
    <row r="2000" spans="1:27" ht="25.5">
      <c r="A2000" s="511"/>
      <c r="B2000" s="276" t="s">
        <v>3172</v>
      </c>
      <c r="C2000" s="512"/>
      <c r="D2000" s="513"/>
      <c r="E2000" s="166"/>
      <c r="F2000" s="514"/>
      <c r="G2000" s="59"/>
      <c r="H2000" s="35"/>
      <c r="I2000" s="35"/>
      <c r="J2000" s="35"/>
      <c r="K2000" s="35"/>
      <c r="L2000" s="35"/>
      <c r="M2000" s="35"/>
      <c r="N2000" s="35"/>
      <c r="O2000" s="35"/>
      <c r="P2000" s="35"/>
      <c r="Q2000" s="35"/>
      <c r="R2000" s="35"/>
      <c r="S2000" s="35"/>
      <c r="T2000" s="35"/>
      <c r="U2000" s="35"/>
      <c r="V2000" s="35"/>
      <c r="W2000" s="35"/>
      <c r="X2000" s="35"/>
      <c r="Y2000" s="35"/>
      <c r="Z2000" s="35"/>
      <c r="AA2000" s="35"/>
    </row>
    <row r="2001" spans="1:27" ht="51">
      <c r="A2001" s="511"/>
      <c r="B2001" s="276" t="s">
        <v>3150</v>
      </c>
      <c r="C2001" s="512"/>
      <c r="D2001" s="513"/>
      <c r="E2001" s="166"/>
      <c r="F2001" s="514"/>
      <c r="G2001" s="59"/>
      <c r="H2001" s="35"/>
      <c r="I2001" s="35"/>
      <c r="J2001" s="35"/>
      <c r="K2001" s="35"/>
      <c r="L2001" s="35"/>
      <c r="M2001" s="35"/>
      <c r="N2001" s="35"/>
      <c r="O2001" s="35"/>
      <c r="P2001" s="35"/>
      <c r="Q2001" s="35"/>
      <c r="R2001" s="35"/>
      <c r="S2001" s="35"/>
      <c r="T2001" s="35"/>
      <c r="U2001" s="35"/>
      <c r="V2001" s="35"/>
      <c r="W2001" s="35"/>
      <c r="X2001" s="35"/>
      <c r="Y2001" s="35"/>
      <c r="Z2001" s="35"/>
      <c r="AA2001" s="35"/>
    </row>
    <row r="2002" spans="1:27">
      <c r="A2002" s="511"/>
      <c r="B2002" s="276" t="s">
        <v>1032</v>
      </c>
      <c r="C2002" s="512"/>
      <c r="D2002" s="513"/>
      <c r="E2002" s="166"/>
      <c r="F2002" s="514"/>
      <c r="G2002" s="59"/>
      <c r="H2002" s="35"/>
      <c r="I2002" s="35"/>
      <c r="J2002" s="35"/>
      <c r="K2002" s="35"/>
      <c r="L2002" s="35"/>
      <c r="M2002" s="35"/>
      <c r="N2002" s="35"/>
      <c r="O2002" s="35"/>
      <c r="P2002" s="35"/>
      <c r="Q2002" s="35"/>
      <c r="R2002" s="35"/>
      <c r="S2002" s="35"/>
      <c r="T2002" s="35"/>
      <c r="U2002" s="35"/>
      <c r="V2002" s="35"/>
      <c r="W2002" s="35"/>
      <c r="X2002" s="35"/>
      <c r="Y2002" s="35"/>
      <c r="Z2002" s="35"/>
      <c r="AA2002" s="35"/>
    </row>
    <row r="2003" spans="1:27">
      <c r="A2003" s="511"/>
      <c r="B2003" s="276" t="s">
        <v>1043</v>
      </c>
      <c r="C2003" s="512"/>
      <c r="D2003" s="513"/>
      <c r="E2003" s="166"/>
      <c r="F2003" s="514"/>
      <c r="G2003" s="239"/>
      <c r="H2003" s="35"/>
      <c r="I2003" s="35"/>
      <c r="J2003" s="35"/>
      <c r="K2003" s="35"/>
      <c r="L2003" s="35"/>
      <c r="M2003" s="35"/>
      <c r="N2003" s="35"/>
      <c r="O2003" s="35"/>
      <c r="P2003" s="35"/>
      <c r="Q2003" s="35"/>
      <c r="R2003" s="35"/>
      <c r="S2003" s="35"/>
      <c r="T2003" s="35"/>
      <c r="U2003" s="35"/>
      <c r="V2003" s="35"/>
      <c r="W2003" s="35"/>
      <c r="X2003" s="35"/>
      <c r="Y2003" s="35"/>
      <c r="Z2003" s="35"/>
      <c r="AA2003" s="35"/>
    </row>
    <row r="2004" spans="1:27" ht="25.5">
      <c r="A2004" s="515" t="s">
        <v>75</v>
      </c>
      <c r="B2004" s="276" t="s">
        <v>3206</v>
      </c>
      <c r="C2004" s="266" t="s">
        <v>1044</v>
      </c>
      <c r="D2004" s="516">
        <v>11</v>
      </c>
      <c r="E2004" s="626"/>
      <c r="F2004" s="166">
        <f t="shared" ref="F2004" si="132">D2004*E2004</f>
        <v>0</v>
      </c>
      <c r="G2004" s="120"/>
      <c r="H2004" s="35"/>
      <c r="I2004" s="35"/>
      <c r="J2004" s="35"/>
      <c r="K2004" s="35"/>
      <c r="L2004" s="35"/>
      <c r="M2004" s="35"/>
      <c r="N2004" s="35"/>
      <c r="O2004" s="35"/>
      <c r="P2004" s="35"/>
      <c r="Q2004" s="35"/>
      <c r="R2004" s="35"/>
      <c r="S2004" s="35"/>
      <c r="T2004" s="35"/>
      <c r="U2004" s="35"/>
      <c r="V2004" s="35"/>
      <c r="W2004" s="35"/>
      <c r="X2004" s="35"/>
      <c r="Y2004" s="35"/>
      <c r="Z2004" s="35"/>
      <c r="AA2004" s="35"/>
    </row>
    <row r="2005" spans="1:27">
      <c r="A2005" s="517"/>
      <c r="B2005" s="518"/>
      <c r="C2005" s="194"/>
      <c r="D2005" s="519"/>
      <c r="E2005" s="519"/>
      <c r="F2005" s="521"/>
      <c r="G2005" s="120"/>
      <c r="H2005" s="35"/>
      <c r="I2005" s="35"/>
      <c r="J2005" s="35"/>
      <c r="K2005" s="35"/>
      <c r="L2005" s="35"/>
      <c r="M2005" s="35"/>
      <c r="N2005" s="35"/>
      <c r="O2005" s="35"/>
      <c r="P2005" s="35"/>
      <c r="Q2005" s="35"/>
      <c r="R2005" s="35"/>
      <c r="S2005" s="35"/>
      <c r="T2005" s="35"/>
      <c r="U2005" s="35"/>
      <c r="V2005" s="35"/>
      <c r="W2005" s="35"/>
      <c r="X2005" s="35"/>
      <c r="Y2005" s="35"/>
      <c r="Z2005" s="35"/>
      <c r="AA2005" s="35"/>
    </row>
    <row r="2006" spans="1:27" s="29" customFormat="1" ht="16.149999999999999" customHeight="1">
      <c r="A2006" s="522" t="str">
        <f>A1953</f>
        <v>XI.</v>
      </c>
      <c r="B2006" s="523" t="str">
        <f>CONCATENATE(B1953," ", "UKUPNO:")</f>
        <v>PROTUPOŽARNA BRAVARIJA UKUPNO:</v>
      </c>
      <c r="C2006" s="524"/>
      <c r="D2006" s="525"/>
      <c r="E2006" s="525">
        <v>0</v>
      </c>
      <c r="F2006" s="526">
        <f>SUM(F1955:F2005)</f>
        <v>0</v>
      </c>
      <c r="G2006" s="379"/>
      <c r="H2006" s="28"/>
      <c r="I2006" s="28"/>
      <c r="J2006" s="28"/>
      <c r="K2006" s="28"/>
      <c r="L2006" s="28"/>
      <c r="M2006" s="28"/>
      <c r="N2006" s="28"/>
      <c r="O2006" s="28"/>
      <c r="P2006" s="28"/>
      <c r="Q2006" s="28"/>
      <c r="R2006" s="28"/>
      <c r="S2006" s="28"/>
      <c r="T2006" s="28"/>
      <c r="U2006" s="28"/>
      <c r="V2006" s="28"/>
      <c r="W2006" s="28"/>
      <c r="X2006" s="28"/>
      <c r="Y2006" s="28"/>
      <c r="Z2006" s="28"/>
      <c r="AA2006" s="28"/>
    </row>
    <row r="2007" spans="1:27">
      <c r="A2007" s="527"/>
      <c r="B2007" s="276"/>
      <c r="C2007" s="194"/>
      <c r="D2007" s="528"/>
      <c r="E2007" s="528"/>
      <c r="F2007" s="267"/>
      <c r="G2007" s="120"/>
      <c r="H2007" s="35"/>
      <c r="I2007" s="35"/>
      <c r="J2007" s="35"/>
      <c r="K2007" s="35"/>
      <c r="L2007" s="35"/>
      <c r="M2007" s="35"/>
      <c r="N2007" s="35"/>
      <c r="O2007" s="35"/>
      <c r="P2007" s="35"/>
      <c r="Q2007" s="35"/>
      <c r="R2007" s="35"/>
      <c r="S2007" s="35"/>
      <c r="T2007" s="35"/>
      <c r="U2007" s="35"/>
      <c r="V2007" s="35"/>
      <c r="W2007" s="35"/>
      <c r="X2007" s="35"/>
      <c r="Y2007" s="35"/>
      <c r="Z2007" s="35"/>
      <c r="AA2007" s="35"/>
    </row>
    <row r="2008" spans="1:27">
      <c r="A2008" s="49"/>
      <c r="B2008" s="50"/>
      <c r="C2008" s="119"/>
      <c r="D2008" s="52"/>
      <c r="E2008" s="52"/>
      <c r="F2008" s="59"/>
      <c r="G2008" s="120"/>
      <c r="H2008" s="35"/>
      <c r="I2008" s="35"/>
      <c r="J2008" s="35"/>
      <c r="K2008" s="35"/>
      <c r="L2008" s="35"/>
      <c r="M2008" s="35"/>
      <c r="N2008" s="35"/>
      <c r="O2008" s="35"/>
      <c r="P2008" s="35"/>
      <c r="Q2008" s="35"/>
      <c r="R2008" s="35"/>
      <c r="S2008" s="35"/>
      <c r="T2008" s="35"/>
      <c r="U2008" s="35"/>
      <c r="V2008" s="35"/>
      <c r="W2008" s="35"/>
      <c r="X2008" s="35"/>
      <c r="Y2008" s="35"/>
      <c r="Z2008" s="35"/>
      <c r="AA2008" s="35"/>
    </row>
    <row r="2009" spans="1:27" s="29" customFormat="1" ht="16.149999999999999" customHeight="1">
      <c r="A2009" s="43" t="s">
        <v>2221</v>
      </c>
      <c r="B2009" s="44" t="s">
        <v>2214</v>
      </c>
      <c r="C2009" s="46"/>
      <c r="D2009" s="46"/>
      <c r="E2009" s="46">
        <v>0</v>
      </c>
      <c r="F2009" s="46"/>
      <c r="G2009" s="379"/>
      <c r="H2009" s="28"/>
      <c r="I2009" s="28"/>
      <c r="J2009" s="28"/>
      <c r="K2009" s="28"/>
      <c r="L2009" s="28"/>
      <c r="M2009" s="28"/>
      <c r="N2009" s="28"/>
      <c r="O2009" s="28"/>
      <c r="P2009" s="28"/>
      <c r="Q2009" s="28"/>
      <c r="R2009" s="28"/>
      <c r="S2009" s="28"/>
      <c r="T2009" s="28"/>
      <c r="U2009" s="28"/>
      <c r="V2009" s="28"/>
      <c r="W2009" s="28"/>
      <c r="X2009" s="28"/>
      <c r="Y2009" s="28"/>
      <c r="Z2009" s="28"/>
      <c r="AA2009" s="28"/>
    </row>
    <row r="2010" spans="1:27">
      <c r="A2010" s="81"/>
      <c r="B2010" s="82"/>
      <c r="C2010" s="119"/>
      <c r="D2010" s="83"/>
      <c r="E2010" s="83"/>
      <c r="F2010" s="120">
        <f t="shared" ref="F2010:F2051" si="133">D2010*E2010</f>
        <v>0</v>
      </c>
      <c r="G2010" s="120"/>
      <c r="H2010" s="35"/>
      <c r="I2010" s="35"/>
      <c r="J2010" s="35"/>
      <c r="K2010" s="35"/>
      <c r="L2010" s="35"/>
      <c r="M2010" s="35"/>
      <c r="N2010" s="35"/>
      <c r="O2010" s="35"/>
      <c r="P2010" s="35"/>
      <c r="Q2010" s="35"/>
      <c r="R2010" s="35"/>
      <c r="S2010" s="35"/>
      <c r="T2010" s="35"/>
      <c r="U2010" s="35"/>
      <c r="V2010" s="35"/>
      <c r="W2010" s="35"/>
      <c r="X2010" s="35"/>
      <c r="Y2010" s="35"/>
      <c r="Z2010" s="35"/>
      <c r="AA2010" s="35"/>
    </row>
    <row r="2011" spans="1:27">
      <c r="A2011" s="529" t="s">
        <v>987</v>
      </c>
      <c r="B2011" s="530" t="s">
        <v>4421</v>
      </c>
      <c r="C2011" s="422"/>
      <c r="D2011" s="324"/>
      <c r="E2011" s="324"/>
      <c r="F2011" s="416">
        <f t="shared" si="133"/>
        <v>0</v>
      </c>
      <c r="G2011" s="120"/>
      <c r="H2011" s="35"/>
      <c r="I2011" s="35"/>
      <c r="J2011" s="35"/>
      <c r="K2011" s="35"/>
      <c r="L2011" s="35"/>
      <c r="M2011" s="35"/>
      <c r="N2011" s="35"/>
      <c r="O2011" s="35"/>
      <c r="P2011" s="35"/>
      <c r="Q2011" s="35"/>
      <c r="R2011" s="35"/>
      <c r="S2011" s="35"/>
      <c r="T2011" s="35"/>
      <c r="U2011" s="35"/>
      <c r="V2011" s="35"/>
      <c r="W2011" s="35"/>
      <c r="X2011" s="35"/>
      <c r="Y2011" s="35"/>
      <c r="Z2011" s="35"/>
      <c r="AA2011" s="35"/>
    </row>
    <row r="2012" spans="1:27" ht="44.45" customHeight="1">
      <c r="A2012" s="529"/>
      <c r="B2012" s="276" t="s">
        <v>4423</v>
      </c>
      <c r="C2012" s="422"/>
      <c r="D2012" s="324"/>
      <c r="E2012" s="324"/>
      <c r="F2012" s="416"/>
      <c r="G2012" s="120"/>
      <c r="H2012" s="35"/>
      <c r="I2012" s="35"/>
      <c r="J2012" s="35"/>
      <c r="K2012" s="35"/>
      <c r="L2012" s="35"/>
      <c r="M2012" s="35"/>
      <c r="N2012" s="35"/>
      <c r="O2012" s="35"/>
      <c r="P2012" s="35"/>
      <c r="Q2012" s="35"/>
      <c r="R2012" s="35"/>
      <c r="S2012" s="35"/>
      <c r="T2012" s="35"/>
      <c r="U2012" s="35"/>
      <c r="V2012" s="35"/>
      <c r="W2012" s="35"/>
      <c r="X2012" s="35"/>
      <c r="Y2012" s="35"/>
      <c r="Z2012" s="35"/>
      <c r="AA2012" s="35"/>
    </row>
    <row r="2013" spans="1:27" ht="147" customHeight="1">
      <c r="A2013" s="529"/>
      <c r="B2013" s="276" t="s">
        <v>4431</v>
      </c>
      <c r="C2013" s="422"/>
      <c r="D2013" s="324"/>
      <c r="E2013" s="324"/>
      <c r="F2013" s="416"/>
      <c r="G2013" s="120"/>
      <c r="H2013" s="35"/>
      <c r="I2013" s="35"/>
      <c r="J2013" s="35"/>
      <c r="K2013" s="35"/>
      <c r="L2013" s="35"/>
      <c r="M2013" s="35"/>
      <c r="N2013" s="35"/>
      <c r="O2013" s="35"/>
      <c r="P2013" s="35"/>
      <c r="Q2013" s="35"/>
      <c r="R2013" s="35"/>
      <c r="S2013" s="35"/>
      <c r="T2013" s="35"/>
      <c r="U2013" s="35"/>
      <c r="V2013" s="35"/>
      <c r="W2013" s="35"/>
      <c r="X2013" s="35"/>
      <c r="Y2013" s="35"/>
      <c r="Z2013" s="35"/>
      <c r="AA2013" s="35"/>
    </row>
    <row r="2014" spans="1:27" ht="104.25" customHeight="1">
      <c r="A2014" s="529"/>
      <c r="B2014" s="276" t="s">
        <v>4424</v>
      </c>
      <c r="C2014" s="422"/>
      <c r="D2014" s="324"/>
      <c r="E2014" s="324"/>
      <c r="F2014" s="416"/>
      <c r="G2014" s="120"/>
      <c r="H2014" s="35"/>
      <c r="I2014" s="35"/>
      <c r="J2014" s="35"/>
      <c r="K2014" s="35"/>
      <c r="L2014" s="35"/>
      <c r="M2014" s="35"/>
      <c r="N2014" s="35"/>
      <c r="O2014" s="35"/>
      <c r="P2014" s="35"/>
      <c r="Q2014" s="35"/>
      <c r="R2014" s="35"/>
      <c r="S2014" s="35"/>
      <c r="T2014" s="35"/>
      <c r="U2014" s="35"/>
      <c r="V2014" s="35"/>
      <c r="W2014" s="35"/>
      <c r="X2014" s="35"/>
      <c r="Y2014" s="35"/>
      <c r="Z2014" s="35"/>
      <c r="AA2014" s="35"/>
    </row>
    <row r="2015" spans="1:27" ht="84" customHeight="1">
      <c r="A2015" s="529"/>
      <c r="B2015" s="276" t="s">
        <v>4422</v>
      </c>
      <c r="C2015" s="422"/>
      <c r="D2015" s="324"/>
      <c r="E2015" s="324"/>
      <c r="F2015" s="416"/>
      <c r="G2015" s="120"/>
      <c r="H2015" s="35"/>
      <c r="I2015" s="35"/>
      <c r="J2015" s="35"/>
      <c r="K2015" s="35"/>
      <c r="L2015" s="35"/>
      <c r="M2015" s="35"/>
      <c r="N2015" s="35"/>
      <c r="O2015" s="35"/>
      <c r="P2015" s="35"/>
      <c r="Q2015" s="35"/>
      <c r="R2015" s="35"/>
      <c r="S2015" s="35"/>
      <c r="T2015" s="35"/>
      <c r="U2015" s="35"/>
      <c r="V2015" s="35"/>
      <c r="W2015" s="35"/>
      <c r="X2015" s="35"/>
      <c r="Y2015" s="35"/>
      <c r="Z2015" s="35"/>
      <c r="AA2015" s="35"/>
    </row>
    <row r="2016" spans="1:27">
      <c r="A2016" s="349" t="s">
        <v>995</v>
      </c>
      <c r="B2016" s="400" t="s">
        <v>4427</v>
      </c>
      <c r="C2016" s="422"/>
      <c r="D2016" s="324"/>
      <c r="E2016" s="324"/>
      <c r="F2016" s="416"/>
      <c r="G2016" s="120"/>
      <c r="H2016" s="35"/>
      <c r="I2016" s="35"/>
      <c r="J2016" s="35"/>
      <c r="K2016" s="35"/>
      <c r="L2016" s="35"/>
      <c r="M2016" s="35"/>
      <c r="N2016" s="35"/>
      <c r="O2016" s="35"/>
      <c r="P2016" s="35"/>
      <c r="Q2016" s="35"/>
      <c r="R2016" s="35"/>
      <c r="S2016" s="35"/>
      <c r="T2016" s="35"/>
      <c r="U2016" s="35"/>
      <c r="V2016" s="35"/>
      <c r="W2016" s="35"/>
      <c r="X2016" s="35"/>
      <c r="Y2016" s="35"/>
      <c r="Z2016" s="35"/>
      <c r="AA2016" s="35"/>
    </row>
    <row r="2017" spans="1:27" ht="47.25" customHeight="1">
      <c r="A2017" s="349"/>
      <c r="B2017" s="400" t="s">
        <v>4446</v>
      </c>
      <c r="C2017" s="422"/>
      <c r="D2017" s="324"/>
      <c r="E2017" s="324"/>
      <c r="F2017" s="416"/>
      <c r="G2017" s="120"/>
      <c r="H2017" s="35"/>
      <c r="I2017" s="35"/>
      <c r="J2017" s="35"/>
      <c r="K2017" s="35"/>
      <c r="L2017" s="35"/>
      <c r="M2017" s="35"/>
      <c r="N2017" s="35"/>
      <c r="O2017" s="35"/>
      <c r="P2017" s="35"/>
      <c r="Q2017" s="35"/>
      <c r="R2017" s="35"/>
      <c r="S2017" s="35"/>
      <c r="T2017" s="35"/>
      <c r="U2017" s="35"/>
      <c r="V2017" s="35"/>
      <c r="W2017" s="35"/>
      <c r="X2017" s="35"/>
      <c r="Y2017" s="35"/>
      <c r="Z2017" s="35"/>
      <c r="AA2017" s="35"/>
    </row>
    <row r="2018" spans="1:27" ht="45.75" customHeight="1">
      <c r="A2018" s="529"/>
      <c r="B2018" s="276" t="s">
        <v>4447</v>
      </c>
      <c r="C2018" s="422"/>
      <c r="D2018" s="324"/>
      <c r="E2018" s="324"/>
      <c r="F2018" s="416"/>
      <c r="G2018" s="120"/>
      <c r="H2018" s="35"/>
      <c r="I2018" s="35"/>
      <c r="J2018" s="35"/>
      <c r="K2018" s="35"/>
      <c r="L2018" s="35"/>
      <c r="M2018" s="35"/>
      <c r="N2018" s="35"/>
      <c r="O2018" s="35"/>
      <c r="P2018" s="35"/>
      <c r="Q2018" s="35"/>
      <c r="R2018" s="35"/>
      <c r="S2018" s="35"/>
      <c r="T2018" s="35"/>
      <c r="U2018" s="35"/>
      <c r="V2018" s="35"/>
      <c r="W2018" s="35"/>
      <c r="X2018" s="35"/>
      <c r="Y2018" s="35"/>
      <c r="Z2018" s="35"/>
      <c r="AA2018" s="35"/>
    </row>
    <row r="2019" spans="1:27" ht="43.5" customHeight="1">
      <c r="A2019" s="529"/>
      <c r="B2019" s="276" t="s">
        <v>4448</v>
      </c>
      <c r="C2019" s="422"/>
      <c r="D2019" s="324"/>
      <c r="E2019" s="324"/>
      <c r="F2019" s="416"/>
      <c r="G2019" s="120"/>
      <c r="H2019" s="35"/>
      <c r="I2019" s="35"/>
      <c r="J2019" s="35"/>
      <c r="K2019" s="35"/>
      <c r="L2019" s="35"/>
      <c r="M2019" s="35"/>
      <c r="N2019" s="35"/>
      <c r="O2019" s="35"/>
      <c r="P2019" s="35"/>
      <c r="Q2019" s="35"/>
      <c r="R2019" s="35"/>
      <c r="S2019" s="35"/>
      <c r="T2019" s="35"/>
      <c r="U2019" s="35"/>
      <c r="V2019" s="35"/>
      <c r="W2019" s="35"/>
      <c r="X2019" s="35"/>
      <c r="Y2019" s="35"/>
      <c r="Z2019" s="35"/>
      <c r="AA2019" s="35"/>
    </row>
    <row r="2020" spans="1:27">
      <c r="A2020" s="349" t="s">
        <v>995</v>
      </c>
      <c r="B2020" s="400" t="s">
        <v>4428</v>
      </c>
      <c r="C2020" s="422"/>
      <c r="D2020" s="324"/>
      <c r="E2020" s="324"/>
      <c r="F2020" s="416"/>
      <c r="G2020" s="120"/>
      <c r="H2020" s="35"/>
      <c r="I2020" s="35"/>
      <c r="J2020" s="35"/>
      <c r="K2020" s="35"/>
      <c r="L2020" s="35"/>
      <c r="M2020" s="35"/>
      <c r="N2020" s="35"/>
      <c r="O2020" s="35"/>
      <c r="P2020" s="35"/>
      <c r="Q2020" s="35"/>
      <c r="R2020" s="35"/>
      <c r="S2020" s="35"/>
      <c r="T2020" s="35"/>
      <c r="U2020" s="35"/>
      <c r="V2020" s="35"/>
      <c r="W2020" s="35"/>
      <c r="X2020" s="35"/>
      <c r="Y2020" s="35"/>
      <c r="Z2020" s="35"/>
      <c r="AA2020" s="35"/>
    </row>
    <row r="2021" spans="1:27" ht="33.75" customHeight="1">
      <c r="A2021" s="529"/>
      <c r="B2021" s="276" t="s">
        <v>4432</v>
      </c>
      <c r="C2021" s="422"/>
      <c r="D2021" s="324"/>
      <c r="E2021" s="324"/>
      <c r="F2021" s="416"/>
      <c r="G2021" s="120"/>
      <c r="H2021" s="35"/>
      <c r="I2021" s="35"/>
      <c r="J2021" s="35"/>
      <c r="K2021" s="35"/>
      <c r="L2021" s="35"/>
      <c r="M2021" s="35"/>
      <c r="N2021" s="35"/>
      <c r="O2021" s="35"/>
      <c r="P2021" s="35"/>
      <c r="Q2021" s="35"/>
      <c r="R2021" s="35"/>
      <c r="S2021" s="35"/>
      <c r="T2021" s="35"/>
      <c r="U2021" s="35"/>
      <c r="V2021" s="35"/>
      <c r="W2021" s="35"/>
      <c r="X2021" s="35"/>
      <c r="Y2021" s="35"/>
      <c r="Z2021" s="35"/>
      <c r="AA2021" s="35"/>
    </row>
    <row r="2022" spans="1:27" ht="46.5" customHeight="1">
      <c r="A2022" s="529"/>
      <c r="B2022" s="276" t="s">
        <v>4433</v>
      </c>
      <c r="C2022" s="422"/>
      <c r="D2022" s="324"/>
      <c r="E2022" s="324"/>
      <c r="F2022" s="416"/>
      <c r="G2022" s="120"/>
      <c r="H2022" s="35"/>
      <c r="I2022" s="35"/>
      <c r="J2022" s="35"/>
      <c r="K2022" s="35"/>
      <c r="L2022" s="35"/>
      <c r="M2022" s="35"/>
      <c r="N2022" s="35"/>
      <c r="O2022" s="35"/>
      <c r="P2022" s="35"/>
      <c r="Q2022" s="35"/>
      <c r="R2022" s="35"/>
      <c r="S2022" s="35"/>
      <c r="T2022" s="35"/>
      <c r="U2022" s="35"/>
      <c r="V2022" s="35"/>
      <c r="W2022" s="35"/>
      <c r="X2022" s="35"/>
      <c r="Y2022" s="35"/>
      <c r="Z2022" s="35"/>
      <c r="AA2022" s="35"/>
    </row>
    <row r="2023" spans="1:27" ht="48" customHeight="1">
      <c r="A2023" s="529"/>
      <c r="B2023" s="276" t="s">
        <v>4449</v>
      </c>
      <c r="C2023" s="422"/>
      <c r="D2023" s="324"/>
      <c r="E2023" s="324"/>
      <c r="F2023" s="416"/>
      <c r="G2023" s="120"/>
      <c r="H2023" s="35"/>
      <c r="I2023" s="35"/>
      <c r="J2023" s="35"/>
      <c r="K2023" s="35"/>
      <c r="L2023" s="35"/>
      <c r="M2023" s="35"/>
      <c r="N2023" s="35"/>
      <c r="O2023" s="35"/>
      <c r="P2023" s="35"/>
      <c r="Q2023" s="35"/>
      <c r="R2023" s="35"/>
      <c r="S2023" s="35"/>
      <c r="T2023" s="35"/>
      <c r="U2023" s="35"/>
      <c r="V2023" s="35"/>
      <c r="W2023" s="35"/>
      <c r="X2023" s="35"/>
      <c r="Y2023" s="35"/>
      <c r="Z2023" s="35"/>
      <c r="AA2023" s="35"/>
    </row>
    <row r="2024" spans="1:27" ht="171.75" customHeight="1">
      <c r="A2024" s="529"/>
      <c r="B2024" s="276" t="s">
        <v>4434</v>
      </c>
      <c r="C2024" s="422"/>
      <c r="D2024" s="324"/>
      <c r="E2024" s="324"/>
      <c r="F2024" s="416"/>
      <c r="G2024" s="120"/>
      <c r="H2024" s="35"/>
      <c r="I2024" s="35"/>
      <c r="J2024" s="35"/>
      <c r="K2024" s="35"/>
      <c r="L2024" s="35"/>
      <c r="M2024" s="35"/>
      <c r="N2024" s="35"/>
      <c r="O2024" s="35"/>
      <c r="P2024" s="35"/>
      <c r="Q2024" s="35"/>
      <c r="R2024" s="35"/>
      <c r="S2024" s="35"/>
      <c r="T2024" s="35"/>
      <c r="U2024" s="35"/>
      <c r="V2024" s="35"/>
      <c r="W2024" s="35"/>
      <c r="X2024" s="35"/>
      <c r="Y2024" s="35"/>
      <c r="Z2024" s="35"/>
      <c r="AA2024" s="35"/>
    </row>
    <row r="2025" spans="1:27" ht="60.75" customHeight="1">
      <c r="A2025" s="529"/>
      <c r="B2025" s="276" t="s">
        <v>4435</v>
      </c>
      <c r="C2025" s="422"/>
      <c r="D2025" s="324"/>
      <c r="E2025" s="324"/>
      <c r="F2025" s="416"/>
      <c r="G2025" s="120"/>
      <c r="H2025" s="35"/>
      <c r="I2025" s="35"/>
      <c r="J2025" s="35"/>
      <c r="K2025" s="35"/>
      <c r="L2025" s="35"/>
      <c r="M2025" s="35"/>
      <c r="N2025" s="35"/>
      <c r="O2025" s="35"/>
      <c r="P2025" s="35"/>
      <c r="Q2025" s="35"/>
      <c r="R2025" s="35"/>
      <c r="S2025" s="35"/>
      <c r="T2025" s="35"/>
      <c r="U2025" s="35"/>
      <c r="V2025" s="35"/>
      <c r="W2025" s="35"/>
      <c r="X2025" s="35"/>
      <c r="Y2025" s="35"/>
      <c r="Z2025" s="35"/>
      <c r="AA2025" s="35"/>
    </row>
    <row r="2026" spans="1:27" ht="56.25" customHeight="1">
      <c r="A2026" s="529"/>
      <c r="B2026" s="276" t="s">
        <v>4436</v>
      </c>
      <c r="C2026" s="422"/>
      <c r="D2026" s="324"/>
      <c r="E2026" s="324"/>
      <c r="F2026" s="416"/>
      <c r="G2026" s="120"/>
      <c r="H2026" s="35"/>
      <c r="I2026" s="35"/>
      <c r="J2026" s="35"/>
      <c r="K2026" s="35"/>
      <c r="L2026" s="35"/>
      <c r="M2026" s="35"/>
      <c r="N2026" s="35"/>
      <c r="O2026" s="35"/>
      <c r="P2026" s="35"/>
      <c r="Q2026" s="35"/>
      <c r="R2026" s="35"/>
      <c r="S2026" s="35"/>
      <c r="T2026" s="35"/>
      <c r="U2026" s="35"/>
      <c r="V2026" s="35"/>
      <c r="W2026" s="35"/>
      <c r="X2026" s="35"/>
      <c r="Y2026" s="35"/>
      <c r="Z2026" s="35"/>
      <c r="AA2026" s="35"/>
    </row>
    <row r="2027" spans="1:27" ht="60.75" customHeight="1">
      <c r="A2027" s="529"/>
      <c r="B2027" s="276" t="s">
        <v>4437</v>
      </c>
      <c r="C2027" s="422"/>
      <c r="D2027" s="324"/>
      <c r="E2027" s="324"/>
      <c r="F2027" s="416"/>
      <c r="G2027" s="120"/>
      <c r="H2027" s="35"/>
      <c r="I2027" s="35"/>
      <c r="J2027" s="35"/>
      <c r="K2027" s="35"/>
      <c r="L2027" s="35"/>
      <c r="M2027" s="35"/>
      <c r="N2027" s="35"/>
      <c r="O2027" s="35"/>
      <c r="P2027" s="35"/>
      <c r="Q2027" s="35"/>
      <c r="R2027" s="35"/>
      <c r="S2027" s="35"/>
      <c r="T2027" s="35"/>
      <c r="U2027" s="35"/>
      <c r="V2027" s="35"/>
      <c r="W2027" s="35"/>
      <c r="X2027" s="35"/>
      <c r="Y2027" s="35"/>
      <c r="Z2027" s="35"/>
      <c r="AA2027" s="35"/>
    </row>
    <row r="2028" spans="1:27" ht="33.75" customHeight="1">
      <c r="A2028" s="529"/>
      <c r="B2028" s="276" t="s">
        <v>4454</v>
      </c>
      <c r="C2028" s="422"/>
      <c r="D2028" s="324"/>
      <c r="E2028" s="324"/>
      <c r="F2028" s="416"/>
      <c r="G2028" s="120"/>
      <c r="H2028" s="35"/>
      <c r="I2028" s="35"/>
      <c r="J2028" s="35"/>
      <c r="K2028" s="35"/>
      <c r="L2028" s="35"/>
      <c r="M2028" s="35"/>
      <c r="N2028" s="35"/>
      <c r="O2028" s="35"/>
      <c r="P2028" s="35"/>
      <c r="Q2028" s="35"/>
      <c r="R2028" s="35"/>
      <c r="S2028" s="35"/>
      <c r="T2028" s="35"/>
      <c r="U2028" s="35"/>
      <c r="V2028" s="35"/>
      <c r="W2028" s="35"/>
      <c r="X2028" s="35"/>
      <c r="Y2028" s="35"/>
      <c r="Z2028" s="35"/>
      <c r="AA2028" s="35"/>
    </row>
    <row r="2029" spans="1:27" ht="185.25" customHeight="1">
      <c r="A2029" s="529"/>
      <c r="B2029" s="531" t="s">
        <v>4450</v>
      </c>
      <c r="C2029" s="422"/>
      <c r="D2029" s="324"/>
      <c r="E2029" s="324"/>
      <c r="F2029" s="416"/>
      <c r="G2029" s="120"/>
      <c r="H2029" s="35"/>
      <c r="I2029" s="35"/>
      <c r="J2029" s="35"/>
      <c r="K2029" s="35"/>
      <c r="L2029" s="35"/>
      <c r="M2029" s="35"/>
      <c r="N2029" s="35"/>
      <c r="O2029" s="35"/>
      <c r="P2029" s="35"/>
      <c r="Q2029" s="35"/>
      <c r="R2029" s="35"/>
      <c r="S2029" s="35"/>
      <c r="T2029" s="35"/>
      <c r="U2029" s="35"/>
      <c r="V2029" s="35"/>
      <c r="W2029" s="35"/>
      <c r="X2029" s="35"/>
      <c r="Y2029" s="35"/>
      <c r="Z2029" s="35"/>
      <c r="AA2029" s="35"/>
    </row>
    <row r="2030" spans="1:27" ht="84" customHeight="1">
      <c r="A2030" s="529"/>
      <c r="B2030" s="276" t="s">
        <v>4455</v>
      </c>
      <c r="C2030" s="422"/>
      <c r="D2030" s="324"/>
      <c r="E2030" s="324"/>
      <c r="F2030" s="416"/>
      <c r="G2030" s="120"/>
      <c r="H2030" s="35"/>
      <c r="I2030" s="35"/>
      <c r="J2030" s="35"/>
      <c r="K2030" s="35"/>
      <c r="L2030" s="35"/>
      <c r="M2030" s="35"/>
      <c r="N2030" s="35"/>
      <c r="O2030" s="35"/>
      <c r="P2030" s="35"/>
      <c r="Q2030" s="35"/>
      <c r="R2030" s="35"/>
      <c r="S2030" s="35"/>
      <c r="T2030" s="35"/>
      <c r="U2030" s="35"/>
      <c r="V2030" s="35"/>
      <c r="W2030" s="35"/>
      <c r="X2030" s="35"/>
      <c r="Y2030" s="35"/>
      <c r="Z2030" s="35"/>
      <c r="AA2030" s="35"/>
    </row>
    <row r="2031" spans="1:27" ht="75" customHeight="1">
      <c r="A2031" s="529"/>
      <c r="B2031" s="531" t="s">
        <v>4439</v>
      </c>
      <c r="C2031" s="422"/>
      <c r="D2031" s="324"/>
      <c r="E2031" s="324"/>
      <c r="F2031" s="416"/>
      <c r="G2031" s="120"/>
      <c r="H2031" s="35"/>
      <c r="I2031" s="35"/>
      <c r="J2031" s="35"/>
      <c r="K2031" s="35"/>
      <c r="L2031" s="35"/>
      <c r="M2031" s="35"/>
      <c r="N2031" s="35"/>
      <c r="O2031" s="35"/>
      <c r="P2031" s="35"/>
      <c r="Q2031" s="35"/>
      <c r="R2031" s="35"/>
      <c r="S2031" s="35"/>
      <c r="T2031" s="35"/>
      <c r="U2031" s="35"/>
      <c r="V2031" s="35"/>
      <c r="W2031" s="35"/>
      <c r="X2031" s="35"/>
      <c r="Y2031" s="35"/>
      <c r="Z2031" s="35"/>
      <c r="AA2031" s="35"/>
    </row>
    <row r="2032" spans="1:27" ht="114.75" customHeight="1">
      <c r="A2032" s="529"/>
      <c r="B2032" s="531" t="s">
        <v>4438</v>
      </c>
      <c r="C2032" s="422"/>
      <c r="D2032" s="324"/>
      <c r="E2032" s="324"/>
      <c r="F2032" s="416"/>
      <c r="G2032" s="120"/>
      <c r="H2032" s="35"/>
      <c r="I2032" s="35"/>
      <c r="J2032" s="35"/>
      <c r="K2032" s="35"/>
      <c r="L2032" s="35"/>
      <c r="M2032" s="35"/>
      <c r="N2032" s="35"/>
      <c r="O2032" s="35"/>
      <c r="P2032" s="35"/>
      <c r="Q2032" s="35"/>
      <c r="R2032" s="35"/>
      <c r="S2032" s="35"/>
      <c r="T2032" s="35"/>
      <c r="U2032" s="35"/>
      <c r="V2032" s="35"/>
      <c r="W2032" s="35"/>
      <c r="X2032" s="35"/>
      <c r="Y2032" s="35"/>
      <c r="Z2032" s="35"/>
      <c r="AA2032" s="35"/>
    </row>
    <row r="2033" spans="1:27" ht="59.25" customHeight="1">
      <c r="A2033" s="529"/>
      <c r="B2033" s="276" t="s">
        <v>4440</v>
      </c>
      <c r="C2033" s="422"/>
      <c r="D2033" s="324"/>
      <c r="E2033" s="324"/>
      <c r="F2033" s="416"/>
      <c r="G2033" s="120"/>
      <c r="H2033" s="35"/>
      <c r="I2033" s="35"/>
      <c r="J2033" s="35"/>
      <c r="K2033" s="35"/>
      <c r="L2033" s="35"/>
      <c r="M2033" s="35"/>
      <c r="N2033" s="35"/>
      <c r="O2033" s="35"/>
      <c r="P2033" s="35"/>
      <c r="Q2033" s="35"/>
      <c r="R2033" s="35"/>
      <c r="S2033" s="35"/>
      <c r="T2033" s="35"/>
      <c r="U2033" s="35"/>
      <c r="V2033" s="35"/>
      <c r="W2033" s="35"/>
      <c r="X2033" s="35"/>
      <c r="Y2033" s="35"/>
      <c r="Z2033" s="35"/>
      <c r="AA2033" s="35"/>
    </row>
    <row r="2034" spans="1:27" ht="72.75" customHeight="1">
      <c r="A2034" s="529"/>
      <c r="B2034" s="276" t="s">
        <v>4441</v>
      </c>
      <c r="C2034" s="422"/>
      <c r="D2034" s="324"/>
      <c r="E2034" s="324"/>
      <c r="F2034" s="416"/>
      <c r="G2034" s="120"/>
      <c r="H2034" s="35"/>
      <c r="I2034" s="35"/>
      <c r="J2034" s="35"/>
      <c r="K2034" s="35"/>
      <c r="L2034" s="35"/>
      <c r="M2034" s="35"/>
      <c r="N2034" s="35"/>
      <c r="O2034" s="35"/>
      <c r="P2034" s="35"/>
      <c r="Q2034" s="35"/>
      <c r="R2034" s="35"/>
      <c r="S2034" s="35"/>
      <c r="T2034" s="35"/>
      <c r="U2034" s="35"/>
      <c r="V2034" s="35"/>
      <c r="W2034" s="35"/>
      <c r="X2034" s="35"/>
      <c r="Y2034" s="35"/>
      <c r="Z2034" s="35"/>
      <c r="AA2034" s="35"/>
    </row>
    <row r="2035" spans="1:27" ht="36" customHeight="1">
      <c r="A2035" s="529"/>
      <c r="B2035" s="276" t="s">
        <v>4442</v>
      </c>
      <c r="C2035" s="422"/>
      <c r="D2035" s="324"/>
      <c r="E2035" s="324"/>
      <c r="F2035" s="416"/>
      <c r="G2035" s="120"/>
      <c r="H2035" s="35"/>
      <c r="I2035" s="35"/>
      <c r="J2035" s="35"/>
      <c r="K2035" s="35"/>
      <c r="L2035" s="35"/>
      <c r="M2035" s="35"/>
      <c r="N2035" s="35"/>
      <c r="O2035" s="35"/>
      <c r="P2035" s="35"/>
      <c r="Q2035" s="35"/>
      <c r="R2035" s="35"/>
      <c r="S2035" s="35"/>
      <c r="T2035" s="35"/>
      <c r="U2035" s="35"/>
      <c r="V2035" s="35"/>
      <c r="W2035" s="35"/>
      <c r="X2035" s="35"/>
      <c r="Y2035" s="35"/>
      <c r="Z2035" s="35"/>
      <c r="AA2035" s="35"/>
    </row>
    <row r="2036" spans="1:27" ht="200.25" customHeight="1">
      <c r="A2036" s="529"/>
      <c r="B2036" s="276" t="s">
        <v>4456</v>
      </c>
      <c r="C2036" s="422"/>
      <c r="D2036" s="324"/>
      <c r="E2036" s="324"/>
      <c r="F2036" s="416"/>
      <c r="G2036" s="120"/>
      <c r="H2036" s="35"/>
      <c r="I2036" s="35"/>
      <c r="J2036" s="35"/>
      <c r="K2036" s="35"/>
      <c r="L2036" s="35"/>
      <c r="M2036" s="35"/>
      <c r="N2036" s="35"/>
      <c r="O2036" s="35"/>
      <c r="P2036" s="35"/>
      <c r="Q2036" s="35"/>
      <c r="R2036" s="35"/>
      <c r="S2036" s="35"/>
      <c r="T2036" s="35"/>
      <c r="U2036" s="35"/>
      <c r="V2036" s="35"/>
      <c r="W2036" s="35"/>
      <c r="X2036" s="35"/>
      <c r="Y2036" s="35"/>
      <c r="Z2036" s="35"/>
      <c r="AA2036" s="35"/>
    </row>
    <row r="2037" spans="1:27" ht="72" customHeight="1">
      <c r="A2037" s="529"/>
      <c r="B2037" s="276" t="s">
        <v>4457</v>
      </c>
      <c r="C2037" s="422"/>
      <c r="D2037" s="324"/>
      <c r="E2037" s="324"/>
      <c r="F2037" s="416"/>
      <c r="G2037" s="120"/>
      <c r="H2037" s="35"/>
      <c r="I2037" s="35"/>
      <c r="J2037" s="35"/>
      <c r="K2037" s="35"/>
      <c r="L2037" s="35"/>
      <c r="M2037" s="35"/>
      <c r="N2037" s="35"/>
      <c r="O2037" s="35"/>
      <c r="P2037" s="35"/>
      <c r="Q2037" s="35"/>
      <c r="R2037" s="35"/>
      <c r="S2037" s="35"/>
      <c r="T2037" s="35"/>
      <c r="U2037" s="35"/>
      <c r="V2037" s="35"/>
      <c r="W2037" s="35"/>
      <c r="X2037" s="35"/>
      <c r="Y2037" s="35"/>
      <c r="Z2037" s="35"/>
      <c r="AA2037" s="35"/>
    </row>
    <row r="2038" spans="1:27" ht="25.5">
      <c r="A2038" s="529"/>
      <c r="B2038" s="276" t="s">
        <v>4458</v>
      </c>
      <c r="C2038" s="422"/>
      <c r="D2038" s="324"/>
      <c r="E2038" s="324"/>
      <c r="F2038" s="416"/>
      <c r="G2038" s="120"/>
      <c r="H2038" s="35"/>
      <c r="I2038" s="35"/>
      <c r="J2038" s="35"/>
      <c r="K2038" s="35"/>
      <c r="L2038" s="35"/>
      <c r="M2038" s="35"/>
      <c r="N2038" s="35"/>
      <c r="O2038" s="35"/>
      <c r="P2038" s="35"/>
      <c r="Q2038" s="35"/>
      <c r="R2038" s="35"/>
      <c r="S2038" s="35"/>
      <c r="T2038" s="35"/>
      <c r="U2038" s="35"/>
      <c r="V2038" s="35"/>
      <c r="W2038" s="35"/>
      <c r="X2038" s="35"/>
      <c r="Y2038" s="35"/>
      <c r="Z2038" s="35"/>
      <c r="AA2038" s="35"/>
    </row>
    <row r="2039" spans="1:27" ht="12.75" customHeight="1">
      <c r="A2039" s="529" t="s">
        <v>995</v>
      </c>
      <c r="B2039" s="400" t="s">
        <v>4430</v>
      </c>
      <c r="C2039" s="422"/>
      <c r="D2039" s="324"/>
      <c r="E2039" s="324"/>
      <c r="F2039" s="416"/>
      <c r="G2039" s="120"/>
      <c r="H2039" s="35"/>
      <c r="I2039" s="35"/>
      <c r="J2039" s="35"/>
      <c r="K2039" s="35"/>
      <c r="L2039" s="35"/>
      <c r="M2039" s="35"/>
      <c r="N2039" s="35"/>
      <c r="O2039" s="35"/>
      <c r="P2039" s="35"/>
      <c r="Q2039" s="35"/>
      <c r="R2039" s="35"/>
      <c r="S2039" s="35"/>
      <c r="T2039" s="35"/>
      <c r="U2039" s="35"/>
      <c r="V2039" s="35"/>
      <c r="W2039" s="35"/>
      <c r="X2039" s="35"/>
      <c r="Y2039" s="35"/>
      <c r="Z2039" s="35"/>
      <c r="AA2039" s="35"/>
    </row>
    <row r="2040" spans="1:27" ht="97.5" customHeight="1">
      <c r="A2040" s="349"/>
      <c r="B2040" s="276" t="s">
        <v>4475</v>
      </c>
      <c r="C2040" s="422"/>
      <c r="D2040" s="324"/>
      <c r="E2040" s="324"/>
      <c r="F2040" s="416"/>
      <c r="G2040" s="120"/>
      <c r="H2040" s="35"/>
      <c r="I2040" s="35"/>
      <c r="J2040" s="35"/>
      <c r="K2040" s="35"/>
      <c r="L2040" s="35"/>
      <c r="M2040" s="35"/>
      <c r="N2040" s="35"/>
      <c r="O2040" s="35"/>
      <c r="P2040" s="35"/>
      <c r="Q2040" s="35"/>
      <c r="R2040" s="35"/>
      <c r="S2040" s="35"/>
      <c r="T2040" s="35"/>
      <c r="U2040" s="35"/>
      <c r="V2040" s="35"/>
      <c r="W2040" s="35"/>
      <c r="X2040" s="35"/>
      <c r="Y2040" s="35"/>
      <c r="Z2040" s="35"/>
      <c r="AA2040" s="35"/>
    </row>
    <row r="2041" spans="1:27" ht="58.5" customHeight="1">
      <c r="A2041" s="349"/>
      <c r="B2041" s="276" t="s">
        <v>4476</v>
      </c>
      <c r="C2041" s="422"/>
      <c r="D2041" s="324"/>
      <c r="E2041" s="324"/>
      <c r="F2041" s="416"/>
      <c r="G2041" s="120"/>
      <c r="H2041" s="35"/>
      <c r="I2041" s="35"/>
      <c r="J2041" s="35"/>
      <c r="K2041" s="35"/>
      <c r="L2041" s="35"/>
      <c r="M2041" s="35"/>
      <c r="N2041" s="35"/>
      <c r="O2041" s="35"/>
      <c r="P2041" s="35"/>
      <c r="Q2041" s="35"/>
      <c r="R2041" s="35"/>
      <c r="S2041" s="35"/>
      <c r="T2041" s="35"/>
      <c r="U2041" s="35"/>
      <c r="V2041" s="35"/>
      <c r="W2041" s="35"/>
      <c r="X2041" s="35"/>
      <c r="Y2041" s="35"/>
      <c r="Z2041" s="35"/>
      <c r="AA2041" s="35"/>
    </row>
    <row r="2042" spans="1:27" ht="85.5" customHeight="1">
      <c r="A2042" s="349"/>
      <c r="B2042" s="276" t="s">
        <v>4477</v>
      </c>
      <c r="C2042" s="422"/>
      <c r="D2042" s="324"/>
      <c r="E2042" s="324"/>
      <c r="F2042" s="416"/>
      <c r="G2042" s="120"/>
      <c r="H2042" s="35"/>
      <c r="I2042" s="35"/>
      <c r="J2042" s="35"/>
      <c r="K2042" s="35"/>
      <c r="L2042" s="35"/>
      <c r="M2042" s="35"/>
      <c r="N2042" s="35"/>
      <c r="O2042" s="35"/>
      <c r="P2042" s="35"/>
      <c r="Q2042" s="35"/>
      <c r="R2042" s="35"/>
      <c r="S2042" s="35"/>
      <c r="T2042" s="35"/>
      <c r="U2042" s="35"/>
      <c r="V2042" s="35"/>
      <c r="W2042" s="35"/>
      <c r="X2042" s="35"/>
      <c r="Y2042" s="35"/>
      <c r="Z2042" s="35"/>
      <c r="AA2042" s="35"/>
    </row>
    <row r="2043" spans="1:27" ht="35.25" customHeight="1">
      <c r="A2043" s="349"/>
      <c r="B2043" s="276" t="s">
        <v>4478</v>
      </c>
      <c r="C2043" s="422"/>
      <c r="D2043" s="324"/>
      <c r="E2043" s="324"/>
      <c r="F2043" s="416"/>
      <c r="G2043" s="120"/>
      <c r="H2043" s="35"/>
      <c r="I2043" s="35"/>
      <c r="J2043" s="35"/>
      <c r="K2043" s="35"/>
      <c r="L2043" s="35"/>
      <c r="M2043" s="35"/>
      <c r="N2043" s="35"/>
      <c r="O2043" s="35"/>
      <c r="P2043" s="35"/>
      <c r="Q2043" s="35"/>
      <c r="R2043" s="35"/>
      <c r="S2043" s="35"/>
      <c r="T2043" s="35"/>
      <c r="U2043" s="35"/>
      <c r="V2043" s="35"/>
      <c r="W2043" s="35"/>
      <c r="X2043" s="35"/>
      <c r="Y2043" s="35"/>
      <c r="Z2043" s="35"/>
      <c r="AA2043" s="35"/>
    </row>
    <row r="2044" spans="1:27" ht="28.9" customHeight="1">
      <c r="A2044" s="349" t="s">
        <v>995</v>
      </c>
      <c r="B2044" s="276" t="s">
        <v>4429</v>
      </c>
      <c r="C2044" s="422"/>
      <c r="D2044" s="324"/>
      <c r="E2044" s="324"/>
      <c r="F2044" s="416"/>
      <c r="G2044" s="120"/>
      <c r="H2044" s="35"/>
      <c r="I2044" s="35"/>
      <c r="J2044" s="35"/>
      <c r="K2044" s="35"/>
      <c r="L2044" s="35"/>
      <c r="M2044" s="35"/>
      <c r="N2044" s="35"/>
      <c r="O2044" s="35"/>
      <c r="P2044" s="35"/>
      <c r="Q2044" s="35"/>
      <c r="R2044" s="35"/>
      <c r="S2044" s="35"/>
      <c r="T2044" s="35"/>
      <c r="U2044" s="35"/>
      <c r="V2044" s="35"/>
      <c r="W2044" s="35"/>
      <c r="X2044" s="35"/>
      <c r="Y2044" s="35"/>
      <c r="Z2044" s="35"/>
      <c r="AA2044" s="35"/>
    </row>
    <row r="2045" spans="1:27">
      <c r="A2045" s="529"/>
      <c r="B2045" s="276" t="s">
        <v>1033</v>
      </c>
      <c r="C2045" s="422"/>
      <c r="D2045" s="324"/>
      <c r="E2045" s="324"/>
      <c r="F2045" s="416"/>
      <c r="G2045" s="120"/>
      <c r="H2045" s="35"/>
      <c r="I2045" s="35"/>
      <c r="J2045" s="35"/>
      <c r="K2045" s="35"/>
      <c r="L2045" s="35"/>
      <c r="M2045" s="35"/>
      <c r="N2045" s="35"/>
      <c r="O2045" s="35"/>
      <c r="P2045" s="35"/>
      <c r="Q2045" s="35"/>
      <c r="R2045" s="35"/>
      <c r="S2045" s="35"/>
      <c r="T2045" s="35"/>
      <c r="U2045" s="35"/>
      <c r="V2045" s="35"/>
      <c r="W2045" s="35"/>
      <c r="X2045" s="35"/>
      <c r="Y2045" s="35"/>
      <c r="Z2045" s="35"/>
      <c r="AA2045" s="35"/>
    </row>
    <row r="2046" spans="1:27" ht="140.25">
      <c r="A2046" s="529"/>
      <c r="B2046" s="276" t="s">
        <v>4426</v>
      </c>
      <c r="C2046" s="422"/>
      <c r="D2046" s="324"/>
      <c r="E2046" s="324"/>
      <c r="F2046" s="416"/>
      <c r="G2046" s="120"/>
      <c r="H2046" s="35"/>
      <c r="I2046" s="35"/>
      <c r="J2046" s="35"/>
      <c r="K2046" s="35"/>
      <c r="L2046" s="35"/>
      <c r="M2046" s="35"/>
      <c r="N2046" s="35"/>
      <c r="O2046" s="35"/>
      <c r="P2046" s="35"/>
      <c r="Q2046" s="35"/>
      <c r="R2046" s="35"/>
      <c r="S2046" s="35"/>
      <c r="T2046" s="35"/>
      <c r="U2046" s="35"/>
      <c r="V2046" s="35"/>
      <c r="W2046" s="35"/>
      <c r="X2046" s="35"/>
      <c r="Y2046" s="35"/>
      <c r="Z2046" s="35"/>
      <c r="AA2046" s="35"/>
    </row>
    <row r="2047" spans="1:27" ht="33.75" customHeight="1">
      <c r="A2047" s="529"/>
      <c r="B2047" s="319" t="s">
        <v>4425</v>
      </c>
      <c r="C2047" s="422"/>
      <c r="D2047" s="324"/>
      <c r="E2047" s="324"/>
      <c r="F2047" s="416"/>
      <c r="G2047" s="120"/>
      <c r="H2047" s="35"/>
      <c r="I2047" s="35"/>
      <c r="J2047" s="35"/>
      <c r="K2047" s="35"/>
      <c r="L2047" s="35"/>
      <c r="M2047" s="35"/>
      <c r="N2047" s="35"/>
      <c r="O2047" s="35"/>
      <c r="P2047" s="35"/>
      <c r="Q2047" s="35"/>
      <c r="R2047" s="35"/>
      <c r="S2047" s="35"/>
      <c r="T2047" s="35"/>
      <c r="U2047" s="35"/>
      <c r="V2047" s="35"/>
      <c r="W2047" s="35"/>
      <c r="X2047" s="35"/>
      <c r="Y2047" s="35"/>
      <c r="Z2047" s="35"/>
      <c r="AA2047" s="35"/>
    </row>
    <row r="2048" spans="1:27" s="29" customFormat="1" ht="15" customHeight="1">
      <c r="A2048" s="532" t="s">
        <v>75</v>
      </c>
      <c r="B2048" s="533" t="s">
        <v>4443</v>
      </c>
      <c r="C2048" s="534" t="s">
        <v>1044</v>
      </c>
      <c r="D2048" s="535">
        <v>31</v>
      </c>
      <c r="E2048" s="636"/>
      <c r="F2048" s="536">
        <f t="shared" si="133"/>
        <v>0</v>
      </c>
      <c r="G2048" s="379"/>
      <c r="H2048" s="28"/>
      <c r="I2048" s="28"/>
      <c r="J2048" s="28"/>
      <c r="K2048" s="28"/>
      <c r="L2048" s="28"/>
      <c r="M2048" s="28"/>
      <c r="N2048" s="28"/>
      <c r="O2048" s="28"/>
      <c r="P2048" s="28"/>
      <c r="Q2048" s="28"/>
      <c r="R2048" s="28"/>
      <c r="S2048" s="28"/>
      <c r="T2048" s="28"/>
      <c r="U2048" s="28"/>
      <c r="V2048" s="28"/>
      <c r="W2048" s="28"/>
      <c r="X2048" s="28"/>
      <c r="Y2048" s="28"/>
      <c r="Z2048" s="28"/>
      <c r="AA2048" s="28"/>
    </row>
    <row r="2049" spans="1:27" s="29" customFormat="1" ht="15" customHeight="1">
      <c r="A2049" s="532" t="s">
        <v>77</v>
      </c>
      <c r="B2049" s="533" t="s">
        <v>4444</v>
      </c>
      <c r="C2049" s="534" t="s">
        <v>1044</v>
      </c>
      <c r="D2049" s="535">
        <v>4</v>
      </c>
      <c r="E2049" s="636"/>
      <c r="F2049" s="536">
        <f t="shared" ref="F2049:F2050" si="134">D2049*E2049</f>
        <v>0</v>
      </c>
      <c r="G2049" s="379"/>
      <c r="H2049" s="28"/>
      <c r="I2049" s="28"/>
      <c r="J2049" s="28"/>
      <c r="K2049" s="28"/>
      <c r="L2049" s="28"/>
      <c r="M2049" s="28"/>
      <c r="N2049" s="28"/>
      <c r="O2049" s="28"/>
      <c r="P2049" s="28"/>
      <c r="Q2049" s="28"/>
      <c r="R2049" s="28"/>
      <c r="S2049" s="28"/>
      <c r="T2049" s="28"/>
      <c r="U2049" s="28"/>
      <c r="V2049" s="28"/>
      <c r="W2049" s="28"/>
      <c r="X2049" s="28"/>
      <c r="Y2049" s="28"/>
      <c r="Z2049" s="28"/>
      <c r="AA2049" s="28"/>
    </row>
    <row r="2050" spans="1:27" s="29" customFormat="1" ht="30" customHeight="1">
      <c r="A2050" s="515" t="s">
        <v>79</v>
      </c>
      <c r="B2050" s="533" t="s">
        <v>4445</v>
      </c>
      <c r="C2050" s="534" t="s">
        <v>1044</v>
      </c>
      <c r="D2050" s="535">
        <v>1</v>
      </c>
      <c r="E2050" s="636"/>
      <c r="F2050" s="536">
        <f t="shared" si="134"/>
        <v>0</v>
      </c>
      <c r="G2050" s="379"/>
      <c r="H2050" s="28"/>
      <c r="I2050" s="28"/>
      <c r="J2050" s="28"/>
      <c r="K2050" s="28"/>
      <c r="L2050" s="28"/>
      <c r="M2050" s="28"/>
      <c r="N2050" s="28"/>
      <c r="O2050" s="28"/>
      <c r="P2050" s="28"/>
      <c r="Q2050" s="28"/>
      <c r="R2050" s="28"/>
      <c r="S2050" s="28"/>
      <c r="T2050" s="28"/>
      <c r="U2050" s="28"/>
      <c r="V2050" s="28"/>
      <c r="W2050" s="28"/>
      <c r="X2050" s="28"/>
      <c r="Y2050" s="28"/>
      <c r="Z2050" s="28"/>
      <c r="AA2050" s="28"/>
    </row>
    <row r="2051" spans="1:27">
      <c r="A2051" s="81"/>
      <c r="B2051" s="82"/>
      <c r="C2051" s="16"/>
      <c r="D2051" s="83"/>
      <c r="E2051" s="83"/>
      <c r="F2051" s="120">
        <f t="shared" si="133"/>
        <v>0</v>
      </c>
      <c r="G2051" s="58"/>
      <c r="H2051" s="35"/>
      <c r="I2051" s="35"/>
      <c r="J2051" s="35"/>
      <c r="K2051" s="35"/>
      <c r="L2051" s="35"/>
      <c r="M2051" s="35"/>
      <c r="N2051" s="35"/>
      <c r="O2051" s="35"/>
      <c r="P2051" s="35"/>
      <c r="Q2051" s="35"/>
      <c r="R2051" s="35"/>
      <c r="S2051" s="35"/>
      <c r="T2051" s="35"/>
      <c r="U2051" s="35"/>
      <c r="V2051" s="35"/>
      <c r="W2051" s="35"/>
      <c r="X2051" s="35"/>
      <c r="Y2051" s="35"/>
      <c r="Z2051" s="35"/>
      <c r="AA2051" s="35"/>
    </row>
    <row r="2052" spans="1:27" s="29" customFormat="1" ht="16.149999999999999" customHeight="1">
      <c r="A2052" s="233" t="str">
        <f>A2009</f>
        <v>XII.</v>
      </c>
      <c r="B2052" s="234" t="str">
        <f>CONCATENATE(B2009," ", "UKUPNO:")</f>
        <v>MONTAŽNE KUPAONICE UKUPNO:</v>
      </c>
      <c r="C2052" s="235"/>
      <c r="D2052" s="236"/>
      <c r="E2052" s="236"/>
      <c r="F2052" s="378">
        <f>SUM(F2010:F2051)</f>
        <v>0</v>
      </c>
      <c r="G2052" s="537"/>
      <c r="H2052" s="28"/>
      <c r="I2052" s="28"/>
      <c r="J2052" s="28"/>
      <c r="K2052" s="28"/>
      <c r="L2052" s="28"/>
      <c r="M2052" s="28"/>
      <c r="N2052" s="28"/>
      <c r="O2052" s="28"/>
      <c r="P2052" s="28"/>
      <c r="Q2052" s="28"/>
      <c r="R2052" s="28"/>
      <c r="S2052" s="28"/>
      <c r="T2052" s="28"/>
      <c r="U2052" s="28"/>
      <c r="V2052" s="28"/>
      <c r="W2052" s="28"/>
      <c r="X2052" s="28"/>
      <c r="Y2052" s="28"/>
      <c r="Z2052" s="28"/>
      <c r="AA2052" s="28"/>
    </row>
    <row r="2053" spans="1:27">
      <c r="A2053" s="502"/>
      <c r="B2053" s="82"/>
      <c r="C2053" s="16"/>
      <c r="D2053" s="83"/>
      <c r="E2053" s="83"/>
      <c r="F2053" s="85"/>
      <c r="G2053" s="58"/>
      <c r="H2053" s="35"/>
      <c r="I2053" s="35"/>
      <c r="J2053" s="35"/>
      <c r="K2053" s="35"/>
      <c r="L2053" s="35"/>
      <c r="M2053" s="35"/>
      <c r="N2053" s="35"/>
      <c r="O2053" s="35"/>
      <c r="P2053" s="35"/>
      <c r="Q2053" s="35"/>
      <c r="R2053" s="35"/>
      <c r="S2053" s="35"/>
      <c r="T2053" s="35"/>
      <c r="U2053" s="35"/>
      <c r="V2053" s="35"/>
      <c r="W2053" s="35"/>
      <c r="X2053" s="35"/>
      <c r="Y2053" s="35"/>
      <c r="Z2053" s="35"/>
      <c r="AA2053" s="35"/>
    </row>
    <row r="2054" spans="1:27">
      <c r="A2054" s="81"/>
      <c r="B2054" s="82"/>
      <c r="C2054" s="16"/>
      <c r="D2054" s="83"/>
      <c r="E2054" s="83"/>
      <c r="F2054" s="85"/>
      <c r="G2054" s="58"/>
      <c r="H2054" s="35"/>
      <c r="I2054" s="35"/>
      <c r="J2054" s="35"/>
      <c r="K2054" s="35"/>
      <c r="L2054" s="35"/>
      <c r="M2054" s="35"/>
      <c r="N2054" s="35"/>
      <c r="O2054" s="35"/>
      <c r="P2054" s="35"/>
      <c r="Q2054" s="35"/>
      <c r="R2054" s="35"/>
      <c r="S2054" s="35"/>
      <c r="T2054" s="35"/>
      <c r="U2054" s="35"/>
      <c r="V2054" s="35"/>
      <c r="W2054" s="35"/>
      <c r="X2054" s="35"/>
      <c r="Y2054" s="35"/>
      <c r="Z2054" s="35"/>
      <c r="AA2054" s="35"/>
    </row>
    <row r="2055" spans="1:27">
      <c r="A2055" s="81"/>
      <c r="B2055" s="82"/>
      <c r="C2055" s="16"/>
      <c r="D2055" s="83"/>
      <c r="E2055" s="83"/>
      <c r="F2055" s="85"/>
      <c r="G2055" s="58"/>
      <c r="H2055" s="35"/>
      <c r="I2055" s="35"/>
      <c r="J2055" s="35"/>
      <c r="K2055" s="35"/>
      <c r="L2055" s="35"/>
      <c r="M2055" s="35"/>
      <c r="N2055" s="35"/>
      <c r="O2055" s="35"/>
      <c r="P2055" s="35"/>
      <c r="Q2055" s="35"/>
      <c r="R2055" s="35"/>
      <c r="S2055" s="35"/>
      <c r="T2055" s="35"/>
      <c r="U2055" s="35"/>
      <c r="V2055" s="35"/>
      <c r="W2055" s="35"/>
      <c r="X2055" s="35"/>
      <c r="Y2055" s="35"/>
      <c r="Z2055" s="35"/>
      <c r="AA2055" s="35"/>
    </row>
    <row r="2056" spans="1:27" s="29" customFormat="1" ht="16.149999999999999" customHeight="1">
      <c r="A2056" s="280" t="s">
        <v>2230</v>
      </c>
      <c r="B2056" s="281" t="s">
        <v>2220</v>
      </c>
      <c r="C2056" s="282"/>
      <c r="D2056" s="538"/>
      <c r="E2056" s="538"/>
      <c r="F2056" s="538"/>
      <c r="G2056" s="537"/>
      <c r="H2056" s="28"/>
      <c r="I2056" s="28"/>
      <c r="J2056" s="28"/>
      <c r="K2056" s="28"/>
      <c r="L2056" s="28"/>
      <c r="M2056" s="28"/>
      <c r="N2056" s="28"/>
      <c r="O2056" s="28"/>
      <c r="P2056" s="28"/>
      <c r="Q2056" s="28"/>
      <c r="R2056" s="28"/>
      <c r="S2056" s="28"/>
      <c r="T2056" s="28"/>
      <c r="U2056" s="28"/>
      <c r="V2056" s="28"/>
      <c r="W2056" s="28"/>
      <c r="X2056" s="28"/>
      <c r="Y2056" s="28"/>
      <c r="Z2056" s="28"/>
      <c r="AA2056" s="28"/>
    </row>
    <row r="2057" spans="1:27">
      <c r="A2057" s="507"/>
      <c r="B2057" s="226"/>
      <c r="C2057" s="539"/>
      <c r="D2057" s="540"/>
      <c r="E2057" s="57"/>
      <c r="F2057" s="58"/>
      <c r="G2057" s="58"/>
      <c r="H2057" s="35"/>
      <c r="I2057" s="35"/>
      <c r="J2057" s="35"/>
      <c r="K2057" s="35"/>
      <c r="L2057" s="35"/>
      <c r="M2057" s="35"/>
      <c r="N2057" s="35"/>
      <c r="O2057" s="35"/>
      <c r="P2057" s="35"/>
      <c r="Q2057" s="35"/>
      <c r="R2057" s="35"/>
      <c r="S2057" s="35"/>
      <c r="T2057" s="35"/>
      <c r="U2057" s="35"/>
      <c r="V2057" s="35"/>
      <c r="W2057" s="35"/>
      <c r="X2057" s="35"/>
      <c r="Y2057" s="35"/>
      <c r="Z2057" s="35"/>
      <c r="AA2057" s="35"/>
    </row>
    <row r="2058" spans="1:27">
      <c r="A2058" s="344"/>
      <c r="B2058" s="65" t="s">
        <v>3139</v>
      </c>
      <c r="C2058" s="231"/>
      <c r="D2058" s="508"/>
      <c r="E2058" s="68"/>
      <c r="F2058" s="69"/>
      <c r="G2058" s="58"/>
      <c r="H2058" s="35"/>
      <c r="I2058" s="35"/>
      <c r="J2058" s="35"/>
      <c r="K2058" s="35"/>
      <c r="L2058" s="35"/>
      <c r="M2058" s="35"/>
      <c r="N2058" s="35"/>
      <c r="O2058" s="35"/>
      <c r="P2058" s="35"/>
      <c r="Q2058" s="35"/>
      <c r="R2058" s="35"/>
      <c r="S2058" s="35"/>
      <c r="T2058" s="35"/>
      <c r="U2058" s="35"/>
      <c r="V2058" s="35"/>
      <c r="W2058" s="35"/>
      <c r="X2058" s="35"/>
      <c r="Y2058" s="35"/>
      <c r="Z2058" s="35"/>
      <c r="AA2058" s="35"/>
    </row>
    <row r="2059" spans="1:27" ht="63.75">
      <c r="A2059" s="344"/>
      <c r="B2059" s="65" t="s">
        <v>4420</v>
      </c>
      <c r="C2059" s="231"/>
      <c r="D2059" s="508"/>
      <c r="E2059" s="68"/>
      <c r="F2059" s="69"/>
      <c r="G2059" s="58"/>
      <c r="H2059" s="35"/>
      <c r="I2059" s="35"/>
      <c r="J2059" s="35"/>
      <c r="K2059" s="35"/>
      <c r="L2059" s="35"/>
      <c r="M2059" s="35"/>
      <c r="N2059" s="35"/>
      <c r="O2059" s="35"/>
      <c r="P2059" s="35"/>
      <c r="Q2059" s="35"/>
      <c r="R2059" s="35"/>
      <c r="S2059" s="35"/>
      <c r="T2059" s="35"/>
      <c r="U2059" s="35"/>
      <c r="V2059" s="35"/>
      <c r="W2059" s="35"/>
      <c r="X2059" s="35"/>
      <c r="Y2059" s="35"/>
      <c r="Z2059" s="35"/>
      <c r="AA2059" s="35"/>
    </row>
    <row r="2060" spans="1:27" ht="89.25">
      <c r="A2060" s="344"/>
      <c r="B2060" s="65" t="s">
        <v>4321</v>
      </c>
      <c r="C2060" s="231"/>
      <c r="D2060" s="508"/>
      <c r="E2060" s="68"/>
      <c r="F2060" s="69"/>
      <c r="G2060" s="58"/>
      <c r="H2060" s="35"/>
      <c r="I2060" s="35"/>
      <c r="J2060" s="35"/>
      <c r="K2060" s="35"/>
      <c r="L2060" s="35"/>
      <c r="M2060" s="35"/>
      <c r="N2060" s="35"/>
      <c r="O2060" s="35"/>
      <c r="P2060" s="35"/>
      <c r="Q2060" s="35"/>
      <c r="R2060" s="35"/>
      <c r="S2060" s="35"/>
      <c r="T2060" s="35"/>
      <c r="U2060" s="35"/>
      <c r="V2060" s="35"/>
      <c r="W2060" s="35"/>
      <c r="X2060" s="35"/>
      <c r="Y2060" s="35"/>
      <c r="Z2060" s="35"/>
      <c r="AA2060" s="35"/>
    </row>
    <row r="2061" spans="1:27" ht="38.25">
      <c r="A2061" s="344"/>
      <c r="B2061" s="65" t="s">
        <v>3140</v>
      </c>
      <c r="C2061" s="231"/>
      <c r="D2061" s="508"/>
      <c r="E2061" s="68"/>
      <c r="F2061" s="69"/>
      <c r="G2061" s="58"/>
      <c r="H2061" s="35"/>
      <c r="I2061" s="35"/>
      <c r="J2061" s="35"/>
      <c r="K2061" s="35"/>
      <c r="L2061" s="35"/>
      <c r="M2061" s="35"/>
      <c r="N2061" s="35"/>
      <c r="O2061" s="35"/>
      <c r="P2061" s="35"/>
      <c r="Q2061" s="35"/>
      <c r="R2061" s="35"/>
      <c r="S2061" s="35"/>
      <c r="T2061" s="35"/>
      <c r="U2061" s="35"/>
      <c r="V2061" s="35"/>
      <c r="W2061" s="35"/>
      <c r="X2061" s="35"/>
      <c r="Y2061" s="35"/>
      <c r="Z2061" s="35"/>
      <c r="AA2061" s="35"/>
    </row>
    <row r="2062" spans="1:27" ht="38.25">
      <c r="A2062" s="344"/>
      <c r="B2062" s="65" t="s">
        <v>3141</v>
      </c>
      <c r="C2062" s="231"/>
      <c r="D2062" s="508"/>
      <c r="E2062" s="68"/>
      <c r="F2062" s="69"/>
      <c r="G2062" s="58"/>
      <c r="H2062" s="35"/>
      <c r="I2062" s="35"/>
      <c r="J2062" s="35"/>
      <c r="K2062" s="35"/>
      <c r="L2062" s="35"/>
      <c r="M2062" s="35"/>
      <c r="N2062" s="35"/>
      <c r="O2062" s="35"/>
      <c r="P2062" s="35"/>
      <c r="Q2062" s="35"/>
      <c r="R2062" s="35"/>
      <c r="S2062" s="35"/>
      <c r="T2062" s="35"/>
      <c r="U2062" s="35"/>
      <c r="V2062" s="35"/>
      <c r="W2062" s="35"/>
      <c r="X2062" s="35"/>
      <c r="Y2062" s="35"/>
      <c r="Z2062" s="35"/>
      <c r="AA2062" s="35"/>
    </row>
    <row r="2063" spans="1:27" ht="38.25">
      <c r="A2063" s="344"/>
      <c r="B2063" s="65" t="s">
        <v>3142</v>
      </c>
      <c r="C2063" s="231"/>
      <c r="D2063" s="508"/>
      <c r="E2063" s="68"/>
      <c r="F2063" s="69"/>
      <c r="G2063" s="58"/>
      <c r="H2063" s="35"/>
      <c r="I2063" s="35"/>
      <c r="J2063" s="35"/>
      <c r="K2063" s="35"/>
      <c r="L2063" s="35"/>
      <c r="M2063" s="35"/>
      <c r="N2063" s="35"/>
      <c r="O2063" s="35"/>
      <c r="P2063" s="35"/>
      <c r="Q2063" s="35"/>
      <c r="R2063" s="35"/>
      <c r="S2063" s="35"/>
      <c r="T2063" s="35"/>
      <c r="U2063" s="35"/>
      <c r="V2063" s="35"/>
      <c r="W2063" s="35"/>
      <c r="X2063" s="35"/>
      <c r="Y2063" s="35"/>
      <c r="Z2063" s="35"/>
      <c r="AA2063" s="35"/>
    </row>
    <row r="2064" spans="1:27">
      <c r="A2064" s="344"/>
      <c r="B2064" s="65"/>
      <c r="C2064" s="231"/>
      <c r="D2064" s="508"/>
      <c r="E2064" s="68"/>
      <c r="F2064" s="69"/>
      <c r="G2064" s="58"/>
      <c r="H2064" s="35"/>
      <c r="I2064" s="35"/>
      <c r="J2064" s="35"/>
      <c r="K2064" s="35"/>
      <c r="L2064" s="35"/>
      <c r="M2064" s="35"/>
      <c r="N2064" s="35"/>
      <c r="O2064" s="35"/>
      <c r="P2064" s="35"/>
      <c r="Q2064" s="35"/>
      <c r="R2064" s="35"/>
      <c r="S2064" s="35"/>
      <c r="T2064" s="35"/>
      <c r="U2064" s="35"/>
      <c r="V2064" s="35"/>
      <c r="W2064" s="35"/>
      <c r="X2064" s="35"/>
      <c r="Y2064" s="35"/>
      <c r="Z2064" s="35"/>
      <c r="AA2064" s="35"/>
    </row>
    <row r="2065" spans="1:27" ht="63.75">
      <c r="A2065" s="344"/>
      <c r="B2065" s="65" t="s">
        <v>3143</v>
      </c>
      <c r="C2065" s="231"/>
      <c r="D2065" s="508"/>
      <c r="E2065" s="68"/>
      <c r="F2065" s="69"/>
      <c r="G2065" s="58"/>
      <c r="H2065" s="35"/>
      <c r="I2065" s="35"/>
      <c r="J2065" s="35"/>
      <c r="K2065" s="35"/>
      <c r="L2065" s="35"/>
      <c r="M2065" s="35"/>
      <c r="N2065" s="35"/>
      <c r="O2065" s="35"/>
      <c r="P2065" s="35"/>
      <c r="Q2065" s="35"/>
      <c r="R2065" s="35"/>
      <c r="S2065" s="35"/>
      <c r="T2065" s="35"/>
      <c r="U2065" s="35"/>
      <c r="V2065" s="35"/>
      <c r="W2065" s="35"/>
      <c r="X2065" s="35"/>
      <c r="Y2065" s="35"/>
      <c r="Z2065" s="35"/>
      <c r="AA2065" s="35"/>
    </row>
    <row r="2066" spans="1:27" ht="51">
      <c r="A2066" s="344"/>
      <c r="B2066" s="65" t="s">
        <v>3144</v>
      </c>
      <c r="C2066" s="231"/>
      <c r="D2066" s="508"/>
      <c r="E2066" s="68"/>
      <c r="F2066" s="69"/>
      <c r="G2066" s="58"/>
      <c r="H2066" s="35"/>
      <c r="I2066" s="35"/>
      <c r="J2066" s="35"/>
      <c r="K2066" s="35"/>
      <c r="L2066" s="35"/>
      <c r="M2066" s="35"/>
      <c r="N2066" s="35"/>
      <c r="O2066" s="35"/>
      <c r="P2066" s="35"/>
      <c r="Q2066" s="35"/>
      <c r="R2066" s="35"/>
      <c r="S2066" s="35"/>
      <c r="T2066" s="35"/>
      <c r="U2066" s="35"/>
      <c r="V2066" s="35"/>
      <c r="W2066" s="35"/>
      <c r="X2066" s="35"/>
      <c r="Y2066" s="35"/>
      <c r="Z2066" s="35"/>
      <c r="AA2066" s="35"/>
    </row>
    <row r="2067" spans="1:27" ht="25.5">
      <c r="A2067" s="344"/>
      <c r="B2067" s="65" t="s">
        <v>3145</v>
      </c>
      <c r="C2067" s="231"/>
      <c r="D2067" s="508"/>
      <c r="E2067" s="68"/>
      <c r="F2067" s="69"/>
      <c r="G2067" s="58"/>
      <c r="H2067" s="35"/>
      <c r="I2067" s="35"/>
      <c r="J2067" s="35"/>
      <c r="K2067" s="35"/>
      <c r="L2067" s="35"/>
      <c r="M2067" s="35"/>
      <c r="N2067" s="35"/>
      <c r="O2067" s="35"/>
      <c r="P2067" s="35"/>
      <c r="Q2067" s="35"/>
      <c r="R2067" s="35"/>
      <c r="S2067" s="35"/>
      <c r="T2067" s="35"/>
      <c r="U2067" s="35"/>
      <c r="V2067" s="35"/>
      <c r="W2067" s="35"/>
      <c r="X2067" s="35"/>
      <c r="Y2067" s="35"/>
      <c r="Z2067" s="35"/>
      <c r="AA2067" s="35"/>
    </row>
    <row r="2068" spans="1:27">
      <c r="A2068" s="344"/>
      <c r="B2068" s="65" t="s">
        <v>3146</v>
      </c>
      <c r="C2068" s="231"/>
      <c r="D2068" s="508"/>
      <c r="E2068" s="68"/>
      <c r="F2068" s="69"/>
      <c r="G2068" s="58"/>
      <c r="H2068" s="35"/>
      <c r="I2068" s="35"/>
      <c r="J2068" s="35"/>
      <c r="K2068" s="35"/>
      <c r="L2068" s="35"/>
      <c r="M2068" s="35"/>
      <c r="N2068" s="35"/>
      <c r="O2068" s="35"/>
      <c r="P2068" s="35"/>
      <c r="Q2068" s="35"/>
      <c r="R2068" s="35"/>
      <c r="S2068" s="35"/>
      <c r="T2068" s="35"/>
      <c r="U2068" s="35"/>
      <c r="V2068" s="35"/>
      <c r="W2068" s="35"/>
      <c r="X2068" s="35"/>
      <c r="Y2068" s="35"/>
      <c r="Z2068" s="35"/>
      <c r="AA2068" s="35"/>
    </row>
    <row r="2069" spans="1:27">
      <c r="A2069" s="344"/>
      <c r="B2069" s="65"/>
      <c r="C2069" s="231"/>
      <c r="D2069" s="508"/>
      <c r="E2069" s="68"/>
      <c r="F2069" s="69"/>
      <c r="G2069" s="58"/>
      <c r="H2069" s="35"/>
      <c r="I2069" s="35"/>
      <c r="J2069" s="35"/>
      <c r="K2069" s="35"/>
      <c r="L2069" s="35"/>
      <c r="M2069" s="35"/>
      <c r="N2069" s="35"/>
      <c r="O2069" s="35"/>
      <c r="P2069" s="35"/>
      <c r="Q2069" s="35"/>
      <c r="R2069" s="35"/>
      <c r="S2069" s="35"/>
      <c r="T2069" s="35"/>
      <c r="U2069" s="35"/>
      <c r="V2069" s="35"/>
      <c r="W2069" s="35"/>
      <c r="X2069" s="35"/>
      <c r="Y2069" s="35"/>
      <c r="Z2069" s="35"/>
      <c r="AA2069" s="35"/>
    </row>
    <row r="2070" spans="1:27" ht="89.25">
      <c r="A2070" s="344"/>
      <c r="B2070" s="295" t="s">
        <v>3147</v>
      </c>
      <c r="C2070" s="231"/>
      <c r="D2070" s="508"/>
      <c r="E2070" s="68"/>
      <c r="F2070" s="69"/>
      <c r="G2070" s="58"/>
      <c r="H2070" s="35"/>
      <c r="I2070" s="35"/>
      <c r="J2070" s="35"/>
      <c r="K2070" s="35"/>
      <c r="L2070" s="35"/>
      <c r="M2070" s="35"/>
      <c r="N2070" s="35"/>
      <c r="O2070" s="35"/>
      <c r="P2070" s="35"/>
      <c r="Q2070" s="35"/>
      <c r="R2070" s="35"/>
      <c r="S2070" s="35"/>
      <c r="T2070" s="35"/>
      <c r="U2070" s="35"/>
      <c r="V2070" s="35"/>
      <c r="W2070" s="35"/>
      <c r="X2070" s="35"/>
      <c r="Y2070" s="35"/>
      <c r="Z2070" s="35"/>
      <c r="AA2070" s="35"/>
    </row>
    <row r="2071" spans="1:27">
      <c r="A2071" s="344"/>
      <c r="B2071" s="65"/>
      <c r="C2071" s="231"/>
      <c r="D2071" s="508"/>
      <c r="E2071" s="68"/>
      <c r="F2071" s="69"/>
      <c r="G2071" s="58"/>
      <c r="H2071" s="35"/>
      <c r="I2071" s="35"/>
      <c r="J2071" s="35"/>
      <c r="K2071" s="35"/>
      <c r="L2071" s="35"/>
      <c r="M2071" s="35"/>
      <c r="N2071" s="35"/>
      <c r="O2071" s="35"/>
      <c r="P2071" s="35"/>
      <c r="Q2071" s="35"/>
      <c r="R2071" s="35"/>
      <c r="S2071" s="35"/>
      <c r="T2071" s="35"/>
      <c r="U2071" s="35"/>
      <c r="V2071" s="35"/>
      <c r="W2071" s="35"/>
      <c r="X2071" s="35"/>
      <c r="Y2071" s="35"/>
      <c r="Z2071" s="35"/>
      <c r="AA2071" s="35"/>
    </row>
    <row r="2072" spans="1:27" ht="76.5">
      <c r="A2072" s="344"/>
      <c r="B2072" s="65" t="s">
        <v>3148</v>
      </c>
      <c r="C2072" s="231"/>
      <c r="D2072" s="508"/>
      <c r="E2072" s="68"/>
      <c r="F2072" s="69"/>
      <c r="G2072" s="58"/>
      <c r="H2072" s="35"/>
      <c r="I2072" s="35"/>
      <c r="J2072" s="35"/>
      <c r="K2072" s="35"/>
      <c r="L2072" s="35"/>
      <c r="M2072" s="35"/>
      <c r="N2072" s="35"/>
      <c r="O2072" s="35"/>
      <c r="P2072" s="35"/>
      <c r="Q2072" s="35"/>
      <c r="R2072" s="35"/>
      <c r="S2072" s="35"/>
      <c r="T2072" s="35"/>
      <c r="U2072" s="35"/>
      <c r="V2072" s="35"/>
      <c r="W2072" s="35"/>
      <c r="X2072" s="35"/>
      <c r="Y2072" s="35"/>
      <c r="Z2072" s="35"/>
      <c r="AA2072" s="35"/>
    </row>
    <row r="2073" spans="1:27">
      <c r="A2073" s="344"/>
      <c r="B2073" s="65"/>
      <c r="C2073" s="231"/>
      <c r="D2073" s="508"/>
      <c r="E2073" s="68"/>
      <c r="F2073" s="69"/>
      <c r="G2073" s="58"/>
      <c r="H2073" s="35"/>
      <c r="I2073" s="35"/>
      <c r="J2073" s="35"/>
      <c r="K2073" s="35"/>
      <c r="L2073" s="35"/>
      <c r="M2073" s="35"/>
      <c r="N2073" s="35"/>
      <c r="O2073" s="35"/>
      <c r="P2073" s="35"/>
      <c r="Q2073" s="35"/>
      <c r="R2073" s="35"/>
      <c r="S2073" s="35"/>
      <c r="T2073" s="35"/>
      <c r="U2073" s="35"/>
      <c r="V2073" s="35"/>
      <c r="W2073" s="35"/>
      <c r="X2073" s="35"/>
      <c r="Y2073" s="35"/>
      <c r="Z2073" s="35"/>
      <c r="AA2073" s="35"/>
    </row>
    <row r="2074" spans="1:27" ht="25.5">
      <c r="A2074" s="420" t="s">
        <v>987</v>
      </c>
      <c r="B2074" s="421" t="s">
        <v>3153</v>
      </c>
      <c r="C2074" s="541"/>
      <c r="D2074" s="542"/>
      <c r="E2074" s="471"/>
      <c r="F2074" s="543"/>
      <c r="G2074" s="58"/>
      <c r="H2074" s="35"/>
      <c r="I2074" s="35"/>
      <c r="J2074" s="35"/>
      <c r="K2074" s="35"/>
      <c r="L2074" s="35"/>
      <c r="M2074" s="35"/>
      <c r="N2074" s="35"/>
      <c r="O2074" s="35"/>
      <c r="P2074" s="35"/>
      <c r="Q2074" s="35"/>
      <c r="R2074" s="35"/>
      <c r="S2074" s="35"/>
      <c r="T2074" s="35"/>
      <c r="U2074" s="35"/>
      <c r="V2074" s="35"/>
      <c r="W2074" s="35"/>
      <c r="X2074" s="35"/>
      <c r="Y2074" s="35"/>
      <c r="Z2074" s="35"/>
      <c r="AA2074" s="35"/>
    </row>
    <row r="2075" spans="1:27" ht="25.5">
      <c r="A2075" s="544"/>
      <c r="B2075" s="545" t="s">
        <v>3149</v>
      </c>
      <c r="C2075" s="541"/>
      <c r="D2075" s="542"/>
      <c r="E2075" s="471"/>
      <c r="F2075" s="543"/>
      <c r="G2075" s="58"/>
      <c r="H2075" s="35"/>
      <c r="I2075" s="35"/>
      <c r="J2075" s="35"/>
      <c r="K2075" s="35"/>
      <c r="L2075" s="35"/>
      <c r="M2075" s="35"/>
      <c r="N2075" s="35"/>
      <c r="O2075" s="35"/>
      <c r="P2075" s="35"/>
      <c r="Q2075" s="35"/>
      <c r="R2075" s="35"/>
      <c r="S2075" s="35"/>
      <c r="T2075" s="35"/>
      <c r="U2075" s="35"/>
      <c r="V2075" s="35"/>
      <c r="W2075" s="35"/>
      <c r="X2075" s="35"/>
      <c r="Y2075" s="35"/>
      <c r="Z2075" s="35"/>
      <c r="AA2075" s="35"/>
    </row>
    <row r="2076" spans="1:27" ht="12.75" customHeight="1">
      <c r="A2076" s="544"/>
      <c r="B2076" s="545" t="s">
        <v>3150</v>
      </c>
      <c r="C2076" s="541"/>
      <c r="D2076" s="542"/>
      <c r="E2076" s="471"/>
      <c r="F2076" s="543"/>
      <c r="G2076" s="58"/>
      <c r="H2076" s="35"/>
      <c r="I2076" s="35"/>
      <c r="J2076" s="35"/>
      <c r="K2076" s="35"/>
      <c r="L2076" s="35"/>
      <c r="M2076" s="35"/>
      <c r="N2076" s="35"/>
      <c r="O2076" s="35"/>
      <c r="P2076" s="35"/>
      <c r="Q2076" s="35"/>
      <c r="R2076" s="35"/>
      <c r="S2076" s="35"/>
      <c r="T2076" s="35"/>
      <c r="U2076" s="35"/>
      <c r="V2076" s="35"/>
      <c r="W2076" s="35"/>
      <c r="X2076" s="35"/>
      <c r="Y2076" s="35"/>
      <c r="Z2076" s="35"/>
      <c r="AA2076" s="35"/>
    </row>
    <row r="2077" spans="1:27">
      <c r="A2077" s="544"/>
      <c r="B2077" s="545" t="s">
        <v>1032</v>
      </c>
      <c r="C2077" s="541"/>
      <c r="D2077" s="542"/>
      <c r="E2077" s="471"/>
      <c r="F2077" s="543"/>
      <c r="G2077" s="58"/>
      <c r="H2077" s="35"/>
      <c r="I2077" s="35"/>
      <c r="J2077" s="35"/>
      <c r="K2077" s="35"/>
      <c r="L2077" s="35"/>
      <c r="M2077" s="35"/>
      <c r="N2077" s="35"/>
      <c r="O2077" s="35"/>
      <c r="P2077" s="35"/>
      <c r="Q2077" s="35"/>
      <c r="R2077" s="35"/>
      <c r="S2077" s="35"/>
      <c r="T2077" s="35"/>
      <c r="U2077" s="35"/>
      <c r="V2077" s="35"/>
      <c r="W2077" s="35"/>
      <c r="X2077" s="35"/>
      <c r="Y2077" s="35"/>
      <c r="Z2077" s="35"/>
      <c r="AA2077" s="35"/>
    </row>
    <row r="2078" spans="1:27">
      <c r="A2078" s="544"/>
      <c r="B2078" s="545" t="s">
        <v>1043</v>
      </c>
      <c r="C2078" s="541"/>
      <c r="D2078" s="542"/>
      <c r="E2078" s="471"/>
      <c r="F2078" s="543"/>
      <c r="G2078" s="58"/>
      <c r="H2078" s="35"/>
      <c r="I2078" s="35"/>
      <c r="J2078" s="35"/>
      <c r="K2078" s="35"/>
      <c r="L2078" s="35"/>
      <c r="M2078" s="35"/>
      <c r="N2078" s="35"/>
      <c r="O2078" s="35"/>
      <c r="P2078" s="35"/>
      <c r="Q2078" s="35"/>
      <c r="R2078" s="35"/>
      <c r="S2078" s="35"/>
      <c r="T2078" s="35"/>
      <c r="U2078" s="35"/>
      <c r="V2078" s="35"/>
      <c r="W2078" s="35"/>
      <c r="X2078" s="35"/>
      <c r="Y2078" s="35"/>
      <c r="Z2078" s="35"/>
      <c r="AA2078" s="35"/>
    </row>
    <row r="2079" spans="1:27">
      <c r="A2079" s="546" t="s">
        <v>75</v>
      </c>
      <c r="B2079" s="545" t="s">
        <v>3207</v>
      </c>
      <c r="C2079" s="547" t="s">
        <v>1044</v>
      </c>
      <c r="D2079" s="548">
        <v>18</v>
      </c>
      <c r="E2079" s="637"/>
      <c r="F2079" s="416">
        <f t="shared" ref="F2079" si="135">D2079*E2079</f>
        <v>0</v>
      </c>
      <c r="G2079" s="58"/>
      <c r="H2079" s="35"/>
      <c r="I2079" s="35"/>
      <c r="J2079" s="35"/>
      <c r="K2079" s="35"/>
      <c r="L2079" s="35"/>
      <c r="M2079" s="35"/>
      <c r="N2079" s="35"/>
      <c r="O2079" s="35"/>
      <c r="P2079" s="35"/>
      <c r="Q2079" s="35"/>
      <c r="R2079" s="35"/>
      <c r="S2079" s="35"/>
      <c r="T2079" s="35"/>
      <c r="U2079" s="35"/>
      <c r="V2079" s="35"/>
      <c r="W2079" s="35"/>
      <c r="X2079" s="35"/>
      <c r="Y2079" s="35"/>
      <c r="Z2079" s="35"/>
      <c r="AA2079" s="35"/>
    </row>
    <row r="2080" spans="1:27">
      <c r="A2080" s="546" t="s">
        <v>77</v>
      </c>
      <c r="B2080" s="545" t="s">
        <v>3208</v>
      </c>
      <c r="C2080" s="547" t="s">
        <v>1044</v>
      </c>
      <c r="D2080" s="548">
        <v>2</v>
      </c>
      <c r="E2080" s="637"/>
      <c r="F2080" s="416">
        <f t="shared" ref="F2080" si="136">D2080*E2080</f>
        <v>0</v>
      </c>
      <c r="G2080" s="58"/>
      <c r="H2080" s="35"/>
      <c r="I2080" s="35"/>
      <c r="J2080" s="35"/>
      <c r="K2080" s="35"/>
      <c r="L2080" s="35"/>
      <c r="M2080" s="35"/>
      <c r="N2080" s="35"/>
      <c r="O2080" s="35"/>
      <c r="P2080" s="35"/>
      <c r="Q2080" s="35"/>
      <c r="R2080" s="35"/>
      <c r="S2080" s="35"/>
      <c r="T2080" s="35"/>
      <c r="U2080" s="35"/>
      <c r="V2080" s="35"/>
      <c r="W2080" s="35"/>
      <c r="X2080" s="35"/>
      <c r="Y2080" s="35"/>
      <c r="Z2080" s="35"/>
      <c r="AA2080" s="35"/>
    </row>
    <row r="2081" spans="1:27">
      <c r="A2081" s="544"/>
      <c r="B2081" s="549"/>
      <c r="C2081" s="541"/>
      <c r="D2081" s="542"/>
      <c r="E2081" s="471"/>
      <c r="F2081" s="543"/>
      <c r="G2081" s="58"/>
      <c r="H2081" s="35"/>
      <c r="I2081" s="35"/>
      <c r="J2081" s="35"/>
      <c r="K2081" s="35"/>
      <c r="L2081" s="35"/>
      <c r="M2081" s="35"/>
      <c r="N2081" s="35"/>
      <c r="O2081" s="35"/>
      <c r="P2081" s="35"/>
      <c r="Q2081" s="35"/>
      <c r="R2081" s="35"/>
      <c r="S2081" s="35"/>
      <c r="T2081" s="35"/>
      <c r="U2081" s="35"/>
      <c r="V2081" s="35"/>
      <c r="W2081" s="35"/>
      <c r="X2081" s="35"/>
      <c r="Y2081" s="35"/>
      <c r="Z2081" s="35"/>
      <c r="AA2081" s="35"/>
    </row>
    <row r="2082" spans="1:27" ht="25.5">
      <c r="A2082" s="420" t="s">
        <v>1027</v>
      </c>
      <c r="B2082" s="421" t="s">
        <v>3151</v>
      </c>
      <c r="C2082" s="541"/>
      <c r="D2082" s="542"/>
      <c r="E2082" s="471"/>
      <c r="F2082" s="543"/>
      <c r="G2082" s="58"/>
      <c r="H2082" s="35"/>
      <c r="I2082" s="35"/>
      <c r="J2082" s="35"/>
      <c r="K2082" s="35"/>
      <c r="L2082" s="35"/>
      <c r="M2082" s="35"/>
      <c r="N2082" s="35"/>
      <c r="O2082" s="35"/>
      <c r="P2082" s="35"/>
      <c r="Q2082" s="35"/>
      <c r="R2082" s="35"/>
      <c r="S2082" s="35"/>
      <c r="T2082" s="35"/>
      <c r="U2082" s="35"/>
      <c r="V2082" s="35"/>
      <c r="W2082" s="35"/>
      <c r="X2082" s="35"/>
      <c r="Y2082" s="35"/>
      <c r="Z2082" s="35"/>
      <c r="AA2082" s="35"/>
    </row>
    <row r="2083" spans="1:27" ht="25.5">
      <c r="A2083" s="544"/>
      <c r="B2083" s="545" t="s">
        <v>3152</v>
      </c>
      <c r="C2083" s="541"/>
      <c r="D2083" s="542"/>
      <c r="E2083" s="471"/>
      <c r="F2083" s="543"/>
      <c r="G2083" s="58"/>
      <c r="H2083" s="35"/>
      <c r="I2083" s="35"/>
      <c r="J2083" s="35"/>
      <c r="K2083" s="35"/>
      <c r="L2083" s="35"/>
      <c r="M2083" s="35"/>
      <c r="N2083" s="35"/>
      <c r="O2083" s="35"/>
      <c r="P2083" s="35"/>
      <c r="Q2083" s="35"/>
      <c r="R2083" s="35"/>
      <c r="S2083" s="35"/>
      <c r="T2083" s="35"/>
      <c r="U2083" s="35"/>
      <c r="V2083" s="35"/>
      <c r="W2083" s="35"/>
      <c r="X2083" s="35"/>
      <c r="Y2083" s="35"/>
      <c r="Z2083" s="35"/>
      <c r="AA2083" s="35"/>
    </row>
    <row r="2084" spans="1:27" ht="51">
      <c r="A2084" s="544"/>
      <c r="B2084" s="545" t="s">
        <v>3150</v>
      </c>
      <c r="C2084" s="541"/>
      <c r="D2084" s="542"/>
      <c r="E2084" s="471"/>
      <c r="F2084" s="543"/>
      <c r="G2084" s="58"/>
      <c r="H2084" s="35"/>
      <c r="I2084" s="35"/>
      <c r="J2084" s="35"/>
      <c r="K2084" s="35"/>
      <c r="L2084" s="35"/>
      <c r="M2084" s="35"/>
      <c r="N2084" s="35"/>
      <c r="O2084" s="35"/>
      <c r="P2084" s="35"/>
      <c r="Q2084" s="35"/>
      <c r="R2084" s="35"/>
      <c r="S2084" s="35"/>
      <c r="T2084" s="35"/>
      <c r="U2084" s="35"/>
      <c r="V2084" s="35"/>
      <c r="W2084" s="35"/>
      <c r="X2084" s="35"/>
      <c r="Y2084" s="35"/>
      <c r="Z2084" s="35"/>
      <c r="AA2084" s="35"/>
    </row>
    <row r="2085" spans="1:27">
      <c r="A2085" s="544"/>
      <c r="B2085" s="545" t="s">
        <v>1032</v>
      </c>
      <c r="C2085" s="541"/>
      <c r="D2085" s="542"/>
      <c r="E2085" s="471"/>
      <c r="F2085" s="543"/>
      <c r="G2085" s="58"/>
      <c r="H2085" s="35"/>
      <c r="I2085" s="35"/>
      <c r="J2085" s="35"/>
      <c r="K2085" s="35"/>
      <c r="L2085" s="35"/>
      <c r="M2085" s="35"/>
      <c r="N2085" s="35"/>
      <c r="O2085" s="35"/>
      <c r="P2085" s="35"/>
      <c r="Q2085" s="35"/>
      <c r="R2085" s="35"/>
      <c r="S2085" s="35"/>
      <c r="T2085" s="35"/>
      <c r="U2085" s="35"/>
      <c r="V2085" s="35"/>
      <c r="W2085" s="35"/>
      <c r="X2085" s="35"/>
      <c r="Y2085" s="35"/>
      <c r="Z2085" s="35"/>
      <c r="AA2085" s="35"/>
    </row>
    <row r="2086" spans="1:27">
      <c r="A2086" s="544"/>
      <c r="B2086" s="545" t="s">
        <v>1043</v>
      </c>
      <c r="C2086" s="541"/>
      <c r="D2086" s="542"/>
      <c r="E2086" s="471"/>
      <c r="F2086" s="543"/>
      <c r="G2086" s="58"/>
      <c r="H2086" s="35"/>
      <c r="I2086" s="35"/>
      <c r="J2086" s="35"/>
      <c r="K2086" s="35"/>
      <c r="L2086" s="35"/>
      <c r="M2086" s="35"/>
      <c r="N2086" s="35"/>
      <c r="O2086" s="35"/>
      <c r="P2086" s="35"/>
      <c r="Q2086" s="35"/>
      <c r="R2086" s="35"/>
      <c r="S2086" s="35"/>
      <c r="T2086" s="35"/>
      <c r="U2086" s="35"/>
      <c r="V2086" s="35"/>
      <c r="W2086" s="35"/>
      <c r="X2086" s="35"/>
      <c r="Y2086" s="35"/>
      <c r="Z2086" s="35"/>
      <c r="AA2086" s="35"/>
    </row>
    <row r="2087" spans="1:27">
      <c r="A2087" s="546" t="s">
        <v>75</v>
      </c>
      <c r="B2087" s="545" t="s">
        <v>3209</v>
      </c>
      <c r="C2087" s="547" t="s">
        <v>1044</v>
      </c>
      <c r="D2087" s="548">
        <v>10</v>
      </c>
      <c r="E2087" s="637"/>
      <c r="F2087" s="416">
        <f t="shared" ref="F2087" si="137">D2087*E2087</f>
        <v>0</v>
      </c>
      <c r="G2087" s="58"/>
      <c r="H2087" s="35"/>
      <c r="I2087" s="35"/>
      <c r="J2087" s="35"/>
      <c r="K2087" s="35"/>
      <c r="L2087" s="35"/>
      <c r="M2087" s="35"/>
      <c r="N2087" s="35"/>
      <c r="O2087" s="35"/>
      <c r="P2087" s="35"/>
      <c r="Q2087" s="35"/>
      <c r="R2087" s="35"/>
      <c r="S2087" s="35"/>
      <c r="T2087" s="35"/>
      <c r="U2087" s="35"/>
      <c r="V2087" s="35"/>
      <c r="W2087" s="35"/>
      <c r="X2087" s="35"/>
      <c r="Y2087" s="35"/>
      <c r="Z2087" s="35"/>
      <c r="AA2087" s="35"/>
    </row>
    <row r="2088" spans="1:27">
      <c r="A2088" s="546" t="s">
        <v>77</v>
      </c>
      <c r="B2088" s="545" t="s">
        <v>3210</v>
      </c>
      <c r="C2088" s="547" t="s">
        <v>1044</v>
      </c>
      <c r="D2088" s="548">
        <v>37</v>
      </c>
      <c r="E2088" s="637"/>
      <c r="F2088" s="416">
        <f t="shared" ref="F2088:F2091" si="138">D2088*E2088</f>
        <v>0</v>
      </c>
      <c r="G2088" s="58"/>
      <c r="H2088" s="35"/>
      <c r="I2088" s="35"/>
      <c r="J2088" s="35"/>
      <c r="K2088" s="35"/>
      <c r="L2088" s="35"/>
      <c r="M2088" s="35"/>
      <c r="N2088" s="35"/>
      <c r="O2088" s="35"/>
      <c r="P2088" s="35"/>
      <c r="Q2088" s="35"/>
      <c r="R2088" s="35"/>
      <c r="S2088" s="35"/>
      <c r="T2088" s="35"/>
      <c r="U2088" s="35"/>
      <c r="V2088" s="35"/>
      <c r="W2088" s="35"/>
      <c r="X2088" s="35"/>
      <c r="Y2088" s="35"/>
      <c r="Z2088" s="35"/>
      <c r="AA2088" s="35"/>
    </row>
    <row r="2089" spans="1:27">
      <c r="A2089" s="546" t="s">
        <v>79</v>
      </c>
      <c r="B2089" s="545" t="s">
        <v>3211</v>
      </c>
      <c r="C2089" s="547" t="s">
        <v>1044</v>
      </c>
      <c r="D2089" s="548">
        <v>8</v>
      </c>
      <c r="E2089" s="637"/>
      <c r="F2089" s="416">
        <f t="shared" si="138"/>
        <v>0</v>
      </c>
      <c r="G2089" s="58"/>
      <c r="H2089" s="35"/>
      <c r="I2089" s="35"/>
      <c r="J2089" s="35"/>
      <c r="K2089" s="35"/>
      <c r="L2089" s="35"/>
      <c r="M2089" s="35"/>
      <c r="N2089" s="35"/>
      <c r="O2089" s="35"/>
      <c r="P2089" s="35"/>
      <c r="Q2089" s="35"/>
      <c r="R2089" s="35"/>
      <c r="S2089" s="35"/>
      <c r="T2089" s="35"/>
      <c r="U2089" s="35"/>
      <c r="V2089" s="35"/>
      <c r="W2089" s="35"/>
      <c r="X2089" s="35"/>
      <c r="Y2089" s="35"/>
      <c r="Z2089" s="35"/>
      <c r="AA2089" s="35"/>
    </row>
    <row r="2090" spans="1:27">
      <c r="A2090" s="546" t="s">
        <v>81</v>
      </c>
      <c r="B2090" s="545" t="s">
        <v>3212</v>
      </c>
      <c r="C2090" s="547" t="s">
        <v>1044</v>
      </c>
      <c r="D2090" s="548">
        <v>1</v>
      </c>
      <c r="E2090" s="637"/>
      <c r="F2090" s="416">
        <f t="shared" si="138"/>
        <v>0</v>
      </c>
      <c r="G2090" s="58"/>
      <c r="H2090" s="35"/>
      <c r="I2090" s="35"/>
      <c r="J2090" s="35"/>
      <c r="K2090" s="35"/>
      <c r="L2090" s="35"/>
      <c r="M2090" s="35"/>
      <c r="N2090" s="35"/>
      <c r="O2090" s="35"/>
      <c r="P2090" s="35"/>
      <c r="Q2090" s="35"/>
      <c r="R2090" s="35"/>
      <c r="S2090" s="35"/>
      <c r="T2090" s="35"/>
      <c r="U2090" s="35"/>
      <c r="V2090" s="35"/>
      <c r="W2090" s="35"/>
      <c r="X2090" s="35"/>
      <c r="Y2090" s="35"/>
      <c r="Z2090" s="35"/>
      <c r="AA2090" s="35"/>
    </row>
    <row r="2091" spans="1:27">
      <c r="A2091" s="546" t="s">
        <v>2623</v>
      </c>
      <c r="B2091" s="545" t="s">
        <v>3213</v>
      </c>
      <c r="C2091" s="547" t="s">
        <v>1044</v>
      </c>
      <c r="D2091" s="548">
        <v>2</v>
      </c>
      <c r="E2091" s="637"/>
      <c r="F2091" s="416">
        <f t="shared" si="138"/>
        <v>0</v>
      </c>
      <c r="G2091" s="58"/>
      <c r="H2091" s="35"/>
      <c r="I2091" s="35"/>
      <c r="J2091" s="35"/>
      <c r="K2091" s="35"/>
      <c r="L2091" s="35"/>
      <c r="M2091" s="35"/>
      <c r="N2091" s="35"/>
      <c r="O2091" s="35"/>
      <c r="P2091" s="35"/>
      <c r="Q2091" s="35"/>
      <c r="R2091" s="35"/>
      <c r="S2091" s="35"/>
      <c r="T2091" s="35"/>
      <c r="U2091" s="35"/>
      <c r="V2091" s="35"/>
      <c r="W2091" s="35"/>
      <c r="X2091" s="35"/>
      <c r="Y2091" s="35"/>
      <c r="Z2091" s="35"/>
      <c r="AA2091" s="35"/>
    </row>
    <row r="2092" spans="1:27">
      <c r="A2092" s="544"/>
      <c r="B2092" s="549"/>
      <c r="C2092" s="541"/>
      <c r="D2092" s="542"/>
      <c r="E2092" s="471"/>
      <c r="F2092" s="543"/>
      <c r="G2092" s="58"/>
      <c r="H2092" s="35"/>
      <c r="I2092" s="35"/>
      <c r="J2092" s="35"/>
      <c r="K2092" s="35"/>
      <c r="L2092" s="35"/>
      <c r="M2092" s="35"/>
      <c r="N2092" s="35"/>
      <c r="O2092" s="35"/>
      <c r="P2092" s="35"/>
      <c r="Q2092" s="35"/>
      <c r="R2092" s="35"/>
      <c r="S2092" s="35"/>
      <c r="T2092" s="35"/>
      <c r="U2092" s="35"/>
      <c r="V2092" s="35"/>
      <c r="W2092" s="35"/>
      <c r="X2092" s="35"/>
      <c r="Y2092" s="35"/>
      <c r="Z2092" s="35"/>
      <c r="AA2092" s="35"/>
    </row>
    <row r="2093" spans="1:27" ht="25.5">
      <c r="A2093" s="420" t="s">
        <v>1030</v>
      </c>
      <c r="B2093" s="421" t="s">
        <v>3154</v>
      </c>
      <c r="C2093" s="541"/>
      <c r="D2093" s="542"/>
      <c r="E2093" s="471"/>
      <c r="F2093" s="543"/>
      <c r="G2093" s="58"/>
      <c r="H2093" s="35"/>
      <c r="I2093" s="35"/>
      <c r="J2093" s="35"/>
      <c r="K2093" s="35"/>
      <c r="L2093" s="35"/>
      <c r="M2093" s="35"/>
      <c r="N2093" s="35"/>
      <c r="O2093" s="35"/>
      <c r="P2093" s="35"/>
      <c r="Q2093" s="35"/>
      <c r="R2093" s="35"/>
      <c r="S2093" s="35"/>
      <c r="T2093" s="35"/>
      <c r="U2093" s="35"/>
      <c r="V2093" s="35"/>
      <c r="W2093" s="35"/>
      <c r="X2093" s="35"/>
      <c r="Y2093" s="35"/>
      <c r="Z2093" s="35"/>
      <c r="AA2093" s="35"/>
    </row>
    <row r="2094" spans="1:27" ht="25.5">
      <c r="A2094" s="544"/>
      <c r="B2094" s="545" t="s">
        <v>3156</v>
      </c>
      <c r="C2094" s="541"/>
      <c r="D2094" s="542"/>
      <c r="E2094" s="471"/>
      <c r="F2094" s="543"/>
      <c r="G2094" s="58"/>
      <c r="H2094" s="35"/>
      <c r="I2094" s="35"/>
      <c r="J2094" s="35"/>
      <c r="K2094" s="35"/>
      <c r="L2094" s="35"/>
      <c r="M2094" s="35"/>
      <c r="N2094" s="35"/>
      <c r="O2094" s="35"/>
      <c r="P2094" s="35"/>
      <c r="Q2094" s="35"/>
      <c r="R2094" s="35"/>
      <c r="S2094" s="35"/>
      <c r="T2094" s="35"/>
      <c r="U2094" s="35"/>
      <c r="V2094" s="35"/>
      <c r="W2094" s="35"/>
      <c r="X2094" s="35"/>
      <c r="Y2094" s="35"/>
      <c r="Z2094" s="35"/>
      <c r="AA2094" s="35"/>
    </row>
    <row r="2095" spans="1:27" ht="51">
      <c r="A2095" s="544"/>
      <c r="B2095" s="545" t="s">
        <v>3150</v>
      </c>
      <c r="C2095" s="541"/>
      <c r="D2095" s="542"/>
      <c r="E2095" s="471"/>
      <c r="F2095" s="543"/>
      <c r="G2095" s="58"/>
      <c r="H2095" s="35"/>
      <c r="I2095" s="35"/>
      <c r="J2095" s="35"/>
      <c r="K2095" s="35"/>
      <c r="L2095" s="35"/>
      <c r="M2095" s="35"/>
      <c r="N2095" s="35"/>
      <c r="O2095" s="35"/>
      <c r="P2095" s="35"/>
      <c r="Q2095" s="35"/>
      <c r="R2095" s="35"/>
      <c r="S2095" s="35"/>
      <c r="T2095" s="35"/>
      <c r="U2095" s="35"/>
      <c r="V2095" s="35"/>
      <c r="W2095" s="35"/>
      <c r="X2095" s="35"/>
      <c r="Y2095" s="35"/>
      <c r="Z2095" s="35"/>
      <c r="AA2095" s="35"/>
    </row>
    <row r="2096" spans="1:27">
      <c r="A2096" s="544"/>
      <c r="B2096" s="545" t="s">
        <v>1032</v>
      </c>
      <c r="C2096" s="541"/>
      <c r="D2096" s="542"/>
      <c r="E2096" s="471"/>
      <c r="F2096" s="543"/>
      <c r="G2096" s="58"/>
      <c r="H2096" s="35"/>
      <c r="I2096" s="35"/>
      <c r="J2096" s="35"/>
      <c r="K2096" s="35"/>
      <c r="L2096" s="35"/>
      <c r="M2096" s="35"/>
      <c r="N2096" s="35"/>
      <c r="O2096" s="35"/>
      <c r="P2096" s="35"/>
      <c r="Q2096" s="35"/>
      <c r="R2096" s="35"/>
      <c r="S2096" s="35"/>
      <c r="T2096" s="35"/>
      <c r="U2096" s="35"/>
      <c r="V2096" s="35"/>
      <c r="W2096" s="35"/>
      <c r="X2096" s="35"/>
      <c r="Y2096" s="35"/>
      <c r="Z2096" s="35"/>
      <c r="AA2096" s="35"/>
    </row>
    <row r="2097" spans="1:27">
      <c r="A2097" s="544"/>
      <c r="B2097" s="545" t="s">
        <v>1043</v>
      </c>
      <c r="C2097" s="541"/>
      <c r="D2097" s="542"/>
      <c r="E2097" s="471"/>
      <c r="F2097" s="543"/>
      <c r="G2097" s="58"/>
      <c r="H2097" s="35"/>
      <c r="I2097" s="35"/>
      <c r="J2097" s="35"/>
      <c r="K2097" s="35"/>
      <c r="L2097" s="35"/>
      <c r="M2097" s="35"/>
      <c r="N2097" s="35"/>
      <c r="O2097" s="35"/>
      <c r="P2097" s="35"/>
      <c r="Q2097" s="35"/>
      <c r="R2097" s="35"/>
      <c r="S2097" s="35"/>
      <c r="T2097" s="35"/>
      <c r="U2097" s="35"/>
      <c r="V2097" s="35"/>
      <c r="W2097" s="35"/>
      <c r="X2097" s="35"/>
      <c r="Y2097" s="35"/>
      <c r="Z2097" s="35"/>
      <c r="AA2097" s="35"/>
    </row>
    <row r="2098" spans="1:27">
      <c r="A2098" s="546" t="s">
        <v>75</v>
      </c>
      <c r="B2098" s="545" t="s">
        <v>3214</v>
      </c>
      <c r="C2098" s="547" t="s">
        <v>1044</v>
      </c>
      <c r="D2098" s="548">
        <v>4</v>
      </c>
      <c r="E2098" s="637"/>
      <c r="F2098" s="416">
        <f t="shared" ref="F2098" si="139">D2098*E2098</f>
        <v>0</v>
      </c>
      <c r="G2098" s="58"/>
      <c r="H2098" s="35"/>
      <c r="I2098" s="35"/>
      <c r="J2098" s="35"/>
      <c r="K2098" s="35"/>
      <c r="L2098" s="35"/>
      <c r="M2098" s="35"/>
      <c r="N2098" s="35"/>
      <c r="O2098" s="35"/>
      <c r="P2098" s="35"/>
      <c r="Q2098" s="35"/>
      <c r="R2098" s="35"/>
      <c r="S2098" s="35"/>
      <c r="T2098" s="35"/>
      <c r="U2098" s="35"/>
      <c r="V2098" s="35"/>
      <c r="W2098" s="35"/>
      <c r="X2098" s="35"/>
      <c r="Y2098" s="35"/>
      <c r="Z2098" s="35"/>
      <c r="AA2098" s="35"/>
    </row>
    <row r="2099" spans="1:27">
      <c r="A2099" s="544"/>
      <c r="B2099" s="549"/>
      <c r="C2099" s="541"/>
      <c r="D2099" s="542"/>
      <c r="E2099" s="471"/>
      <c r="F2099" s="543"/>
      <c r="G2099" s="58"/>
      <c r="H2099" s="35"/>
      <c r="I2099" s="35"/>
      <c r="J2099" s="35"/>
      <c r="K2099" s="35"/>
      <c r="L2099" s="35"/>
      <c r="M2099" s="35"/>
      <c r="N2099" s="35"/>
      <c r="O2099" s="35"/>
      <c r="P2099" s="35"/>
      <c r="Q2099" s="35"/>
      <c r="R2099" s="35"/>
      <c r="S2099" s="35"/>
      <c r="T2099" s="35"/>
      <c r="U2099" s="35"/>
      <c r="V2099" s="35"/>
      <c r="W2099" s="35"/>
      <c r="X2099" s="35"/>
      <c r="Y2099" s="35"/>
      <c r="Z2099" s="35"/>
      <c r="AA2099" s="35"/>
    </row>
    <row r="2100" spans="1:27">
      <c r="A2100" s="420" t="s">
        <v>1034</v>
      </c>
      <c r="B2100" s="421" t="s">
        <v>3155</v>
      </c>
      <c r="C2100" s="541"/>
      <c r="D2100" s="542"/>
      <c r="E2100" s="471"/>
      <c r="F2100" s="543"/>
      <c r="G2100" s="58"/>
      <c r="H2100" s="35"/>
      <c r="I2100" s="35"/>
      <c r="J2100" s="35"/>
      <c r="K2100" s="35"/>
      <c r="L2100" s="35"/>
      <c r="M2100" s="35"/>
      <c r="N2100" s="35"/>
      <c r="O2100" s="35"/>
      <c r="P2100" s="35"/>
      <c r="Q2100" s="35"/>
      <c r="R2100" s="35"/>
      <c r="S2100" s="35"/>
      <c r="T2100" s="35"/>
      <c r="U2100" s="35"/>
      <c r="V2100" s="35"/>
      <c r="W2100" s="35"/>
      <c r="X2100" s="35"/>
      <c r="Y2100" s="35"/>
      <c r="Z2100" s="35"/>
      <c r="AA2100" s="35"/>
    </row>
    <row r="2101" spans="1:27" ht="25.5">
      <c r="A2101" s="544"/>
      <c r="B2101" s="545" t="s">
        <v>3157</v>
      </c>
      <c r="C2101" s="541"/>
      <c r="D2101" s="542"/>
      <c r="E2101" s="471"/>
      <c r="F2101" s="543"/>
      <c r="G2101" s="58"/>
      <c r="H2101" s="35"/>
      <c r="I2101" s="35"/>
      <c r="J2101" s="35"/>
      <c r="K2101" s="35"/>
      <c r="L2101" s="35"/>
      <c r="M2101" s="35"/>
      <c r="N2101" s="35"/>
      <c r="O2101" s="35"/>
      <c r="P2101" s="35"/>
      <c r="Q2101" s="35"/>
      <c r="R2101" s="35"/>
      <c r="S2101" s="35"/>
      <c r="T2101" s="35"/>
      <c r="U2101" s="35"/>
      <c r="V2101" s="35"/>
      <c r="W2101" s="35"/>
      <c r="X2101" s="35"/>
      <c r="Y2101" s="35"/>
      <c r="Z2101" s="35"/>
      <c r="AA2101" s="35"/>
    </row>
    <row r="2102" spans="1:27" ht="51">
      <c r="A2102" s="544"/>
      <c r="B2102" s="545" t="s">
        <v>3150</v>
      </c>
      <c r="C2102" s="541"/>
      <c r="D2102" s="542"/>
      <c r="E2102" s="471"/>
      <c r="F2102" s="543"/>
      <c r="G2102" s="58"/>
      <c r="H2102" s="35"/>
      <c r="I2102" s="35"/>
      <c r="J2102" s="35"/>
      <c r="K2102" s="35"/>
      <c r="L2102" s="35"/>
      <c r="M2102" s="35"/>
      <c r="N2102" s="35"/>
      <c r="O2102" s="35"/>
      <c r="P2102" s="35"/>
      <c r="Q2102" s="35"/>
      <c r="R2102" s="35"/>
      <c r="S2102" s="35"/>
      <c r="T2102" s="35"/>
      <c r="U2102" s="35"/>
      <c r="V2102" s="35"/>
      <c r="W2102" s="35"/>
      <c r="X2102" s="35"/>
      <c r="Y2102" s="35"/>
      <c r="Z2102" s="35"/>
      <c r="AA2102" s="35"/>
    </row>
    <row r="2103" spans="1:27">
      <c r="A2103" s="544"/>
      <c r="B2103" s="545" t="s">
        <v>1032</v>
      </c>
      <c r="C2103" s="541"/>
      <c r="D2103" s="542"/>
      <c r="E2103" s="471"/>
      <c r="F2103" s="543"/>
      <c r="G2103" s="58"/>
      <c r="H2103" s="35"/>
      <c r="I2103" s="35"/>
      <c r="J2103" s="35"/>
      <c r="K2103" s="35"/>
      <c r="L2103" s="35"/>
      <c r="M2103" s="35"/>
      <c r="N2103" s="35"/>
      <c r="O2103" s="35"/>
      <c r="P2103" s="35"/>
      <c r="Q2103" s="35"/>
      <c r="R2103" s="35"/>
      <c r="S2103" s="35"/>
      <c r="T2103" s="35"/>
      <c r="U2103" s="35"/>
      <c r="V2103" s="35"/>
      <c r="W2103" s="35"/>
      <c r="X2103" s="35"/>
      <c r="Y2103" s="35"/>
      <c r="Z2103" s="35"/>
      <c r="AA2103" s="35"/>
    </row>
    <row r="2104" spans="1:27">
      <c r="A2104" s="544"/>
      <c r="B2104" s="545" t="s">
        <v>1043</v>
      </c>
      <c r="C2104" s="541"/>
      <c r="D2104" s="542"/>
      <c r="E2104" s="471"/>
      <c r="F2104" s="543"/>
      <c r="G2104" s="58"/>
      <c r="H2104" s="35"/>
      <c r="I2104" s="35"/>
      <c r="J2104" s="35"/>
      <c r="K2104" s="35"/>
      <c r="L2104" s="35"/>
      <c r="M2104" s="35"/>
      <c r="N2104" s="35"/>
      <c r="O2104" s="35"/>
      <c r="P2104" s="35"/>
      <c r="Q2104" s="35"/>
      <c r="R2104" s="35"/>
      <c r="S2104" s="35"/>
      <c r="T2104" s="35"/>
      <c r="U2104" s="35"/>
      <c r="V2104" s="35"/>
      <c r="W2104" s="35"/>
      <c r="X2104" s="35"/>
      <c r="Y2104" s="35"/>
      <c r="Z2104" s="35"/>
      <c r="AA2104" s="35"/>
    </row>
    <row r="2105" spans="1:27">
      <c r="A2105" s="546" t="s">
        <v>75</v>
      </c>
      <c r="B2105" s="545" t="s">
        <v>3215</v>
      </c>
      <c r="C2105" s="547" t="s">
        <v>1044</v>
      </c>
      <c r="D2105" s="548">
        <v>2</v>
      </c>
      <c r="E2105" s="637"/>
      <c r="F2105" s="416">
        <f t="shared" ref="F2105" si="140">D2105*E2105</f>
        <v>0</v>
      </c>
      <c r="G2105" s="58"/>
      <c r="H2105" s="35"/>
      <c r="I2105" s="35"/>
      <c r="J2105" s="35"/>
      <c r="K2105" s="35"/>
      <c r="L2105" s="35"/>
      <c r="M2105" s="35"/>
      <c r="N2105" s="35"/>
      <c r="O2105" s="35"/>
      <c r="P2105" s="35"/>
      <c r="Q2105" s="35"/>
      <c r="R2105" s="35"/>
      <c r="S2105" s="35"/>
      <c r="T2105" s="35"/>
      <c r="U2105" s="35"/>
      <c r="V2105" s="35"/>
      <c r="W2105" s="35"/>
      <c r="X2105" s="35"/>
      <c r="Y2105" s="35"/>
      <c r="Z2105" s="35"/>
      <c r="AA2105" s="35"/>
    </row>
    <row r="2106" spans="1:27">
      <c r="A2106" s="546" t="s">
        <v>77</v>
      </c>
      <c r="B2106" s="545" t="s">
        <v>3216</v>
      </c>
      <c r="C2106" s="547" t="s">
        <v>1044</v>
      </c>
      <c r="D2106" s="548">
        <v>2</v>
      </c>
      <c r="E2106" s="637"/>
      <c r="F2106" s="416">
        <f t="shared" ref="F2106" si="141">D2106*E2106</f>
        <v>0</v>
      </c>
      <c r="G2106" s="58"/>
      <c r="H2106" s="35"/>
      <c r="I2106" s="35"/>
      <c r="J2106" s="35"/>
      <c r="K2106" s="35"/>
      <c r="L2106" s="35"/>
      <c r="M2106" s="35"/>
      <c r="N2106" s="35"/>
      <c r="O2106" s="35"/>
      <c r="P2106" s="35"/>
      <c r="Q2106" s="35"/>
      <c r="R2106" s="35"/>
      <c r="S2106" s="35"/>
      <c r="T2106" s="35"/>
      <c r="U2106" s="35"/>
      <c r="V2106" s="35"/>
      <c r="W2106" s="35"/>
      <c r="X2106" s="35"/>
      <c r="Y2106" s="35"/>
      <c r="Z2106" s="35"/>
      <c r="AA2106" s="35"/>
    </row>
    <row r="2107" spans="1:27">
      <c r="A2107" s="544"/>
      <c r="B2107" s="549"/>
      <c r="C2107" s="541"/>
      <c r="D2107" s="542"/>
      <c r="E2107" s="471"/>
      <c r="F2107" s="543"/>
      <c r="G2107" s="58"/>
      <c r="H2107" s="35"/>
      <c r="I2107" s="35"/>
      <c r="J2107" s="35"/>
      <c r="K2107" s="35"/>
      <c r="L2107" s="35"/>
      <c r="M2107" s="35"/>
      <c r="N2107" s="35"/>
      <c r="O2107" s="35"/>
      <c r="P2107" s="35"/>
      <c r="Q2107" s="35"/>
      <c r="R2107" s="35"/>
      <c r="S2107" s="35"/>
      <c r="T2107" s="35"/>
      <c r="U2107" s="35"/>
      <c r="V2107" s="35"/>
      <c r="W2107" s="35"/>
      <c r="X2107" s="35"/>
      <c r="Y2107" s="35"/>
      <c r="Z2107" s="35"/>
      <c r="AA2107" s="35"/>
    </row>
    <row r="2108" spans="1:27">
      <c r="A2108" s="420" t="s">
        <v>1035</v>
      </c>
      <c r="B2108" s="421" t="s">
        <v>3158</v>
      </c>
      <c r="C2108" s="541"/>
      <c r="D2108" s="542"/>
      <c r="E2108" s="471"/>
      <c r="F2108" s="543"/>
      <c r="G2108" s="58"/>
      <c r="H2108" s="35"/>
      <c r="I2108" s="35"/>
      <c r="J2108" s="35"/>
      <c r="K2108" s="35"/>
      <c r="L2108" s="35"/>
      <c r="M2108" s="35"/>
      <c r="N2108" s="35"/>
      <c r="O2108" s="35"/>
      <c r="P2108" s="35"/>
      <c r="Q2108" s="35"/>
      <c r="R2108" s="35"/>
      <c r="S2108" s="35"/>
      <c r="T2108" s="35"/>
      <c r="U2108" s="35"/>
      <c r="V2108" s="35"/>
      <c r="W2108" s="35"/>
      <c r="X2108" s="35"/>
      <c r="Y2108" s="35"/>
      <c r="Z2108" s="35"/>
      <c r="AA2108" s="35"/>
    </row>
    <row r="2109" spans="1:27" ht="25.5">
      <c r="A2109" s="544"/>
      <c r="B2109" s="545" t="s">
        <v>3159</v>
      </c>
      <c r="C2109" s="541"/>
      <c r="D2109" s="542"/>
      <c r="E2109" s="471"/>
      <c r="F2109" s="543"/>
      <c r="G2109" s="58"/>
      <c r="H2109" s="35"/>
      <c r="I2109" s="35"/>
      <c r="J2109" s="35"/>
      <c r="K2109" s="35"/>
      <c r="L2109" s="35"/>
      <c r="M2109" s="35"/>
      <c r="N2109" s="35"/>
      <c r="O2109" s="35"/>
      <c r="P2109" s="35"/>
      <c r="Q2109" s="35"/>
      <c r="R2109" s="35"/>
      <c r="S2109" s="35"/>
      <c r="T2109" s="35"/>
      <c r="U2109" s="35"/>
      <c r="V2109" s="35"/>
      <c r="W2109" s="35"/>
      <c r="X2109" s="35"/>
      <c r="Y2109" s="35"/>
      <c r="Z2109" s="35"/>
      <c r="AA2109" s="35"/>
    </row>
    <row r="2110" spans="1:27" ht="51">
      <c r="A2110" s="544"/>
      <c r="B2110" s="545" t="s">
        <v>3150</v>
      </c>
      <c r="C2110" s="541"/>
      <c r="D2110" s="542"/>
      <c r="E2110" s="471"/>
      <c r="F2110" s="543"/>
      <c r="G2110" s="58"/>
      <c r="H2110" s="35"/>
      <c r="I2110" s="35"/>
      <c r="J2110" s="35"/>
      <c r="K2110" s="35"/>
      <c r="L2110" s="35"/>
      <c r="M2110" s="35"/>
      <c r="N2110" s="35"/>
      <c r="O2110" s="35"/>
      <c r="P2110" s="35"/>
      <c r="Q2110" s="35"/>
      <c r="R2110" s="35"/>
      <c r="S2110" s="35"/>
      <c r="T2110" s="35"/>
      <c r="U2110" s="35"/>
      <c r="V2110" s="35"/>
      <c r="W2110" s="35"/>
      <c r="X2110" s="35"/>
      <c r="Y2110" s="35"/>
      <c r="Z2110" s="35"/>
      <c r="AA2110" s="35"/>
    </row>
    <row r="2111" spans="1:27">
      <c r="A2111" s="544"/>
      <c r="B2111" s="545" t="s">
        <v>1032</v>
      </c>
      <c r="C2111" s="541"/>
      <c r="D2111" s="542"/>
      <c r="E2111" s="471"/>
      <c r="F2111" s="543"/>
      <c r="G2111" s="58"/>
      <c r="H2111" s="35"/>
      <c r="I2111" s="35"/>
      <c r="J2111" s="35"/>
      <c r="K2111" s="35"/>
      <c r="L2111" s="35"/>
      <c r="M2111" s="35"/>
      <c r="N2111" s="35"/>
      <c r="O2111" s="35"/>
      <c r="P2111" s="35"/>
      <c r="Q2111" s="35"/>
      <c r="R2111" s="35"/>
      <c r="S2111" s="35"/>
      <c r="T2111" s="35"/>
      <c r="U2111" s="35"/>
      <c r="V2111" s="35"/>
      <c r="W2111" s="35"/>
      <c r="X2111" s="35"/>
      <c r="Y2111" s="35"/>
      <c r="Z2111" s="35"/>
      <c r="AA2111" s="35"/>
    </row>
    <row r="2112" spans="1:27" ht="15.6" customHeight="1">
      <c r="A2112" s="544"/>
      <c r="B2112" s="545" t="s">
        <v>1043</v>
      </c>
      <c r="C2112" s="541"/>
      <c r="D2112" s="542"/>
      <c r="E2112" s="471"/>
      <c r="F2112" s="543"/>
      <c r="G2112" s="58"/>
      <c r="H2112" s="35"/>
      <c r="I2112" s="35"/>
      <c r="J2112" s="35"/>
      <c r="K2112" s="35"/>
      <c r="L2112" s="35"/>
      <c r="M2112" s="35"/>
      <c r="N2112" s="35"/>
      <c r="O2112" s="35"/>
      <c r="P2112" s="35"/>
      <c r="Q2112" s="35"/>
      <c r="R2112" s="35"/>
      <c r="S2112" s="35"/>
      <c r="T2112" s="35"/>
      <c r="U2112" s="35"/>
      <c r="V2112" s="35"/>
      <c r="W2112" s="35"/>
      <c r="X2112" s="35"/>
      <c r="Y2112" s="35"/>
      <c r="Z2112" s="35"/>
      <c r="AA2112" s="35"/>
    </row>
    <row r="2113" spans="1:27">
      <c r="A2113" s="546" t="s">
        <v>75</v>
      </c>
      <c r="B2113" s="545" t="s">
        <v>3217</v>
      </c>
      <c r="C2113" s="547" t="s">
        <v>1044</v>
      </c>
      <c r="D2113" s="548">
        <v>5</v>
      </c>
      <c r="E2113" s="637"/>
      <c r="F2113" s="416">
        <f t="shared" ref="F2113" si="142">D2113*E2113</f>
        <v>0</v>
      </c>
      <c r="G2113" s="58"/>
      <c r="H2113" s="35"/>
      <c r="I2113" s="35"/>
      <c r="J2113" s="35"/>
      <c r="K2113" s="35"/>
      <c r="L2113" s="35"/>
      <c r="M2113" s="35"/>
      <c r="N2113" s="35"/>
      <c r="O2113" s="35"/>
      <c r="P2113" s="35"/>
      <c r="Q2113" s="35"/>
      <c r="R2113" s="35"/>
      <c r="S2113" s="35"/>
      <c r="T2113" s="35"/>
      <c r="U2113" s="35"/>
      <c r="V2113" s="35"/>
      <c r="W2113" s="35"/>
      <c r="X2113" s="35"/>
      <c r="Y2113" s="35"/>
      <c r="Z2113" s="35"/>
      <c r="AA2113" s="35"/>
    </row>
    <row r="2114" spans="1:27">
      <c r="A2114" s="546"/>
      <c r="B2114" s="545"/>
      <c r="C2114" s="547"/>
      <c r="D2114" s="550"/>
      <c r="E2114" s="471"/>
      <c r="F2114" s="416"/>
      <c r="G2114" s="58"/>
      <c r="H2114" s="35"/>
      <c r="I2114" s="35"/>
      <c r="J2114" s="35"/>
      <c r="K2114" s="35"/>
      <c r="L2114" s="35"/>
      <c r="M2114" s="35"/>
      <c r="N2114" s="35"/>
      <c r="O2114" s="35"/>
      <c r="P2114" s="35"/>
      <c r="Q2114" s="35"/>
      <c r="R2114" s="35"/>
      <c r="S2114" s="35"/>
      <c r="T2114" s="35"/>
      <c r="U2114" s="35"/>
      <c r="V2114" s="35"/>
      <c r="W2114" s="35"/>
      <c r="X2114" s="35"/>
      <c r="Y2114" s="35"/>
      <c r="Z2114" s="35"/>
      <c r="AA2114" s="35"/>
    </row>
    <row r="2115" spans="1:27">
      <c r="A2115" s="551" t="s">
        <v>1036</v>
      </c>
      <c r="B2115" s="552" t="s">
        <v>3413</v>
      </c>
      <c r="C2115" s="422"/>
      <c r="D2115" s="470"/>
      <c r="E2115" s="202"/>
      <c r="F2115" s="553">
        <f t="shared" ref="F2115:F2138" si="143">D2115*E2115</f>
        <v>0</v>
      </c>
      <c r="G2115" s="58"/>
      <c r="H2115" s="35"/>
      <c r="I2115" s="35"/>
      <c r="J2115" s="35"/>
      <c r="K2115" s="35"/>
      <c r="L2115" s="35"/>
      <c r="M2115" s="35"/>
      <c r="N2115" s="35"/>
      <c r="O2115" s="35"/>
      <c r="P2115" s="35"/>
      <c r="Q2115" s="35"/>
      <c r="R2115" s="35"/>
      <c r="S2115" s="35"/>
      <c r="T2115" s="35"/>
      <c r="U2115" s="35"/>
      <c r="V2115" s="35"/>
      <c r="W2115" s="35"/>
      <c r="X2115" s="35"/>
      <c r="Y2115" s="35"/>
      <c r="Z2115" s="35"/>
      <c r="AA2115" s="35"/>
    </row>
    <row r="2116" spans="1:27" ht="102">
      <c r="A2116" s="554"/>
      <c r="B2116" s="555" t="s">
        <v>4374</v>
      </c>
      <c r="C2116" s="422"/>
      <c r="D2116" s="556"/>
      <c r="E2116" s="557"/>
      <c r="F2116" s="558">
        <f t="shared" si="143"/>
        <v>0</v>
      </c>
      <c r="G2116" s="58"/>
      <c r="H2116" s="35"/>
      <c r="I2116" s="35"/>
      <c r="J2116" s="35"/>
      <c r="K2116" s="35"/>
      <c r="L2116" s="35"/>
      <c r="M2116" s="35"/>
      <c r="N2116" s="35"/>
      <c r="O2116" s="35"/>
      <c r="P2116" s="35"/>
      <c r="Q2116" s="35"/>
      <c r="R2116" s="35"/>
      <c r="S2116" s="35"/>
      <c r="T2116" s="35"/>
      <c r="U2116" s="35"/>
      <c r="V2116" s="35"/>
      <c r="W2116" s="35"/>
      <c r="X2116" s="35"/>
      <c r="Y2116" s="35"/>
      <c r="Z2116" s="35"/>
      <c r="AA2116" s="35"/>
    </row>
    <row r="2117" spans="1:27">
      <c r="A2117" s="554"/>
      <c r="B2117" s="559" t="s">
        <v>1330</v>
      </c>
      <c r="C2117" s="422"/>
      <c r="D2117" s="556"/>
      <c r="E2117" s="557"/>
      <c r="F2117" s="558">
        <f t="shared" si="143"/>
        <v>0</v>
      </c>
      <c r="G2117" s="560"/>
      <c r="H2117" s="35"/>
      <c r="I2117" s="35"/>
      <c r="J2117" s="35"/>
      <c r="K2117" s="35"/>
      <c r="L2117" s="35"/>
      <c r="M2117" s="35"/>
      <c r="N2117" s="35"/>
      <c r="O2117" s="35"/>
      <c r="P2117" s="35"/>
      <c r="Q2117" s="35"/>
      <c r="R2117" s="35"/>
      <c r="S2117" s="35"/>
      <c r="T2117" s="35"/>
      <c r="U2117" s="35"/>
      <c r="V2117" s="35"/>
      <c r="W2117" s="35"/>
      <c r="X2117" s="35"/>
      <c r="Y2117" s="35"/>
      <c r="Z2117" s="35"/>
      <c r="AA2117" s="35"/>
    </row>
    <row r="2118" spans="1:27" ht="16.899999999999999" customHeight="1">
      <c r="A2118" s="197" t="s">
        <v>995</v>
      </c>
      <c r="B2118" s="531" t="s">
        <v>3414</v>
      </c>
      <c r="C2118" s="422"/>
      <c r="D2118" s="556"/>
      <c r="E2118" s="557"/>
      <c r="F2118" s="558">
        <f t="shared" si="143"/>
        <v>0</v>
      </c>
      <c r="G2118" s="58"/>
      <c r="H2118" s="35"/>
      <c r="I2118" s="35"/>
      <c r="J2118" s="35"/>
      <c r="K2118" s="35"/>
      <c r="L2118" s="35"/>
      <c r="M2118" s="35"/>
      <c r="N2118" s="35"/>
      <c r="O2118" s="35"/>
      <c r="P2118" s="35"/>
      <c r="Q2118" s="35"/>
      <c r="R2118" s="35"/>
      <c r="S2118" s="35"/>
      <c r="T2118" s="35"/>
      <c r="U2118" s="35"/>
      <c r="V2118" s="35"/>
      <c r="W2118" s="35"/>
      <c r="X2118" s="35"/>
      <c r="Y2118" s="35"/>
      <c r="Z2118" s="35"/>
      <c r="AA2118" s="35"/>
    </row>
    <row r="2119" spans="1:27" ht="25.5">
      <c r="A2119" s="197" t="s">
        <v>995</v>
      </c>
      <c r="B2119" s="561" t="s">
        <v>4375</v>
      </c>
      <c r="C2119" s="422"/>
      <c r="D2119" s="562"/>
      <c r="E2119" s="562"/>
      <c r="F2119" s="558">
        <f t="shared" si="143"/>
        <v>0</v>
      </c>
      <c r="G2119" s="279"/>
      <c r="H2119" s="35"/>
      <c r="I2119" s="35"/>
      <c r="J2119" s="35"/>
      <c r="K2119" s="35"/>
      <c r="L2119" s="35"/>
      <c r="M2119" s="35"/>
      <c r="N2119" s="35"/>
      <c r="O2119" s="35"/>
      <c r="P2119" s="35"/>
      <c r="Q2119" s="35"/>
      <c r="R2119" s="35"/>
      <c r="S2119" s="35"/>
      <c r="T2119" s="35"/>
      <c r="U2119" s="35"/>
      <c r="V2119" s="35"/>
      <c r="W2119" s="35"/>
      <c r="X2119" s="35"/>
      <c r="Y2119" s="35"/>
      <c r="Z2119" s="35"/>
      <c r="AA2119" s="35"/>
    </row>
    <row r="2120" spans="1:27" ht="38.25">
      <c r="A2120" s="197" t="s">
        <v>995</v>
      </c>
      <c r="B2120" s="563" t="s">
        <v>1327</v>
      </c>
      <c r="C2120" s="422"/>
      <c r="D2120" s="562"/>
      <c r="E2120" s="562"/>
      <c r="F2120" s="558">
        <f t="shared" si="143"/>
        <v>0</v>
      </c>
      <c r="G2120" s="85"/>
      <c r="H2120" s="35"/>
      <c r="I2120" s="35"/>
      <c r="J2120" s="35"/>
      <c r="K2120" s="35"/>
      <c r="L2120" s="35"/>
      <c r="M2120" s="35"/>
      <c r="N2120" s="35"/>
      <c r="O2120" s="35"/>
      <c r="P2120" s="35"/>
      <c r="Q2120" s="35"/>
      <c r="R2120" s="35"/>
      <c r="S2120" s="35"/>
      <c r="T2120" s="35"/>
      <c r="U2120" s="35"/>
      <c r="V2120" s="35"/>
      <c r="W2120" s="35"/>
      <c r="X2120" s="35"/>
      <c r="Y2120" s="35"/>
      <c r="Z2120" s="35"/>
      <c r="AA2120" s="35"/>
    </row>
    <row r="2121" spans="1:27" ht="25.5">
      <c r="A2121" s="197"/>
      <c r="B2121" s="545" t="s">
        <v>3415</v>
      </c>
      <c r="C2121" s="422"/>
      <c r="D2121" s="562"/>
      <c r="E2121" s="562"/>
      <c r="F2121" s="558"/>
      <c r="G2121" s="85"/>
      <c r="H2121" s="35"/>
      <c r="I2121" s="35"/>
      <c r="J2121" s="35"/>
      <c r="K2121" s="35"/>
      <c r="L2121" s="35"/>
      <c r="M2121" s="35"/>
      <c r="N2121" s="35"/>
      <c r="O2121" s="35"/>
      <c r="P2121" s="35"/>
      <c r="Q2121" s="35"/>
      <c r="R2121" s="35"/>
      <c r="S2121" s="35"/>
      <c r="T2121" s="35"/>
      <c r="U2121" s="35"/>
      <c r="V2121" s="35"/>
      <c r="W2121" s="35"/>
      <c r="X2121" s="35"/>
      <c r="Y2121" s="35"/>
      <c r="Z2121" s="35"/>
      <c r="AA2121" s="35"/>
    </row>
    <row r="2122" spans="1:27">
      <c r="A2122" s="554"/>
      <c r="B2122" s="564" t="s">
        <v>1061</v>
      </c>
      <c r="C2122" s="422"/>
      <c r="D2122" s="565"/>
      <c r="E2122" s="557"/>
      <c r="F2122" s="558">
        <f t="shared" si="143"/>
        <v>0</v>
      </c>
      <c r="G2122" s="538"/>
      <c r="H2122" s="35"/>
      <c r="I2122" s="35"/>
      <c r="J2122" s="35"/>
      <c r="K2122" s="35"/>
      <c r="L2122" s="35"/>
      <c r="M2122" s="35"/>
      <c r="N2122" s="35"/>
      <c r="O2122" s="35"/>
      <c r="P2122" s="35"/>
      <c r="Q2122" s="35"/>
      <c r="R2122" s="35"/>
      <c r="S2122" s="35"/>
      <c r="T2122" s="35"/>
      <c r="U2122" s="35"/>
      <c r="V2122" s="35"/>
      <c r="W2122" s="35"/>
      <c r="X2122" s="35"/>
      <c r="Y2122" s="35"/>
      <c r="Z2122" s="35"/>
      <c r="AA2122" s="35"/>
    </row>
    <row r="2123" spans="1:27">
      <c r="A2123" s="566"/>
      <c r="B2123" s="567"/>
      <c r="C2123" s="568" t="s">
        <v>1006</v>
      </c>
      <c r="D2123" s="569">
        <v>28</v>
      </c>
      <c r="E2123" s="638"/>
      <c r="F2123" s="570">
        <f t="shared" si="143"/>
        <v>0</v>
      </c>
      <c r="G2123" s="58"/>
      <c r="H2123" s="35"/>
      <c r="I2123" s="35"/>
      <c r="J2123" s="35"/>
      <c r="K2123" s="35"/>
      <c r="L2123" s="35"/>
      <c r="M2123" s="35"/>
      <c r="N2123" s="35"/>
      <c r="O2123" s="35"/>
      <c r="P2123" s="35"/>
      <c r="Q2123" s="35"/>
      <c r="R2123" s="35"/>
      <c r="S2123" s="35"/>
      <c r="T2123" s="35"/>
      <c r="U2123" s="35"/>
      <c r="V2123" s="35"/>
      <c r="W2123" s="35"/>
      <c r="X2123" s="35"/>
      <c r="Y2123" s="35"/>
      <c r="Z2123" s="35"/>
      <c r="AA2123" s="35"/>
    </row>
    <row r="2124" spans="1:27">
      <c r="A2124" s="566"/>
      <c r="B2124" s="567"/>
      <c r="C2124" s="568"/>
      <c r="D2124" s="569"/>
      <c r="E2124" s="440"/>
      <c r="F2124" s="570"/>
      <c r="G2124" s="58"/>
      <c r="H2124" s="35"/>
      <c r="I2124" s="35"/>
      <c r="J2124" s="35"/>
      <c r="K2124" s="35"/>
      <c r="L2124" s="35"/>
      <c r="M2124" s="35"/>
      <c r="N2124" s="35"/>
      <c r="O2124" s="35"/>
      <c r="P2124" s="35"/>
      <c r="Q2124" s="35"/>
      <c r="R2124" s="35"/>
      <c r="S2124" s="35"/>
      <c r="T2124" s="35"/>
      <c r="U2124" s="35"/>
      <c r="V2124" s="35"/>
      <c r="W2124" s="35"/>
      <c r="X2124" s="35"/>
      <c r="Y2124" s="35"/>
      <c r="Z2124" s="35"/>
      <c r="AA2124" s="35"/>
    </row>
    <row r="2125" spans="1:27" ht="21.75" customHeight="1">
      <c r="A2125" s="420" t="s">
        <v>1037</v>
      </c>
      <c r="B2125" s="571" t="s">
        <v>4471</v>
      </c>
      <c r="C2125" s="568"/>
      <c r="D2125" s="569"/>
      <c r="E2125" s="440"/>
      <c r="F2125" s="570"/>
      <c r="G2125" s="58"/>
      <c r="H2125" s="35"/>
      <c r="I2125" s="35"/>
      <c r="J2125" s="35"/>
      <c r="K2125" s="35"/>
      <c r="L2125" s="35"/>
      <c r="M2125" s="35"/>
      <c r="N2125" s="35"/>
      <c r="O2125" s="35"/>
      <c r="P2125" s="35"/>
      <c r="Q2125" s="35"/>
      <c r="R2125" s="35"/>
      <c r="S2125" s="35"/>
      <c r="T2125" s="35"/>
      <c r="U2125" s="35"/>
      <c r="V2125" s="35"/>
      <c r="W2125" s="35"/>
      <c r="X2125" s="35"/>
      <c r="Y2125" s="35"/>
      <c r="Z2125" s="35"/>
      <c r="AA2125" s="35"/>
    </row>
    <row r="2126" spans="1:27" ht="123.75" customHeight="1">
      <c r="A2126" s="566"/>
      <c r="B2126" s="531" t="s">
        <v>4460</v>
      </c>
      <c r="C2126" s="568"/>
      <c r="D2126" s="569"/>
      <c r="E2126" s="440"/>
      <c r="F2126" s="570"/>
      <c r="G2126" s="58"/>
      <c r="H2126" s="35"/>
      <c r="I2126" s="35"/>
      <c r="J2126" s="35"/>
      <c r="K2126" s="35"/>
      <c r="L2126" s="35"/>
      <c r="M2126" s="35"/>
      <c r="N2126" s="35"/>
      <c r="O2126" s="35"/>
      <c r="P2126" s="35"/>
      <c r="Q2126" s="35"/>
      <c r="R2126" s="35"/>
      <c r="S2126" s="35"/>
      <c r="T2126" s="35"/>
      <c r="U2126" s="35"/>
      <c r="V2126" s="35"/>
      <c r="W2126" s="35"/>
      <c r="X2126" s="35"/>
      <c r="Y2126" s="35"/>
      <c r="Z2126" s="35"/>
      <c r="AA2126" s="35"/>
    </row>
    <row r="2127" spans="1:27" ht="69.75" customHeight="1">
      <c r="A2127" s="566"/>
      <c r="B2127" s="531" t="s">
        <v>4452</v>
      </c>
      <c r="C2127" s="568"/>
      <c r="D2127" s="569"/>
      <c r="E2127" s="440"/>
      <c r="F2127" s="570"/>
      <c r="G2127" s="58"/>
      <c r="H2127" s="35"/>
      <c r="I2127" s="35"/>
      <c r="J2127" s="35"/>
      <c r="K2127" s="35"/>
      <c r="L2127" s="35"/>
      <c r="M2127" s="35"/>
      <c r="N2127" s="35"/>
      <c r="O2127" s="35"/>
      <c r="P2127" s="35"/>
      <c r="Q2127" s="35"/>
      <c r="R2127" s="35"/>
      <c r="S2127" s="35"/>
      <c r="T2127" s="35"/>
      <c r="U2127" s="35"/>
      <c r="V2127" s="35"/>
      <c r="W2127" s="35"/>
      <c r="X2127" s="35"/>
      <c r="Y2127" s="35"/>
      <c r="Z2127" s="35"/>
      <c r="AA2127" s="35"/>
    </row>
    <row r="2128" spans="1:27" ht="89.25">
      <c r="A2128" s="566"/>
      <c r="B2128" s="531" t="s">
        <v>4453</v>
      </c>
      <c r="C2128" s="568"/>
      <c r="D2128" s="569"/>
      <c r="E2128" s="440"/>
      <c r="F2128" s="570"/>
      <c r="G2128" s="58"/>
      <c r="H2128" s="35"/>
      <c r="I2128" s="35"/>
      <c r="J2128" s="35"/>
      <c r="K2128" s="35"/>
      <c r="L2128" s="35"/>
      <c r="M2128" s="35"/>
      <c r="N2128" s="35"/>
      <c r="O2128" s="35"/>
      <c r="P2128" s="35"/>
      <c r="Q2128" s="35"/>
      <c r="R2128" s="35"/>
      <c r="S2128" s="35"/>
      <c r="T2128" s="35"/>
      <c r="U2128" s="35"/>
      <c r="V2128" s="35"/>
      <c r="W2128" s="35"/>
      <c r="X2128" s="35"/>
      <c r="Y2128" s="35"/>
      <c r="Z2128" s="35"/>
      <c r="AA2128" s="35"/>
    </row>
    <row r="2129" spans="1:27" ht="15" customHeight="1">
      <c r="A2129" s="197" t="s">
        <v>75</v>
      </c>
      <c r="B2129" s="531" t="s">
        <v>4451</v>
      </c>
      <c r="C2129" s="572" t="s">
        <v>1026</v>
      </c>
      <c r="D2129" s="199">
        <v>2</v>
      </c>
      <c r="E2129" s="638"/>
      <c r="F2129" s="570">
        <f t="shared" si="143"/>
        <v>0</v>
      </c>
      <c r="G2129" s="58"/>
      <c r="H2129" s="35"/>
      <c r="I2129" s="35"/>
      <c r="J2129" s="35"/>
      <c r="K2129" s="35"/>
      <c r="L2129" s="35"/>
      <c r="M2129" s="35"/>
      <c r="N2129" s="35"/>
      <c r="O2129" s="35"/>
      <c r="P2129" s="35"/>
      <c r="Q2129" s="35"/>
      <c r="R2129" s="35"/>
      <c r="S2129" s="35"/>
      <c r="T2129" s="35"/>
      <c r="U2129" s="35"/>
      <c r="V2129" s="35"/>
      <c r="W2129" s="35"/>
      <c r="X2129" s="35"/>
      <c r="Y2129" s="35"/>
      <c r="Z2129" s="35"/>
      <c r="AA2129" s="35"/>
    </row>
    <row r="2130" spans="1:27" ht="14.25" customHeight="1">
      <c r="A2130" s="197"/>
      <c r="B2130" s="531"/>
      <c r="C2130" s="573"/>
      <c r="D2130" s="574"/>
      <c r="E2130" s="440"/>
      <c r="F2130" s="570"/>
      <c r="G2130" s="58"/>
      <c r="H2130" s="35"/>
      <c r="I2130" s="35"/>
      <c r="J2130" s="35"/>
      <c r="K2130" s="35"/>
      <c r="L2130" s="35"/>
      <c r="M2130" s="35"/>
      <c r="N2130" s="35"/>
      <c r="O2130" s="35"/>
      <c r="P2130" s="35"/>
      <c r="Q2130" s="35"/>
      <c r="R2130" s="35"/>
      <c r="S2130" s="35"/>
      <c r="T2130" s="35"/>
      <c r="U2130" s="35"/>
      <c r="V2130" s="35"/>
      <c r="W2130" s="35"/>
      <c r="X2130" s="35"/>
      <c r="Y2130" s="35"/>
      <c r="Z2130" s="35"/>
      <c r="AA2130" s="35"/>
    </row>
    <row r="2131" spans="1:27" ht="25.5">
      <c r="A2131" s="420" t="s">
        <v>1038</v>
      </c>
      <c r="B2131" s="571" t="s">
        <v>4472</v>
      </c>
      <c r="C2131" s="568"/>
      <c r="D2131" s="199"/>
      <c r="E2131" s="440"/>
      <c r="F2131" s="570"/>
      <c r="G2131" s="58"/>
      <c r="H2131" s="35"/>
      <c r="I2131" s="35"/>
      <c r="J2131" s="35"/>
      <c r="K2131" s="35"/>
      <c r="L2131" s="35"/>
      <c r="M2131" s="35"/>
      <c r="N2131" s="35"/>
      <c r="O2131" s="35"/>
      <c r="P2131" s="35"/>
      <c r="Q2131" s="35"/>
      <c r="R2131" s="35"/>
      <c r="S2131" s="35"/>
      <c r="T2131" s="35"/>
      <c r="U2131" s="35"/>
      <c r="V2131" s="35"/>
      <c r="W2131" s="35"/>
      <c r="X2131" s="35"/>
      <c r="Y2131" s="35"/>
      <c r="Z2131" s="35"/>
      <c r="AA2131" s="35"/>
    </row>
    <row r="2132" spans="1:27" ht="33" customHeight="1">
      <c r="A2132" s="197"/>
      <c r="B2132" s="531" t="s">
        <v>4459</v>
      </c>
      <c r="C2132" s="568"/>
      <c r="D2132" s="199"/>
      <c r="E2132" s="440"/>
      <c r="F2132" s="570"/>
      <c r="G2132" s="58"/>
      <c r="H2132" s="35"/>
      <c r="I2132" s="35"/>
      <c r="J2132" s="35"/>
      <c r="K2132" s="35"/>
      <c r="L2132" s="35"/>
      <c r="M2132" s="35"/>
      <c r="N2132" s="35"/>
      <c r="O2132" s="35"/>
      <c r="P2132" s="35"/>
      <c r="Q2132" s="35"/>
      <c r="R2132" s="35"/>
      <c r="S2132" s="35"/>
      <c r="T2132" s="35"/>
      <c r="U2132" s="35"/>
      <c r="V2132" s="35"/>
      <c r="W2132" s="35"/>
      <c r="X2132" s="35"/>
      <c r="Y2132" s="35"/>
      <c r="Z2132" s="35"/>
      <c r="AA2132" s="35"/>
    </row>
    <row r="2133" spans="1:27" ht="48.75" customHeight="1">
      <c r="A2133" s="197"/>
      <c r="B2133" s="531" t="s">
        <v>4480</v>
      </c>
      <c r="C2133" s="568"/>
      <c r="D2133" s="199"/>
      <c r="E2133" s="440"/>
      <c r="F2133" s="570"/>
      <c r="G2133" s="58"/>
      <c r="H2133" s="35"/>
      <c r="I2133" s="35"/>
      <c r="J2133" s="35"/>
      <c r="K2133" s="35"/>
      <c r="L2133" s="35"/>
      <c r="M2133" s="35"/>
      <c r="N2133" s="35"/>
      <c r="O2133" s="35"/>
      <c r="P2133" s="35"/>
      <c r="Q2133" s="35"/>
      <c r="R2133" s="35"/>
      <c r="S2133" s="35"/>
      <c r="T2133" s="35"/>
      <c r="U2133" s="35"/>
      <c r="V2133" s="35"/>
      <c r="W2133" s="35"/>
      <c r="X2133" s="35"/>
      <c r="Y2133" s="35"/>
      <c r="Z2133" s="35"/>
      <c r="AA2133" s="35"/>
    </row>
    <row r="2134" spans="1:27" ht="59.25" customHeight="1">
      <c r="A2134" s="197"/>
      <c r="B2134" s="531" t="s">
        <v>4479</v>
      </c>
      <c r="C2134" s="568"/>
      <c r="D2134" s="199"/>
      <c r="E2134" s="440"/>
      <c r="F2134" s="570"/>
      <c r="G2134" s="58"/>
      <c r="H2134" s="35"/>
      <c r="I2134" s="35"/>
      <c r="J2134" s="35"/>
      <c r="K2134" s="35"/>
      <c r="L2134" s="35"/>
      <c r="M2134" s="35"/>
      <c r="N2134" s="35"/>
      <c r="O2134" s="35"/>
      <c r="P2134" s="35"/>
      <c r="Q2134" s="35"/>
      <c r="R2134" s="35"/>
      <c r="S2134" s="35"/>
      <c r="T2134" s="35"/>
      <c r="U2134" s="35"/>
      <c r="V2134" s="35"/>
      <c r="W2134" s="35"/>
      <c r="X2134" s="35"/>
      <c r="Y2134" s="35"/>
      <c r="Z2134" s="35"/>
      <c r="AA2134" s="35"/>
    </row>
    <row r="2135" spans="1:27" ht="98.25" customHeight="1">
      <c r="A2135" s="197"/>
      <c r="B2135" s="531" t="s">
        <v>4467</v>
      </c>
      <c r="C2135" s="568"/>
      <c r="D2135" s="199"/>
      <c r="E2135" s="440"/>
      <c r="F2135" s="570"/>
      <c r="G2135" s="58"/>
      <c r="H2135" s="35"/>
      <c r="I2135" s="35"/>
      <c r="J2135" s="35"/>
      <c r="K2135" s="35"/>
      <c r="L2135" s="35"/>
      <c r="M2135" s="35"/>
      <c r="N2135" s="35"/>
      <c r="O2135" s="35"/>
      <c r="P2135" s="35"/>
      <c r="Q2135" s="35"/>
      <c r="R2135" s="35"/>
      <c r="S2135" s="35"/>
      <c r="T2135" s="35"/>
      <c r="U2135" s="35"/>
      <c r="V2135" s="35"/>
      <c r="W2135" s="35"/>
      <c r="X2135" s="35"/>
      <c r="Y2135" s="35"/>
      <c r="Z2135" s="35"/>
      <c r="AA2135" s="35"/>
    </row>
    <row r="2136" spans="1:27" ht="201.75" customHeight="1">
      <c r="A2136" s="197"/>
      <c r="B2136" s="531" t="s">
        <v>4462</v>
      </c>
      <c r="C2136" s="568"/>
      <c r="D2136" s="199"/>
      <c r="E2136" s="440"/>
      <c r="F2136" s="570"/>
      <c r="G2136" s="58"/>
      <c r="H2136" s="35"/>
      <c r="I2136" s="35"/>
      <c r="J2136" s="35"/>
      <c r="K2136" s="35"/>
      <c r="L2136" s="35"/>
      <c r="M2136" s="35"/>
      <c r="N2136" s="35"/>
      <c r="O2136" s="35"/>
      <c r="P2136" s="35"/>
      <c r="Q2136" s="35"/>
      <c r="R2136" s="35"/>
      <c r="S2136" s="35"/>
      <c r="T2136" s="35"/>
      <c r="U2136" s="35"/>
      <c r="V2136" s="35"/>
      <c r="W2136" s="35"/>
      <c r="X2136" s="35"/>
      <c r="Y2136" s="35"/>
      <c r="Z2136" s="35"/>
      <c r="AA2136" s="35"/>
    </row>
    <row r="2137" spans="1:27" ht="99.75" customHeight="1">
      <c r="A2137" s="197"/>
      <c r="B2137" s="531" t="s">
        <v>4461</v>
      </c>
      <c r="C2137" s="568"/>
      <c r="D2137" s="199"/>
      <c r="E2137" s="440"/>
      <c r="F2137" s="570"/>
      <c r="G2137" s="58"/>
      <c r="H2137" s="35"/>
      <c r="I2137" s="35"/>
      <c r="J2137" s="35"/>
      <c r="K2137" s="35"/>
      <c r="L2137" s="35"/>
      <c r="M2137" s="35"/>
      <c r="N2137" s="35"/>
      <c r="O2137" s="35"/>
      <c r="P2137" s="35"/>
      <c r="Q2137" s="35"/>
      <c r="R2137" s="35"/>
      <c r="S2137" s="35"/>
      <c r="T2137" s="35"/>
      <c r="U2137" s="35"/>
      <c r="V2137" s="35"/>
      <c r="W2137" s="35"/>
      <c r="X2137" s="35"/>
      <c r="Y2137" s="35"/>
      <c r="Z2137" s="35"/>
      <c r="AA2137" s="35"/>
    </row>
    <row r="2138" spans="1:27">
      <c r="A2138" s="197" t="s">
        <v>75</v>
      </c>
      <c r="B2138" s="531" t="s">
        <v>4463</v>
      </c>
      <c r="C2138" s="568" t="s">
        <v>1026</v>
      </c>
      <c r="D2138" s="199">
        <v>2</v>
      </c>
      <c r="E2138" s="638"/>
      <c r="F2138" s="570">
        <f t="shared" si="143"/>
        <v>0</v>
      </c>
      <c r="G2138" s="58"/>
      <c r="H2138" s="35"/>
      <c r="I2138" s="35"/>
      <c r="J2138" s="35"/>
      <c r="K2138" s="35"/>
      <c r="L2138" s="35"/>
      <c r="M2138" s="35"/>
      <c r="N2138" s="35"/>
      <c r="O2138" s="35"/>
      <c r="P2138" s="35"/>
      <c r="Q2138" s="35"/>
      <c r="R2138" s="35"/>
      <c r="S2138" s="35"/>
      <c r="T2138" s="35"/>
      <c r="U2138" s="35"/>
      <c r="V2138" s="35"/>
      <c r="W2138" s="35"/>
      <c r="X2138" s="35"/>
      <c r="Y2138" s="35"/>
      <c r="Z2138" s="35"/>
      <c r="AA2138" s="35"/>
    </row>
    <row r="2139" spans="1:27">
      <c r="A2139" s="197"/>
      <c r="B2139" s="531"/>
      <c r="C2139" s="568"/>
      <c r="D2139" s="199"/>
      <c r="E2139" s="440"/>
      <c r="F2139" s="570"/>
      <c r="G2139" s="58"/>
      <c r="H2139" s="35"/>
      <c r="I2139" s="35"/>
      <c r="J2139" s="35"/>
      <c r="K2139" s="35"/>
      <c r="L2139" s="35"/>
      <c r="M2139" s="35"/>
      <c r="N2139" s="35"/>
      <c r="O2139" s="35"/>
      <c r="P2139" s="35"/>
      <c r="Q2139" s="35"/>
      <c r="R2139" s="35"/>
      <c r="S2139" s="35"/>
      <c r="T2139" s="35"/>
      <c r="U2139" s="35"/>
      <c r="V2139" s="35"/>
      <c r="W2139" s="35"/>
      <c r="X2139" s="35"/>
      <c r="Y2139" s="35"/>
      <c r="Z2139" s="35"/>
      <c r="AA2139" s="35"/>
    </row>
    <row r="2140" spans="1:27" ht="25.5">
      <c r="A2140" s="420" t="s">
        <v>1039</v>
      </c>
      <c r="B2140" s="571" t="s">
        <v>4473</v>
      </c>
      <c r="C2140" s="568"/>
      <c r="D2140" s="199"/>
      <c r="E2140" s="440"/>
      <c r="F2140" s="570"/>
      <c r="G2140" s="58"/>
      <c r="H2140" s="35"/>
      <c r="I2140" s="35"/>
      <c r="J2140" s="35"/>
      <c r="K2140" s="35"/>
      <c r="L2140" s="35"/>
      <c r="M2140" s="35"/>
      <c r="N2140" s="35"/>
      <c r="O2140" s="35"/>
      <c r="P2140" s="35"/>
      <c r="Q2140" s="35"/>
      <c r="R2140" s="35"/>
      <c r="S2140" s="35"/>
      <c r="T2140" s="35"/>
      <c r="U2140" s="35"/>
      <c r="V2140" s="35"/>
      <c r="W2140" s="35"/>
      <c r="X2140" s="35"/>
      <c r="Y2140" s="35"/>
      <c r="Z2140" s="35"/>
      <c r="AA2140" s="35"/>
    </row>
    <row r="2141" spans="1:27" ht="35.25" customHeight="1">
      <c r="A2141" s="197"/>
      <c r="B2141" s="531" t="s">
        <v>4464</v>
      </c>
      <c r="C2141" s="568"/>
      <c r="D2141" s="199"/>
      <c r="E2141" s="440"/>
      <c r="F2141" s="570"/>
      <c r="G2141" s="58"/>
      <c r="H2141" s="35"/>
      <c r="I2141" s="35"/>
      <c r="J2141" s="35"/>
      <c r="K2141" s="35"/>
      <c r="L2141" s="35"/>
      <c r="M2141" s="35"/>
      <c r="N2141" s="35"/>
      <c r="O2141" s="35"/>
      <c r="P2141" s="35"/>
      <c r="Q2141" s="35"/>
      <c r="R2141" s="35"/>
      <c r="S2141" s="35"/>
      <c r="T2141" s="35"/>
      <c r="U2141" s="35"/>
      <c r="V2141" s="35"/>
      <c r="W2141" s="35"/>
      <c r="X2141" s="35"/>
      <c r="Y2141" s="35"/>
      <c r="Z2141" s="35"/>
      <c r="AA2141" s="35"/>
    </row>
    <row r="2142" spans="1:27" ht="60" customHeight="1">
      <c r="A2142" s="197"/>
      <c r="B2142" s="531" t="s">
        <v>4465</v>
      </c>
      <c r="C2142" s="568"/>
      <c r="D2142" s="199"/>
      <c r="E2142" s="440"/>
      <c r="F2142" s="570"/>
      <c r="G2142" s="58"/>
      <c r="H2142" s="35"/>
      <c r="I2142" s="35"/>
      <c r="J2142" s="35"/>
      <c r="K2142" s="35"/>
      <c r="L2142" s="35"/>
      <c r="M2142" s="35"/>
      <c r="N2142" s="35"/>
      <c r="O2142" s="35"/>
      <c r="P2142" s="35"/>
      <c r="Q2142" s="35"/>
      <c r="R2142" s="35"/>
      <c r="S2142" s="35"/>
      <c r="T2142" s="35"/>
      <c r="U2142" s="35"/>
      <c r="V2142" s="35"/>
      <c r="W2142" s="35"/>
      <c r="X2142" s="35"/>
      <c r="Y2142" s="35"/>
      <c r="Z2142" s="35"/>
      <c r="AA2142" s="35"/>
    </row>
    <row r="2143" spans="1:27" ht="74.25" customHeight="1">
      <c r="A2143" s="197"/>
      <c r="B2143" s="531" t="s">
        <v>4466</v>
      </c>
      <c r="C2143" s="568"/>
      <c r="D2143" s="199"/>
      <c r="E2143" s="440"/>
      <c r="F2143" s="570"/>
      <c r="G2143" s="58"/>
      <c r="H2143" s="35"/>
      <c r="I2143" s="35"/>
      <c r="J2143" s="35"/>
      <c r="K2143" s="35"/>
      <c r="L2143" s="35"/>
      <c r="M2143" s="35"/>
      <c r="N2143" s="35"/>
      <c r="O2143" s="35"/>
      <c r="P2143" s="35"/>
      <c r="Q2143" s="35"/>
      <c r="R2143" s="35"/>
      <c r="S2143" s="35"/>
      <c r="T2143" s="35"/>
      <c r="U2143" s="35"/>
      <c r="V2143" s="35"/>
      <c r="W2143" s="35"/>
      <c r="X2143" s="35"/>
      <c r="Y2143" s="35"/>
      <c r="Z2143" s="35"/>
      <c r="AA2143" s="35"/>
    </row>
    <row r="2144" spans="1:27" ht="60.75" customHeight="1">
      <c r="A2144" s="197"/>
      <c r="B2144" s="531" t="s">
        <v>4468</v>
      </c>
      <c r="C2144" s="568"/>
      <c r="D2144" s="199"/>
      <c r="E2144" s="440"/>
      <c r="F2144" s="570"/>
      <c r="G2144" s="58"/>
      <c r="H2144" s="35"/>
      <c r="I2144" s="35"/>
      <c r="J2144" s="35"/>
      <c r="K2144" s="35"/>
      <c r="L2144" s="35"/>
      <c r="M2144" s="35"/>
      <c r="N2144" s="35"/>
      <c r="O2144" s="35"/>
      <c r="P2144" s="35"/>
      <c r="Q2144" s="35"/>
      <c r="R2144" s="35"/>
      <c r="S2144" s="35"/>
      <c r="T2144" s="35"/>
      <c r="U2144" s="35"/>
      <c r="V2144" s="35"/>
      <c r="W2144" s="35"/>
      <c r="X2144" s="35"/>
      <c r="Y2144" s="35"/>
      <c r="Z2144" s="35"/>
      <c r="AA2144" s="35"/>
    </row>
    <row r="2145" spans="1:27" ht="148.5" customHeight="1">
      <c r="A2145" s="197"/>
      <c r="B2145" s="531" t="s">
        <v>4470</v>
      </c>
      <c r="C2145" s="568"/>
      <c r="D2145" s="199"/>
      <c r="E2145" s="440"/>
      <c r="F2145" s="570"/>
      <c r="G2145" s="58"/>
      <c r="H2145" s="35"/>
      <c r="I2145" s="35"/>
      <c r="J2145" s="35"/>
      <c r="K2145" s="35"/>
      <c r="L2145" s="35"/>
      <c r="M2145" s="35"/>
      <c r="N2145" s="35"/>
      <c r="O2145" s="35"/>
      <c r="P2145" s="35"/>
      <c r="Q2145" s="35"/>
      <c r="R2145" s="35"/>
      <c r="S2145" s="35"/>
      <c r="T2145" s="35"/>
      <c r="U2145" s="35"/>
      <c r="V2145" s="35"/>
      <c r="W2145" s="35"/>
      <c r="X2145" s="35"/>
      <c r="Y2145" s="35"/>
      <c r="Z2145" s="35"/>
      <c r="AA2145" s="35"/>
    </row>
    <row r="2146" spans="1:27">
      <c r="A2146" s="197" t="s">
        <v>75</v>
      </c>
      <c r="B2146" s="531" t="s">
        <v>4469</v>
      </c>
      <c r="C2146" s="568" t="s">
        <v>1026</v>
      </c>
      <c r="D2146" s="199">
        <v>8</v>
      </c>
      <c r="E2146" s="638"/>
      <c r="F2146" s="570">
        <f t="shared" ref="F2146" si="144">D2146*E2146</f>
        <v>0</v>
      </c>
      <c r="G2146" s="58"/>
      <c r="H2146" s="35"/>
      <c r="I2146" s="35"/>
      <c r="J2146" s="35"/>
      <c r="K2146" s="35"/>
      <c r="L2146" s="35"/>
      <c r="M2146" s="35"/>
      <c r="N2146" s="35"/>
      <c r="O2146" s="35"/>
      <c r="P2146" s="35"/>
      <c r="Q2146" s="35"/>
      <c r="R2146" s="35"/>
      <c r="S2146" s="35"/>
      <c r="T2146" s="35"/>
      <c r="U2146" s="35"/>
      <c r="V2146" s="35"/>
      <c r="W2146" s="35"/>
      <c r="X2146" s="35"/>
      <c r="Y2146" s="35"/>
      <c r="Z2146" s="35"/>
      <c r="AA2146" s="35"/>
    </row>
    <row r="2147" spans="1:27">
      <c r="A2147" s="566"/>
      <c r="B2147" s="575"/>
      <c r="C2147" s="568"/>
      <c r="D2147" s="569"/>
      <c r="E2147" s="440"/>
      <c r="F2147" s="570"/>
      <c r="G2147" s="58"/>
      <c r="H2147" s="35"/>
      <c r="I2147" s="35"/>
      <c r="J2147" s="35"/>
      <c r="K2147" s="35"/>
      <c r="L2147" s="35"/>
      <c r="M2147" s="35"/>
      <c r="N2147" s="35"/>
      <c r="O2147" s="35"/>
      <c r="P2147" s="35"/>
      <c r="Q2147" s="35"/>
      <c r="R2147" s="35"/>
      <c r="S2147" s="35"/>
      <c r="T2147" s="35"/>
      <c r="U2147" s="35"/>
      <c r="V2147" s="35"/>
      <c r="W2147" s="35"/>
      <c r="X2147" s="35"/>
      <c r="Y2147" s="35"/>
      <c r="Z2147" s="35"/>
      <c r="AA2147" s="35"/>
    </row>
    <row r="2148" spans="1:27" s="123" customFormat="1" ht="16.149999999999999" customHeight="1">
      <c r="A2148" s="233" t="str">
        <f>A2056</f>
        <v>XIII.</v>
      </c>
      <c r="B2148" s="234" t="str">
        <f>CONCATENATE(B2056," ", "UKUPNO:")</f>
        <v>STOLARSKI RADOVI UKUPNO:</v>
      </c>
      <c r="C2148" s="235"/>
      <c r="D2148" s="236"/>
      <c r="E2148" s="236">
        <v>0</v>
      </c>
      <c r="F2148" s="378">
        <f>SUM(F2057:F2147)</f>
        <v>0</v>
      </c>
      <c r="G2148" s="379"/>
      <c r="K2148" s="28"/>
    </row>
    <row r="2149" spans="1:27" s="123" customFormat="1">
      <c r="A2149" s="81"/>
      <c r="B2149" s="82"/>
      <c r="C2149" s="16"/>
      <c r="D2149" s="83"/>
      <c r="E2149" s="83"/>
      <c r="F2149" s="85"/>
      <c r="G2149" s="120"/>
      <c r="K2149" s="35"/>
    </row>
    <row r="2150" spans="1:27" s="123" customFormat="1">
      <c r="A2150" s="81"/>
      <c r="B2150" s="82"/>
      <c r="C2150" s="16"/>
      <c r="D2150" s="83"/>
      <c r="E2150" s="83"/>
      <c r="F2150" s="85"/>
      <c r="G2150" s="120"/>
      <c r="K2150" s="35"/>
    </row>
    <row r="2151" spans="1:27" s="123" customFormat="1" ht="16.149999999999999" customHeight="1">
      <c r="A2151" s="280" t="s">
        <v>2589</v>
      </c>
      <c r="B2151" s="281" t="s">
        <v>2222</v>
      </c>
      <c r="C2151" s="282"/>
      <c r="D2151" s="538"/>
      <c r="E2151" s="538">
        <v>0</v>
      </c>
      <c r="F2151" s="538"/>
      <c r="G2151" s="379"/>
      <c r="K2151" s="28"/>
    </row>
    <row r="2152" spans="1:27" s="123" customFormat="1">
      <c r="A2152" s="507"/>
      <c r="B2152" s="226"/>
      <c r="C2152" s="539"/>
      <c r="D2152" s="540"/>
      <c r="E2152" s="57">
        <v>0</v>
      </c>
      <c r="F2152" s="58"/>
      <c r="G2152" s="120"/>
      <c r="K2152" s="35"/>
    </row>
    <row r="2153" spans="1:27" s="123" customFormat="1" ht="25.5">
      <c r="A2153" s="70" t="s">
        <v>987</v>
      </c>
      <c r="B2153" s="118" t="s">
        <v>2223</v>
      </c>
      <c r="C2153" s="119"/>
      <c r="D2153" s="120"/>
      <c r="E2153" s="120">
        <v>0</v>
      </c>
      <c r="F2153" s="120">
        <f t="shared" ref="F2153:F2164" si="145">D2153*E2153</f>
        <v>0</v>
      </c>
      <c r="G2153" s="120"/>
      <c r="K2153" s="35"/>
    </row>
    <row r="2154" spans="1:27" s="123" customFormat="1" ht="76.5">
      <c r="A2154" s="124"/>
      <c r="B2154" s="125" t="s">
        <v>2224</v>
      </c>
      <c r="C2154" s="129"/>
      <c r="D2154" s="446"/>
      <c r="E2154" s="120">
        <v>0</v>
      </c>
      <c r="F2154" s="120">
        <f t="shared" si="145"/>
        <v>0</v>
      </c>
      <c r="G2154" s="120"/>
      <c r="K2154" s="35"/>
    </row>
    <row r="2155" spans="1:27" s="123" customFormat="1">
      <c r="A2155" s="124"/>
      <c r="B2155" s="125" t="s">
        <v>1330</v>
      </c>
      <c r="C2155" s="129"/>
      <c r="D2155" s="446"/>
      <c r="E2155" s="120">
        <v>0</v>
      </c>
      <c r="F2155" s="120">
        <f t="shared" si="145"/>
        <v>0</v>
      </c>
      <c r="G2155" s="120"/>
      <c r="K2155" s="35"/>
    </row>
    <row r="2156" spans="1:27" s="123" customFormat="1" ht="51">
      <c r="A2156" s="124"/>
      <c r="B2156" s="576" t="s">
        <v>3089</v>
      </c>
      <c r="C2156" s="129"/>
      <c r="D2156" s="446"/>
      <c r="E2156" s="120"/>
      <c r="F2156" s="120"/>
      <c r="G2156" s="120"/>
      <c r="K2156" s="35"/>
    </row>
    <row r="2157" spans="1:27" s="123" customFormat="1" ht="25.5">
      <c r="A2157" s="124"/>
      <c r="B2157" s="125" t="s">
        <v>2225</v>
      </c>
      <c r="C2157" s="129"/>
      <c r="D2157" s="446"/>
      <c r="E2157" s="120">
        <v>0</v>
      </c>
      <c r="F2157" s="120">
        <f t="shared" si="145"/>
        <v>0</v>
      </c>
      <c r="G2157" s="120"/>
      <c r="K2157" s="35"/>
    </row>
    <row r="2158" spans="1:27" s="123" customFormat="1" ht="63.75">
      <c r="A2158" s="124"/>
      <c r="B2158" s="125" t="s">
        <v>2226</v>
      </c>
      <c r="C2158" s="129"/>
      <c r="D2158" s="446"/>
      <c r="E2158" s="120">
        <v>0</v>
      </c>
      <c r="F2158" s="120">
        <f t="shared" si="145"/>
        <v>0</v>
      </c>
      <c r="G2158" s="120"/>
      <c r="K2158" s="35"/>
    </row>
    <row r="2159" spans="1:27" s="123" customFormat="1" ht="63.75">
      <c r="A2159" s="124"/>
      <c r="B2159" s="125" t="s">
        <v>2227</v>
      </c>
      <c r="C2159" s="129"/>
      <c r="D2159" s="446"/>
      <c r="E2159" s="120">
        <v>0</v>
      </c>
      <c r="F2159" s="120">
        <f t="shared" si="145"/>
        <v>0</v>
      </c>
      <c r="G2159" s="120"/>
      <c r="K2159" s="35"/>
    </row>
    <row r="2160" spans="1:27" s="123" customFormat="1">
      <c r="A2160" s="124"/>
      <c r="B2160" s="124" t="s">
        <v>1429</v>
      </c>
      <c r="C2160" s="119"/>
      <c r="D2160" s="120"/>
      <c r="E2160" s="120">
        <v>0</v>
      </c>
      <c r="F2160" s="120">
        <f t="shared" si="145"/>
        <v>0</v>
      </c>
      <c r="G2160" s="120"/>
      <c r="K2160" s="35"/>
    </row>
    <row r="2161" spans="1:27" s="123" customFormat="1" ht="38.25">
      <c r="A2161" s="124"/>
      <c r="B2161" s="320" t="s">
        <v>1430</v>
      </c>
      <c r="C2161" s="370"/>
      <c r="D2161" s="120"/>
      <c r="E2161" s="120">
        <v>0</v>
      </c>
      <c r="F2161" s="120">
        <f t="shared" si="145"/>
        <v>0</v>
      </c>
      <c r="G2161" s="120"/>
      <c r="K2161" s="35"/>
    </row>
    <row r="2162" spans="1:27" s="123" customFormat="1">
      <c r="A2162" s="124"/>
      <c r="B2162" s="124" t="s">
        <v>2228</v>
      </c>
      <c r="C2162" s="129"/>
      <c r="D2162" s="446"/>
      <c r="E2162" s="120">
        <v>0</v>
      </c>
      <c r="F2162" s="120">
        <f t="shared" si="145"/>
        <v>0</v>
      </c>
      <c r="G2162" s="120"/>
      <c r="K2162" s="35"/>
    </row>
    <row r="2163" spans="1:27" s="123" customFormat="1" ht="25.5">
      <c r="A2163" s="124"/>
      <c r="B2163" s="125" t="s">
        <v>2229</v>
      </c>
      <c r="C2163" s="129"/>
      <c r="D2163" s="446"/>
      <c r="E2163" s="120">
        <v>0</v>
      </c>
      <c r="F2163" s="120">
        <f t="shared" si="145"/>
        <v>0</v>
      </c>
      <c r="G2163" s="120"/>
      <c r="K2163" s="35"/>
    </row>
    <row r="2164" spans="1:27" s="123" customFormat="1">
      <c r="A2164" s="349" t="s">
        <v>75</v>
      </c>
      <c r="B2164" s="125" t="s">
        <v>1505</v>
      </c>
      <c r="C2164" s="126" t="s">
        <v>1006</v>
      </c>
      <c r="D2164" s="134">
        <v>4860</v>
      </c>
      <c r="E2164" s="624"/>
      <c r="F2164" s="120">
        <f t="shared" si="145"/>
        <v>0</v>
      </c>
      <c r="G2164" s="120"/>
      <c r="K2164" s="35"/>
    </row>
    <row r="2165" spans="1:27" s="123" customFormat="1">
      <c r="A2165" s="349" t="s">
        <v>77</v>
      </c>
      <c r="B2165" s="124" t="s">
        <v>2005</v>
      </c>
      <c r="C2165" s="126" t="s">
        <v>1006</v>
      </c>
      <c r="D2165" s="134">
        <v>1720</v>
      </c>
      <c r="E2165" s="624"/>
      <c r="F2165" s="120">
        <f t="shared" ref="F2165" si="146">D2165*E2165</f>
        <v>0</v>
      </c>
      <c r="G2165" s="120"/>
      <c r="K2165" s="35"/>
    </row>
    <row r="2166" spans="1:27" s="123" customFormat="1">
      <c r="A2166" s="124"/>
      <c r="B2166" s="124"/>
      <c r="C2166" s="129"/>
      <c r="D2166" s="120"/>
      <c r="E2166" s="120"/>
      <c r="F2166" s="120"/>
      <c r="G2166" s="120"/>
      <c r="K2166" s="35"/>
    </row>
    <row r="2167" spans="1:27" s="123" customFormat="1" ht="25.5">
      <c r="A2167" s="70" t="s">
        <v>1027</v>
      </c>
      <c r="B2167" s="118" t="s">
        <v>2316</v>
      </c>
      <c r="C2167" s="119"/>
      <c r="D2167" s="120"/>
      <c r="E2167" s="120"/>
      <c r="F2167" s="120">
        <f t="shared" ref="F2167:F2178" si="147">D2167*E2167</f>
        <v>0</v>
      </c>
      <c r="G2167" s="120"/>
      <c r="K2167" s="35"/>
    </row>
    <row r="2168" spans="1:27" s="123" customFormat="1" ht="76.5">
      <c r="A2168" s="124"/>
      <c r="B2168" s="125" t="s">
        <v>3088</v>
      </c>
      <c r="C2168" s="129"/>
      <c r="D2168" s="446"/>
      <c r="E2168" s="120"/>
      <c r="F2168" s="120">
        <f t="shared" si="147"/>
        <v>0</v>
      </c>
      <c r="G2168" s="120"/>
      <c r="K2168" s="35"/>
    </row>
    <row r="2169" spans="1:27" s="123" customFormat="1">
      <c r="A2169" s="124"/>
      <c r="B2169" s="125" t="s">
        <v>1330</v>
      </c>
      <c r="C2169" s="129"/>
      <c r="D2169" s="446"/>
      <c r="E2169" s="120"/>
      <c r="F2169" s="120">
        <f t="shared" si="147"/>
        <v>0</v>
      </c>
      <c r="G2169" s="120"/>
      <c r="K2169" s="35"/>
    </row>
    <row r="2170" spans="1:27" s="123" customFormat="1" ht="25.5">
      <c r="A2170" s="124"/>
      <c r="B2170" s="125" t="s">
        <v>2225</v>
      </c>
      <c r="C2170" s="129"/>
      <c r="D2170" s="446"/>
      <c r="E2170" s="120"/>
      <c r="F2170" s="120">
        <f t="shared" si="147"/>
        <v>0</v>
      </c>
      <c r="G2170" s="120"/>
      <c r="K2170" s="35"/>
    </row>
    <row r="2171" spans="1:27" s="123" customFormat="1" ht="63.75">
      <c r="A2171" s="124"/>
      <c r="B2171" s="125" t="s">
        <v>2317</v>
      </c>
      <c r="C2171" s="129"/>
      <c r="D2171" s="446"/>
      <c r="E2171" s="120"/>
      <c r="F2171" s="120">
        <f t="shared" si="147"/>
        <v>0</v>
      </c>
      <c r="G2171" s="120"/>
      <c r="K2171" s="35"/>
    </row>
    <row r="2172" spans="1:27" s="123" customFormat="1" ht="63.75">
      <c r="A2172" s="124"/>
      <c r="B2172" s="125" t="s">
        <v>2318</v>
      </c>
      <c r="C2172" s="129"/>
      <c r="D2172" s="446"/>
      <c r="E2172" s="120"/>
      <c r="F2172" s="120">
        <f t="shared" si="147"/>
        <v>0</v>
      </c>
      <c r="G2172" s="120"/>
      <c r="K2172" s="35"/>
    </row>
    <row r="2173" spans="1:27">
      <c r="A2173" s="124"/>
      <c r="B2173" s="124" t="s">
        <v>1429</v>
      </c>
      <c r="C2173" s="119"/>
      <c r="D2173" s="120"/>
      <c r="E2173" s="120"/>
      <c r="F2173" s="120">
        <f t="shared" si="147"/>
        <v>0</v>
      </c>
      <c r="G2173" s="58"/>
      <c r="H2173" s="35"/>
      <c r="I2173" s="35"/>
      <c r="J2173" s="35"/>
      <c r="K2173" s="35"/>
      <c r="L2173" s="35"/>
      <c r="M2173" s="35"/>
      <c r="N2173" s="35"/>
      <c r="O2173" s="35"/>
      <c r="P2173" s="35"/>
      <c r="Q2173" s="35"/>
      <c r="R2173" s="35"/>
      <c r="S2173" s="35"/>
      <c r="T2173" s="35"/>
      <c r="U2173" s="35"/>
      <c r="V2173" s="35"/>
      <c r="W2173" s="35"/>
      <c r="X2173" s="35"/>
      <c r="Y2173" s="35"/>
      <c r="Z2173" s="35"/>
      <c r="AA2173" s="35"/>
    </row>
    <row r="2174" spans="1:27" ht="38.25">
      <c r="A2174" s="124"/>
      <c r="B2174" s="320" t="s">
        <v>1430</v>
      </c>
      <c r="C2174" s="370"/>
      <c r="D2174" s="120"/>
      <c r="E2174" s="120"/>
      <c r="F2174" s="120">
        <f t="shared" si="147"/>
        <v>0</v>
      </c>
      <c r="G2174" s="577"/>
      <c r="H2174" s="35"/>
      <c r="I2174" s="35"/>
      <c r="J2174" s="35"/>
      <c r="K2174" s="35"/>
      <c r="L2174" s="35"/>
      <c r="M2174" s="35"/>
      <c r="N2174" s="35"/>
      <c r="O2174" s="35"/>
      <c r="P2174" s="35"/>
      <c r="Q2174" s="35"/>
      <c r="R2174" s="35"/>
      <c r="S2174" s="35"/>
      <c r="T2174" s="35"/>
      <c r="U2174" s="35"/>
      <c r="V2174" s="35"/>
      <c r="W2174" s="35"/>
      <c r="X2174" s="35"/>
      <c r="Y2174" s="35"/>
      <c r="Z2174" s="35"/>
      <c r="AA2174" s="35"/>
    </row>
    <row r="2175" spans="1:27">
      <c r="A2175" s="124"/>
      <c r="B2175" s="124" t="s">
        <v>2228</v>
      </c>
      <c r="C2175" s="129"/>
      <c r="D2175" s="446"/>
      <c r="E2175" s="120"/>
      <c r="F2175" s="120">
        <f t="shared" si="147"/>
        <v>0</v>
      </c>
      <c r="G2175" s="85"/>
      <c r="H2175" s="35"/>
      <c r="I2175" s="35"/>
      <c r="J2175" s="35"/>
      <c r="K2175" s="35"/>
      <c r="L2175" s="35"/>
      <c r="M2175" s="35"/>
      <c r="N2175" s="35"/>
      <c r="O2175" s="35"/>
      <c r="P2175" s="35"/>
      <c r="Q2175" s="35"/>
      <c r="R2175" s="35"/>
      <c r="S2175" s="35"/>
      <c r="T2175" s="35"/>
      <c r="U2175" s="35"/>
      <c r="V2175" s="35"/>
      <c r="W2175" s="35"/>
      <c r="X2175" s="35"/>
      <c r="Y2175" s="35"/>
      <c r="Z2175" s="35"/>
      <c r="AA2175" s="35"/>
    </row>
    <row r="2176" spans="1:27" ht="25.5">
      <c r="A2176" s="124"/>
      <c r="B2176" s="125" t="s">
        <v>2229</v>
      </c>
      <c r="C2176" s="129"/>
      <c r="D2176" s="446"/>
      <c r="E2176" s="120"/>
      <c r="F2176" s="120">
        <f t="shared" si="147"/>
        <v>0</v>
      </c>
      <c r="G2176" s="85"/>
      <c r="H2176" s="35"/>
      <c r="I2176" s="35"/>
      <c r="J2176" s="35"/>
      <c r="K2176" s="35"/>
      <c r="L2176" s="35"/>
      <c r="M2176" s="35"/>
      <c r="N2176" s="35"/>
      <c r="O2176" s="35"/>
      <c r="P2176" s="35"/>
      <c r="Q2176" s="35"/>
      <c r="R2176" s="35"/>
      <c r="S2176" s="35"/>
      <c r="T2176" s="35"/>
      <c r="U2176" s="35"/>
      <c r="V2176" s="35"/>
      <c r="W2176" s="35"/>
      <c r="X2176" s="35"/>
      <c r="Y2176" s="35"/>
      <c r="Z2176" s="35"/>
      <c r="AA2176" s="35"/>
    </row>
    <row r="2177" spans="1:27">
      <c r="A2177" s="349" t="s">
        <v>75</v>
      </c>
      <c r="B2177" s="125" t="s">
        <v>1505</v>
      </c>
      <c r="C2177" s="126" t="s">
        <v>1006</v>
      </c>
      <c r="D2177" s="134">
        <v>128</v>
      </c>
      <c r="E2177" s="624"/>
      <c r="F2177" s="120">
        <f t="shared" si="147"/>
        <v>0</v>
      </c>
      <c r="G2177" s="120"/>
      <c r="H2177" s="35"/>
      <c r="I2177" s="35"/>
      <c r="J2177" s="35"/>
      <c r="K2177" s="35"/>
      <c r="L2177" s="35"/>
      <c r="M2177" s="35"/>
      <c r="N2177" s="35"/>
      <c r="O2177" s="35"/>
      <c r="P2177" s="35"/>
      <c r="Q2177" s="35"/>
      <c r="R2177" s="35"/>
      <c r="S2177" s="35"/>
      <c r="T2177" s="35"/>
      <c r="U2177" s="35"/>
      <c r="V2177" s="35"/>
      <c r="W2177" s="35"/>
      <c r="X2177" s="35"/>
      <c r="Y2177" s="35"/>
      <c r="Z2177" s="35"/>
      <c r="AA2177" s="35"/>
    </row>
    <row r="2178" spans="1:27">
      <c r="A2178" s="349" t="s">
        <v>77</v>
      </c>
      <c r="B2178" s="124" t="s">
        <v>2005</v>
      </c>
      <c r="C2178" s="126" t="s">
        <v>1006</v>
      </c>
      <c r="D2178" s="134">
        <v>382</v>
      </c>
      <c r="E2178" s="624"/>
      <c r="F2178" s="120">
        <f t="shared" si="147"/>
        <v>0</v>
      </c>
      <c r="G2178" s="120"/>
      <c r="H2178" s="35"/>
      <c r="I2178" s="35"/>
      <c r="J2178" s="35"/>
      <c r="K2178" s="35"/>
      <c r="L2178" s="35"/>
      <c r="M2178" s="35"/>
      <c r="N2178" s="35"/>
      <c r="O2178" s="35"/>
      <c r="P2178" s="35"/>
      <c r="Q2178" s="35"/>
      <c r="R2178" s="35"/>
      <c r="S2178" s="35"/>
      <c r="T2178" s="35"/>
      <c r="U2178" s="35"/>
      <c r="V2178" s="35"/>
      <c r="W2178" s="35"/>
      <c r="X2178" s="35"/>
      <c r="Y2178" s="35"/>
      <c r="Z2178" s="35"/>
      <c r="AA2178" s="35"/>
    </row>
    <row r="2179" spans="1:27">
      <c r="A2179" s="507"/>
      <c r="B2179" s="226"/>
      <c r="C2179" s="539"/>
      <c r="D2179" s="540"/>
      <c r="E2179" s="57"/>
      <c r="F2179" s="58"/>
      <c r="G2179" s="85"/>
      <c r="H2179" s="35"/>
      <c r="I2179" s="35"/>
      <c r="J2179" s="35"/>
      <c r="K2179" s="35"/>
      <c r="L2179" s="35"/>
      <c r="M2179" s="35"/>
      <c r="N2179" s="35"/>
      <c r="O2179" s="35"/>
      <c r="P2179" s="35"/>
      <c r="Q2179" s="35"/>
      <c r="R2179" s="35"/>
      <c r="S2179" s="35"/>
      <c r="T2179" s="35"/>
      <c r="U2179" s="35"/>
      <c r="V2179" s="35"/>
      <c r="W2179" s="35"/>
      <c r="X2179" s="35"/>
      <c r="Y2179" s="35"/>
      <c r="Z2179" s="35"/>
      <c r="AA2179" s="35"/>
    </row>
    <row r="2180" spans="1:27" s="29" customFormat="1" ht="16.149999999999999" customHeight="1">
      <c r="A2180" s="578" t="str">
        <f>A2151</f>
        <v>XIV.</v>
      </c>
      <c r="B2180" s="234" t="str">
        <f>CONCATENATE(B2151," ", "UKUPNO:")</f>
        <v>SOBOSLIKARSKI RADOVI UKUPNO:</v>
      </c>
      <c r="C2180" s="579"/>
      <c r="D2180" s="580"/>
      <c r="E2180" s="580"/>
      <c r="F2180" s="581">
        <f>SUM(F2152:F2179)</f>
        <v>0</v>
      </c>
      <c r="G2180" s="85"/>
      <c r="H2180" s="28"/>
      <c r="I2180" s="28"/>
      <c r="J2180" s="28"/>
      <c r="K2180" s="28"/>
      <c r="L2180" s="28"/>
      <c r="M2180" s="28"/>
      <c r="N2180" s="28"/>
      <c r="O2180" s="28"/>
      <c r="P2180" s="28"/>
      <c r="Q2180" s="28"/>
      <c r="R2180" s="28"/>
      <c r="S2180" s="28"/>
      <c r="T2180" s="28"/>
      <c r="U2180" s="28"/>
      <c r="V2180" s="28"/>
      <c r="W2180" s="28"/>
      <c r="X2180" s="28"/>
      <c r="Y2180" s="28"/>
      <c r="Z2180" s="28"/>
      <c r="AA2180" s="28"/>
    </row>
    <row r="2181" spans="1:27">
      <c r="A2181" s="81"/>
      <c r="B2181" s="82"/>
      <c r="C2181" s="16"/>
      <c r="D2181" s="83"/>
      <c r="E2181" s="83"/>
      <c r="F2181" s="85"/>
      <c r="G2181" s="85"/>
      <c r="H2181" s="35"/>
      <c r="I2181" s="35"/>
      <c r="J2181" s="35"/>
      <c r="K2181" s="35"/>
      <c r="L2181" s="35"/>
      <c r="M2181" s="35"/>
      <c r="N2181" s="35"/>
      <c r="O2181" s="35"/>
      <c r="P2181" s="35"/>
      <c r="Q2181" s="35"/>
      <c r="R2181" s="35"/>
      <c r="S2181" s="35"/>
      <c r="T2181" s="35"/>
      <c r="U2181" s="35"/>
      <c r="V2181" s="35"/>
      <c r="W2181" s="35"/>
      <c r="X2181" s="35"/>
      <c r="Y2181" s="35"/>
      <c r="Z2181" s="35"/>
      <c r="AA2181" s="35"/>
    </row>
    <row r="2182" spans="1:27">
      <c r="A2182" s="81"/>
      <c r="B2182" s="82"/>
      <c r="C2182" s="16"/>
      <c r="D2182" s="83"/>
      <c r="E2182" s="83"/>
      <c r="F2182" s="85"/>
      <c r="G2182" s="85"/>
      <c r="H2182" s="35"/>
      <c r="I2182" s="35"/>
      <c r="J2182" s="35"/>
      <c r="K2182" s="35"/>
      <c r="L2182" s="35"/>
      <c r="M2182" s="35"/>
      <c r="N2182" s="35"/>
      <c r="O2182" s="35"/>
      <c r="P2182" s="35"/>
      <c r="Q2182" s="35"/>
      <c r="R2182" s="35"/>
      <c r="S2182" s="35"/>
      <c r="T2182" s="35"/>
      <c r="U2182" s="35"/>
      <c r="V2182" s="35"/>
      <c r="W2182" s="35"/>
      <c r="X2182" s="35"/>
      <c r="Y2182" s="35"/>
      <c r="Z2182" s="35"/>
      <c r="AA2182" s="35"/>
    </row>
    <row r="2183" spans="1:27" s="29" customFormat="1" ht="16.149999999999999" customHeight="1">
      <c r="A2183" s="280" t="s">
        <v>3057</v>
      </c>
      <c r="B2183" s="281" t="s">
        <v>2590</v>
      </c>
      <c r="C2183" s="282"/>
      <c r="D2183" s="538"/>
      <c r="E2183" s="538"/>
      <c r="F2183" s="538"/>
      <c r="G2183" s="85"/>
      <c r="H2183" s="28"/>
      <c r="I2183" s="28"/>
      <c r="J2183" s="28"/>
      <c r="K2183" s="28"/>
      <c r="L2183" s="28"/>
      <c r="M2183" s="28"/>
      <c r="N2183" s="28"/>
      <c r="O2183" s="28"/>
      <c r="P2183" s="28"/>
      <c r="Q2183" s="28"/>
      <c r="R2183" s="28"/>
      <c r="S2183" s="28"/>
      <c r="T2183" s="28"/>
      <c r="U2183" s="28"/>
      <c r="V2183" s="28"/>
      <c r="W2183" s="28"/>
      <c r="X2183" s="28"/>
      <c r="Y2183" s="28"/>
      <c r="Z2183" s="28"/>
      <c r="AA2183" s="28"/>
    </row>
    <row r="2184" spans="1:27">
      <c r="A2184" s="81"/>
      <c r="B2184" s="82"/>
      <c r="C2184" s="16"/>
      <c r="D2184" s="83"/>
      <c r="E2184" s="83"/>
      <c r="F2184" s="85"/>
      <c r="G2184" s="85"/>
      <c r="H2184" s="35"/>
      <c r="I2184" s="35"/>
      <c r="J2184" s="35"/>
      <c r="K2184" s="35"/>
      <c r="L2184" s="35"/>
      <c r="M2184" s="35"/>
      <c r="N2184" s="35"/>
      <c r="O2184" s="35"/>
      <c r="P2184" s="35"/>
      <c r="Q2184" s="35"/>
      <c r="R2184" s="35"/>
      <c r="S2184" s="35"/>
      <c r="T2184" s="35"/>
      <c r="U2184" s="35"/>
      <c r="V2184" s="35"/>
      <c r="W2184" s="35"/>
      <c r="X2184" s="35"/>
      <c r="Y2184" s="35"/>
      <c r="Z2184" s="35"/>
      <c r="AA2184" s="35"/>
    </row>
    <row r="2185" spans="1:27">
      <c r="A2185" s="70" t="s">
        <v>987</v>
      </c>
      <c r="B2185" s="71" t="s">
        <v>3379</v>
      </c>
      <c r="C2185" s="66"/>
      <c r="D2185" s="98"/>
      <c r="E2185" s="98"/>
      <c r="F2185" s="99" t="str">
        <f>IF(OR(OR(E2185=0,E2185=" "),OR(D2185=0,D2185=" "))," ",D2185*E2185)</f>
        <v xml:space="preserve"> </v>
      </c>
      <c r="G2185" s="85"/>
      <c r="H2185" s="35"/>
      <c r="I2185" s="35"/>
      <c r="J2185" s="35"/>
      <c r="K2185" s="35"/>
      <c r="L2185" s="35"/>
      <c r="M2185" s="35"/>
      <c r="N2185" s="35"/>
      <c r="O2185" s="35"/>
      <c r="P2185" s="35"/>
      <c r="Q2185" s="35"/>
      <c r="R2185" s="35"/>
      <c r="S2185" s="35"/>
      <c r="T2185" s="35"/>
      <c r="U2185" s="35"/>
      <c r="V2185" s="35"/>
      <c r="W2185" s="35"/>
      <c r="X2185" s="35"/>
      <c r="Y2185" s="35"/>
      <c r="Z2185" s="35"/>
      <c r="AA2185" s="35"/>
    </row>
    <row r="2186" spans="1:27" ht="25.5">
      <c r="A2186" s="64" t="s">
        <v>990</v>
      </c>
      <c r="B2186" s="65" t="s">
        <v>3380</v>
      </c>
      <c r="C2186" s="66"/>
      <c r="D2186" s="98"/>
      <c r="E2186" s="98"/>
      <c r="F2186" s="99" t="str">
        <f>IF(OR(OR(E2186=0,E2186=" "),OR(D2186=0,D2186=" "))," ",D2186*E2186)</f>
        <v xml:space="preserve"> </v>
      </c>
      <c r="G2186" s="85"/>
      <c r="H2186" s="35"/>
      <c r="I2186" s="35"/>
      <c r="J2186" s="35"/>
      <c r="K2186" s="35"/>
      <c r="L2186" s="35"/>
      <c r="M2186" s="35"/>
      <c r="N2186" s="35"/>
      <c r="O2186" s="35"/>
      <c r="P2186" s="35"/>
      <c r="Q2186" s="35"/>
      <c r="R2186" s="35"/>
      <c r="S2186" s="35"/>
      <c r="T2186" s="35"/>
      <c r="U2186" s="35"/>
      <c r="V2186" s="35"/>
      <c r="W2186" s="35"/>
      <c r="X2186" s="35"/>
      <c r="Y2186" s="35"/>
      <c r="Z2186" s="35"/>
      <c r="AA2186" s="35"/>
    </row>
    <row r="2187" spans="1:27" ht="38.25">
      <c r="A2187" s="64"/>
      <c r="B2187" s="65" t="s">
        <v>3381</v>
      </c>
      <c r="C2187" s="66"/>
      <c r="D2187" s="98"/>
      <c r="E2187" s="98"/>
      <c r="F2187" s="99"/>
      <c r="G2187" s="85"/>
      <c r="H2187" s="35"/>
      <c r="I2187" s="35"/>
      <c r="J2187" s="35"/>
      <c r="K2187" s="35"/>
      <c r="L2187" s="35"/>
      <c r="M2187" s="35"/>
      <c r="N2187" s="35"/>
      <c r="O2187" s="35"/>
      <c r="P2187" s="35"/>
      <c r="Q2187" s="35"/>
      <c r="R2187" s="35"/>
      <c r="S2187" s="35"/>
      <c r="T2187" s="35"/>
      <c r="U2187" s="35"/>
      <c r="V2187" s="35"/>
      <c r="W2187" s="35"/>
      <c r="X2187" s="35"/>
      <c r="Y2187" s="35"/>
      <c r="Z2187" s="35"/>
      <c r="AA2187" s="35"/>
    </row>
    <row r="2188" spans="1:27" ht="25.5">
      <c r="A2188" s="64"/>
      <c r="B2188" s="65" t="s">
        <v>3382</v>
      </c>
      <c r="C2188" s="66"/>
      <c r="D2188" s="98"/>
      <c r="E2188" s="98"/>
      <c r="F2188" s="99"/>
      <c r="G2188" s="85"/>
      <c r="H2188" s="35"/>
      <c r="I2188" s="35"/>
      <c r="J2188" s="35"/>
      <c r="K2188" s="35"/>
      <c r="L2188" s="35"/>
      <c r="M2188" s="35"/>
      <c r="N2188" s="35"/>
      <c r="O2188" s="35"/>
      <c r="P2188" s="35"/>
      <c r="Q2188" s="35"/>
      <c r="R2188" s="35"/>
      <c r="S2188" s="35"/>
      <c r="T2188" s="35"/>
      <c r="U2188" s="35"/>
      <c r="V2188" s="35"/>
      <c r="W2188" s="35"/>
      <c r="X2188" s="35"/>
      <c r="Y2188" s="35"/>
      <c r="Z2188" s="35"/>
      <c r="AA2188" s="35"/>
    </row>
    <row r="2189" spans="1:27" ht="38.25">
      <c r="A2189" s="64"/>
      <c r="B2189" s="65" t="s">
        <v>3384</v>
      </c>
      <c r="C2189" s="66"/>
      <c r="D2189" s="98"/>
      <c r="E2189" s="98"/>
      <c r="F2189" s="99"/>
      <c r="G2189" s="85"/>
      <c r="H2189" s="35"/>
      <c r="I2189" s="35"/>
      <c r="J2189" s="35"/>
      <c r="K2189" s="35"/>
      <c r="L2189" s="35"/>
      <c r="M2189" s="35"/>
      <c r="N2189" s="35"/>
      <c r="O2189" s="35"/>
      <c r="P2189" s="35"/>
      <c r="Q2189" s="35"/>
      <c r="R2189" s="35"/>
      <c r="S2189" s="35"/>
      <c r="T2189" s="35"/>
      <c r="U2189" s="35"/>
      <c r="V2189" s="35"/>
      <c r="W2189" s="35"/>
      <c r="X2189" s="35"/>
      <c r="Y2189" s="35"/>
      <c r="Z2189" s="35"/>
      <c r="AA2189" s="35"/>
    </row>
    <row r="2190" spans="1:27" ht="25.5">
      <c r="A2190" s="64"/>
      <c r="B2190" s="65" t="s">
        <v>3385</v>
      </c>
      <c r="C2190" s="66"/>
      <c r="D2190" s="98"/>
      <c r="E2190" s="98"/>
      <c r="F2190" s="99"/>
      <c r="G2190" s="85"/>
      <c r="H2190" s="35"/>
      <c r="I2190" s="35"/>
      <c r="J2190" s="35"/>
      <c r="K2190" s="35"/>
      <c r="L2190" s="35"/>
      <c r="M2190" s="35"/>
      <c r="N2190" s="35"/>
      <c r="O2190" s="35"/>
      <c r="P2190" s="35"/>
      <c r="Q2190" s="35"/>
      <c r="R2190" s="35"/>
      <c r="S2190" s="35"/>
      <c r="T2190" s="35"/>
      <c r="U2190" s="35"/>
      <c r="V2190" s="35"/>
      <c r="W2190" s="35"/>
      <c r="X2190" s="35"/>
      <c r="Y2190" s="35"/>
      <c r="Z2190" s="35"/>
      <c r="AA2190" s="35"/>
    </row>
    <row r="2191" spans="1:27">
      <c r="A2191" s="64"/>
      <c r="B2191" s="65" t="s">
        <v>3383</v>
      </c>
      <c r="C2191" s="66"/>
      <c r="D2191" s="98"/>
      <c r="E2191" s="98"/>
      <c r="F2191" s="99"/>
      <c r="G2191" s="85"/>
      <c r="H2191" s="35"/>
      <c r="I2191" s="35"/>
      <c r="J2191" s="35"/>
      <c r="K2191" s="35"/>
      <c r="L2191" s="35"/>
      <c r="M2191" s="35"/>
      <c r="N2191" s="35"/>
      <c r="O2191" s="35"/>
      <c r="P2191" s="35"/>
      <c r="Q2191" s="35"/>
      <c r="R2191" s="35"/>
      <c r="S2191" s="35"/>
      <c r="T2191" s="35"/>
      <c r="U2191" s="35"/>
      <c r="V2191" s="35"/>
      <c r="W2191" s="35"/>
      <c r="X2191" s="35"/>
      <c r="Y2191" s="35"/>
      <c r="Z2191" s="35"/>
      <c r="AA2191" s="35"/>
    </row>
    <row r="2192" spans="1:27">
      <c r="A2192" s="64"/>
      <c r="B2192" s="65" t="s">
        <v>3388</v>
      </c>
      <c r="C2192" s="66"/>
      <c r="D2192" s="98"/>
      <c r="E2192" s="98"/>
      <c r="F2192" s="99"/>
      <c r="G2192" s="85"/>
      <c r="H2192" s="35"/>
      <c r="I2192" s="35"/>
      <c r="J2192" s="35"/>
      <c r="K2192" s="35"/>
      <c r="L2192" s="35"/>
      <c r="M2192" s="35"/>
      <c r="N2192" s="35"/>
      <c r="O2192" s="35"/>
      <c r="P2192" s="35"/>
      <c r="Q2192" s="35"/>
      <c r="R2192" s="35"/>
      <c r="S2192" s="35"/>
      <c r="T2192" s="35"/>
      <c r="U2192" s="35"/>
      <c r="V2192" s="35"/>
      <c r="W2192" s="35"/>
      <c r="X2192" s="35"/>
      <c r="Y2192" s="35"/>
      <c r="Z2192" s="35"/>
      <c r="AA2192" s="35"/>
    </row>
    <row r="2193" spans="1:27">
      <c r="A2193" s="64"/>
      <c r="B2193" s="65" t="s">
        <v>3387</v>
      </c>
      <c r="C2193" s="66"/>
      <c r="D2193" s="98"/>
      <c r="E2193" s="98"/>
      <c r="F2193" s="99"/>
      <c r="G2193" s="85"/>
      <c r="H2193" s="35"/>
      <c r="I2193" s="35"/>
      <c r="J2193" s="35"/>
      <c r="K2193" s="35"/>
      <c r="L2193" s="35"/>
      <c r="M2193" s="35"/>
      <c r="N2193" s="35"/>
      <c r="O2193" s="35"/>
      <c r="P2193" s="35"/>
      <c r="Q2193" s="35"/>
      <c r="R2193" s="35"/>
      <c r="S2193" s="35"/>
      <c r="T2193" s="35"/>
      <c r="U2193" s="35"/>
      <c r="V2193" s="35"/>
      <c r="W2193" s="35"/>
      <c r="X2193" s="35"/>
      <c r="Y2193" s="35"/>
      <c r="Z2193" s="35"/>
      <c r="AA2193" s="35"/>
    </row>
    <row r="2194" spans="1:27">
      <c r="A2194" s="64"/>
      <c r="B2194" s="65" t="s">
        <v>3386</v>
      </c>
      <c r="C2194" s="66"/>
      <c r="D2194" s="98"/>
      <c r="E2194" s="98"/>
      <c r="F2194" s="99"/>
      <c r="G2194" s="85"/>
      <c r="H2194" s="35"/>
      <c r="I2194" s="35"/>
      <c r="J2194" s="35"/>
      <c r="K2194" s="35"/>
      <c r="L2194" s="35"/>
      <c r="M2194" s="35"/>
      <c r="N2194" s="35"/>
      <c r="O2194" s="35"/>
      <c r="P2194" s="35"/>
      <c r="Q2194" s="35"/>
      <c r="R2194" s="35"/>
      <c r="S2194" s="35"/>
      <c r="T2194" s="35"/>
      <c r="U2194" s="35"/>
      <c r="V2194" s="35"/>
      <c r="W2194" s="35"/>
      <c r="X2194" s="35"/>
      <c r="Y2194" s="35"/>
      <c r="Z2194" s="35"/>
      <c r="AA2194" s="35"/>
    </row>
    <row r="2195" spans="1:27" ht="25.5">
      <c r="A2195" s="64"/>
      <c r="B2195" s="65" t="s">
        <v>3391</v>
      </c>
      <c r="C2195" s="66"/>
      <c r="D2195" s="98"/>
      <c r="E2195" s="98"/>
      <c r="F2195" s="99"/>
      <c r="G2195" s="85"/>
      <c r="H2195" s="35"/>
      <c r="I2195" s="35"/>
      <c r="J2195" s="35"/>
      <c r="K2195" s="35"/>
      <c r="L2195" s="35"/>
      <c r="M2195" s="35"/>
      <c r="N2195" s="35"/>
      <c r="O2195" s="35"/>
      <c r="P2195" s="35"/>
      <c r="Q2195" s="35"/>
      <c r="R2195" s="35"/>
      <c r="S2195" s="35"/>
      <c r="T2195" s="35"/>
      <c r="U2195" s="35"/>
      <c r="V2195" s="35"/>
      <c r="W2195" s="35"/>
      <c r="X2195" s="35"/>
      <c r="Y2195" s="35"/>
      <c r="Z2195" s="35"/>
      <c r="AA2195" s="35"/>
    </row>
    <row r="2196" spans="1:27" ht="25.5">
      <c r="A2196" s="64"/>
      <c r="B2196" s="65" t="s">
        <v>3390</v>
      </c>
      <c r="C2196" s="66"/>
      <c r="D2196" s="98"/>
      <c r="E2196" s="98"/>
      <c r="F2196" s="99"/>
      <c r="G2196" s="85"/>
      <c r="H2196" s="35"/>
      <c r="I2196" s="35"/>
      <c r="J2196" s="35"/>
      <c r="K2196" s="35"/>
      <c r="L2196" s="35"/>
      <c r="M2196" s="35"/>
      <c r="N2196" s="35"/>
      <c r="O2196" s="35"/>
      <c r="P2196" s="35"/>
      <c r="Q2196" s="35"/>
      <c r="R2196" s="35"/>
      <c r="S2196" s="35"/>
      <c r="T2196" s="35"/>
      <c r="U2196" s="35"/>
      <c r="V2196" s="35"/>
      <c r="W2196" s="35"/>
      <c r="X2196" s="35"/>
      <c r="Y2196" s="35"/>
      <c r="Z2196" s="35"/>
      <c r="AA2196" s="35"/>
    </row>
    <row r="2197" spans="1:27" ht="25.5">
      <c r="A2197" s="64"/>
      <c r="B2197" s="65" t="s">
        <v>3389</v>
      </c>
      <c r="C2197" s="66"/>
      <c r="D2197" s="98"/>
      <c r="E2197" s="98"/>
      <c r="F2197" s="99"/>
      <c r="G2197" s="85"/>
      <c r="H2197" s="35"/>
      <c r="I2197" s="35"/>
      <c r="J2197" s="35"/>
      <c r="K2197" s="35"/>
      <c r="L2197" s="35"/>
      <c r="M2197" s="35"/>
      <c r="N2197" s="35"/>
      <c r="O2197" s="35"/>
      <c r="P2197" s="35"/>
      <c r="Q2197" s="35"/>
      <c r="R2197" s="35"/>
      <c r="S2197" s="35"/>
      <c r="T2197" s="35"/>
      <c r="U2197" s="35"/>
      <c r="V2197" s="35"/>
      <c r="W2197" s="35"/>
      <c r="X2197" s="35"/>
      <c r="Y2197" s="35"/>
      <c r="Z2197" s="35"/>
      <c r="AA2197" s="35"/>
    </row>
    <row r="2198" spans="1:27" ht="25.5">
      <c r="A2198" s="64"/>
      <c r="B2198" s="65" t="s">
        <v>3396</v>
      </c>
      <c r="C2198" s="66"/>
      <c r="D2198" s="98"/>
      <c r="E2198" s="98"/>
      <c r="F2198" s="99"/>
      <c r="G2198" s="85"/>
      <c r="H2198" s="35"/>
      <c r="I2198" s="35"/>
      <c r="J2198" s="35"/>
      <c r="K2198" s="35"/>
      <c r="L2198" s="35"/>
      <c r="M2198" s="35"/>
      <c r="N2198" s="35"/>
      <c r="O2198" s="35"/>
      <c r="P2198" s="35"/>
      <c r="Q2198" s="35"/>
      <c r="R2198" s="35"/>
      <c r="S2198" s="35"/>
      <c r="T2198" s="35"/>
      <c r="U2198" s="35"/>
      <c r="V2198" s="35"/>
      <c r="W2198" s="35"/>
      <c r="X2198" s="35"/>
      <c r="Y2198" s="35"/>
      <c r="Z2198" s="35"/>
      <c r="AA2198" s="35"/>
    </row>
    <row r="2199" spans="1:27" ht="25.5">
      <c r="A2199" s="64"/>
      <c r="B2199" s="65" t="s">
        <v>3395</v>
      </c>
      <c r="C2199" s="66"/>
      <c r="D2199" s="98"/>
      <c r="E2199" s="98"/>
      <c r="F2199" s="99"/>
      <c r="G2199" s="85"/>
      <c r="H2199" s="35"/>
      <c r="I2199" s="35"/>
      <c r="J2199" s="35"/>
      <c r="K2199" s="35"/>
      <c r="L2199" s="35"/>
      <c r="M2199" s="35"/>
      <c r="N2199" s="35"/>
      <c r="O2199" s="35"/>
      <c r="P2199" s="35"/>
      <c r="Q2199" s="35"/>
      <c r="R2199" s="35"/>
      <c r="S2199" s="35"/>
      <c r="T2199" s="35"/>
      <c r="U2199" s="35"/>
      <c r="V2199" s="35"/>
      <c r="W2199" s="35"/>
      <c r="X2199" s="35"/>
      <c r="Y2199" s="35"/>
      <c r="Z2199" s="35"/>
      <c r="AA2199" s="35"/>
    </row>
    <row r="2200" spans="1:27" ht="21.6" customHeight="1">
      <c r="A2200" s="64"/>
      <c r="B2200" s="65" t="s">
        <v>3394</v>
      </c>
      <c r="C2200" s="66"/>
      <c r="D2200" s="98"/>
      <c r="E2200" s="98"/>
      <c r="F2200" s="99"/>
      <c r="G2200" s="85"/>
      <c r="H2200" s="35"/>
      <c r="I2200" s="35"/>
      <c r="J2200" s="35"/>
      <c r="K2200" s="35"/>
      <c r="L2200" s="35"/>
      <c r="M2200" s="35"/>
      <c r="N2200" s="35"/>
      <c r="O2200" s="35"/>
      <c r="P2200" s="35"/>
      <c r="Q2200" s="35"/>
      <c r="R2200" s="35"/>
      <c r="S2200" s="35"/>
      <c r="T2200" s="35"/>
      <c r="U2200" s="35"/>
      <c r="V2200" s="35"/>
      <c r="W2200" s="35"/>
      <c r="X2200" s="35"/>
      <c r="Y2200" s="35"/>
      <c r="Z2200" s="35"/>
      <c r="AA2200" s="35"/>
    </row>
    <row r="2201" spans="1:27">
      <c r="A2201" s="64"/>
      <c r="B2201" s="65" t="s">
        <v>3393</v>
      </c>
      <c r="C2201" s="66"/>
      <c r="D2201" s="98"/>
      <c r="E2201" s="98"/>
      <c r="F2201" s="99"/>
      <c r="G2201" s="85"/>
      <c r="H2201" s="35"/>
      <c r="I2201" s="35"/>
      <c r="J2201" s="35"/>
      <c r="K2201" s="35"/>
      <c r="L2201" s="35"/>
      <c r="M2201" s="35"/>
      <c r="N2201" s="35"/>
      <c r="O2201" s="35"/>
      <c r="P2201" s="35"/>
      <c r="Q2201" s="35"/>
      <c r="R2201" s="35"/>
      <c r="S2201" s="35"/>
      <c r="T2201" s="35"/>
      <c r="U2201" s="35"/>
      <c r="V2201" s="35"/>
      <c r="W2201" s="35"/>
      <c r="X2201" s="35"/>
      <c r="Y2201" s="35"/>
      <c r="Z2201" s="35"/>
      <c r="AA2201" s="35"/>
    </row>
    <row r="2202" spans="1:27">
      <c r="A2202" s="64"/>
      <c r="B2202" s="65" t="s">
        <v>3392</v>
      </c>
      <c r="C2202" s="66"/>
      <c r="D2202" s="98"/>
      <c r="E2202" s="98"/>
      <c r="F2202" s="99"/>
      <c r="G2202" s="85"/>
      <c r="H2202" s="35"/>
      <c r="I2202" s="35"/>
      <c r="J2202" s="35"/>
      <c r="K2202" s="35"/>
      <c r="L2202" s="35"/>
      <c r="M2202" s="35"/>
      <c r="N2202" s="35"/>
      <c r="O2202" s="35"/>
      <c r="P2202" s="35"/>
      <c r="Q2202" s="35"/>
      <c r="R2202" s="35"/>
      <c r="S2202" s="35"/>
      <c r="T2202" s="35"/>
      <c r="U2202" s="35"/>
      <c r="V2202" s="35"/>
      <c r="W2202" s="35"/>
      <c r="X2202" s="35"/>
      <c r="Y2202" s="35"/>
      <c r="Z2202" s="35"/>
      <c r="AA2202" s="35"/>
    </row>
    <row r="2203" spans="1:27">
      <c r="A2203" s="64"/>
      <c r="B2203" s="71" t="s">
        <v>3400</v>
      </c>
      <c r="C2203" s="66"/>
      <c r="D2203" s="98"/>
      <c r="E2203" s="98"/>
      <c r="F2203" s="99"/>
      <c r="G2203" s="85"/>
      <c r="H2203" s="35"/>
      <c r="I2203" s="35"/>
      <c r="J2203" s="35"/>
      <c r="K2203" s="35"/>
      <c r="L2203" s="35"/>
      <c r="M2203" s="35"/>
      <c r="N2203" s="35"/>
      <c r="O2203" s="35"/>
      <c r="P2203" s="35"/>
      <c r="Q2203" s="35"/>
      <c r="R2203" s="35"/>
      <c r="S2203" s="35"/>
      <c r="T2203" s="35"/>
      <c r="U2203" s="35"/>
      <c r="V2203" s="35"/>
      <c r="W2203" s="35"/>
      <c r="X2203" s="35"/>
      <c r="Y2203" s="35"/>
      <c r="Z2203" s="35"/>
      <c r="AA2203" s="35"/>
    </row>
    <row r="2204" spans="1:27" ht="25.5">
      <c r="A2204" s="64"/>
      <c r="B2204" s="65" t="s">
        <v>3399</v>
      </c>
      <c r="C2204" s="66"/>
      <c r="D2204" s="98"/>
      <c r="E2204" s="98"/>
      <c r="F2204" s="99"/>
      <c r="G2204" s="85"/>
      <c r="H2204" s="35"/>
      <c r="I2204" s="35"/>
      <c r="J2204" s="35"/>
      <c r="K2204" s="35"/>
      <c r="L2204" s="35"/>
      <c r="M2204" s="35"/>
      <c r="N2204" s="35"/>
      <c r="O2204" s="35"/>
      <c r="P2204" s="35"/>
      <c r="Q2204" s="35"/>
      <c r="R2204" s="35"/>
      <c r="S2204" s="35"/>
      <c r="T2204" s="35"/>
      <c r="U2204" s="35"/>
      <c r="V2204" s="35"/>
      <c r="W2204" s="35"/>
      <c r="X2204" s="35"/>
      <c r="Y2204" s="35"/>
      <c r="Z2204" s="35"/>
      <c r="AA2204" s="35"/>
    </row>
    <row r="2205" spans="1:27" ht="25.5">
      <c r="A2205" s="64"/>
      <c r="B2205" s="65" t="s">
        <v>3398</v>
      </c>
      <c r="C2205" s="66"/>
      <c r="D2205" s="98"/>
      <c r="E2205" s="98"/>
      <c r="F2205" s="99"/>
      <c r="G2205" s="85"/>
      <c r="H2205" s="35"/>
      <c r="I2205" s="35"/>
      <c r="J2205" s="35"/>
      <c r="K2205" s="35"/>
      <c r="L2205" s="35"/>
      <c r="M2205" s="35"/>
      <c r="N2205" s="35"/>
      <c r="O2205" s="35"/>
      <c r="P2205" s="35"/>
      <c r="Q2205" s="35"/>
      <c r="R2205" s="35"/>
      <c r="S2205" s="35"/>
      <c r="T2205" s="35"/>
      <c r="U2205" s="35"/>
      <c r="V2205" s="35"/>
      <c r="W2205" s="35"/>
      <c r="X2205" s="35"/>
      <c r="Y2205" s="35"/>
      <c r="Z2205" s="35"/>
      <c r="AA2205" s="35"/>
    </row>
    <row r="2206" spans="1:27" ht="25.5">
      <c r="A2206" s="64"/>
      <c r="B2206" s="65" t="s">
        <v>3397</v>
      </c>
      <c r="C2206" s="66"/>
      <c r="D2206" s="98"/>
      <c r="E2206" s="98"/>
      <c r="F2206" s="99"/>
      <c r="G2206" s="85"/>
      <c r="H2206" s="35"/>
      <c r="I2206" s="35"/>
      <c r="J2206" s="35"/>
      <c r="K2206" s="35"/>
      <c r="L2206" s="35"/>
      <c r="M2206" s="35"/>
      <c r="N2206" s="35"/>
      <c r="O2206" s="35"/>
      <c r="P2206" s="35"/>
      <c r="Q2206" s="35"/>
      <c r="R2206" s="35"/>
      <c r="S2206" s="35"/>
      <c r="T2206" s="35"/>
      <c r="U2206" s="35"/>
      <c r="V2206" s="35"/>
      <c r="W2206" s="35"/>
      <c r="X2206" s="35"/>
      <c r="Y2206" s="35"/>
      <c r="Z2206" s="35"/>
      <c r="AA2206" s="35"/>
    </row>
    <row r="2207" spans="1:27" ht="25.5">
      <c r="A2207" s="64"/>
      <c r="B2207" s="65" t="s">
        <v>3404</v>
      </c>
      <c r="C2207" s="66"/>
      <c r="D2207" s="98"/>
      <c r="E2207" s="98"/>
      <c r="F2207" s="99"/>
      <c r="G2207" s="85"/>
      <c r="H2207" s="35"/>
      <c r="I2207" s="35"/>
      <c r="J2207" s="35"/>
      <c r="K2207" s="35"/>
      <c r="L2207" s="35"/>
      <c r="M2207" s="35"/>
      <c r="N2207" s="35"/>
      <c r="O2207" s="35"/>
      <c r="P2207" s="35"/>
      <c r="Q2207" s="35"/>
      <c r="R2207" s="35"/>
      <c r="S2207" s="35"/>
      <c r="T2207" s="35"/>
      <c r="U2207" s="35"/>
      <c r="V2207" s="35"/>
      <c r="W2207" s="35"/>
      <c r="X2207" s="35"/>
      <c r="Y2207" s="35"/>
      <c r="Z2207" s="35"/>
      <c r="AA2207" s="35"/>
    </row>
    <row r="2208" spans="1:27">
      <c r="A2208" s="64"/>
      <c r="B2208" s="65" t="s">
        <v>3403</v>
      </c>
      <c r="C2208" s="66"/>
      <c r="D2208" s="98"/>
      <c r="E2208" s="98"/>
      <c r="F2208" s="99"/>
      <c r="G2208" s="85"/>
      <c r="H2208" s="35"/>
      <c r="I2208" s="35"/>
      <c r="J2208" s="35"/>
      <c r="K2208" s="35"/>
      <c r="L2208" s="35"/>
      <c r="M2208" s="35"/>
      <c r="N2208" s="35"/>
      <c r="O2208" s="35"/>
      <c r="P2208" s="35"/>
      <c r="Q2208" s="35"/>
      <c r="R2208" s="35"/>
      <c r="S2208" s="35"/>
      <c r="T2208" s="35"/>
      <c r="U2208" s="35"/>
      <c r="V2208" s="35"/>
      <c r="W2208" s="35"/>
      <c r="X2208" s="35"/>
      <c r="Y2208" s="35"/>
      <c r="Z2208" s="35"/>
      <c r="AA2208" s="35"/>
    </row>
    <row r="2209" spans="1:27">
      <c r="A2209" s="64"/>
      <c r="B2209" s="65" t="s">
        <v>3402</v>
      </c>
      <c r="C2209" s="66"/>
      <c r="D2209" s="98"/>
      <c r="E2209" s="98"/>
      <c r="F2209" s="99"/>
      <c r="G2209" s="85"/>
      <c r="H2209" s="35"/>
      <c r="I2209" s="35"/>
      <c r="J2209" s="35"/>
      <c r="K2209" s="35"/>
      <c r="L2209" s="35"/>
      <c r="M2209" s="35"/>
      <c r="N2209" s="35"/>
      <c r="O2209" s="35"/>
      <c r="P2209" s="35"/>
      <c r="Q2209" s="35"/>
      <c r="R2209" s="35"/>
      <c r="S2209" s="35"/>
      <c r="T2209" s="35"/>
      <c r="U2209" s="35"/>
      <c r="V2209" s="35"/>
      <c r="W2209" s="35"/>
      <c r="X2209" s="35"/>
      <c r="Y2209" s="35"/>
      <c r="Z2209" s="35"/>
      <c r="AA2209" s="35"/>
    </row>
    <row r="2210" spans="1:27" ht="25.5">
      <c r="A2210" s="64"/>
      <c r="B2210" s="65" t="s">
        <v>3401</v>
      </c>
      <c r="C2210" s="66"/>
      <c r="D2210" s="98"/>
      <c r="E2210" s="98"/>
      <c r="F2210" s="99"/>
      <c r="G2210" s="120"/>
      <c r="H2210" s="35"/>
      <c r="I2210" s="35"/>
      <c r="J2210" s="35"/>
      <c r="K2210" s="35"/>
      <c r="L2210" s="35"/>
      <c r="M2210" s="35"/>
      <c r="N2210" s="35"/>
      <c r="O2210" s="35"/>
      <c r="P2210" s="35"/>
      <c r="Q2210" s="35"/>
      <c r="R2210" s="35"/>
      <c r="S2210" s="35"/>
      <c r="T2210" s="35"/>
      <c r="U2210" s="35"/>
      <c r="V2210" s="35"/>
      <c r="W2210" s="35"/>
      <c r="X2210" s="35"/>
      <c r="Y2210" s="35"/>
      <c r="Z2210" s="35"/>
      <c r="AA2210" s="35"/>
    </row>
    <row r="2211" spans="1:27">
      <c r="A2211" s="64"/>
      <c r="B2211" s="65" t="s">
        <v>3407</v>
      </c>
      <c r="C2211" s="66"/>
      <c r="D2211" s="98"/>
      <c r="E2211" s="98"/>
      <c r="F2211" s="99"/>
      <c r="G2211" s="120"/>
      <c r="H2211" s="35"/>
      <c r="I2211" s="35"/>
      <c r="J2211" s="35"/>
      <c r="K2211" s="35"/>
      <c r="L2211" s="35"/>
      <c r="M2211" s="35"/>
      <c r="N2211" s="35"/>
      <c r="O2211" s="35"/>
      <c r="P2211" s="35"/>
      <c r="Q2211" s="35"/>
      <c r="R2211" s="35"/>
      <c r="S2211" s="35"/>
      <c r="T2211" s="35"/>
      <c r="U2211" s="35"/>
      <c r="V2211" s="35"/>
      <c r="W2211" s="35"/>
      <c r="X2211" s="35"/>
      <c r="Y2211" s="35"/>
      <c r="Z2211" s="35"/>
      <c r="AA2211" s="35"/>
    </row>
    <row r="2212" spans="1:27">
      <c r="A2212" s="64"/>
      <c r="B2212" s="65" t="s">
        <v>3406</v>
      </c>
      <c r="C2212" s="66"/>
      <c r="D2212" s="98"/>
      <c r="E2212" s="98"/>
      <c r="F2212" s="99"/>
      <c r="G2212" s="120"/>
      <c r="H2212" s="35"/>
      <c r="I2212" s="35"/>
      <c r="J2212" s="35"/>
      <c r="K2212" s="35"/>
      <c r="L2212" s="35"/>
      <c r="M2212" s="35"/>
      <c r="N2212" s="35"/>
      <c r="O2212" s="35"/>
      <c r="P2212" s="35"/>
      <c r="Q2212" s="35"/>
      <c r="R2212" s="35"/>
      <c r="S2212" s="35"/>
      <c r="T2212" s="35"/>
      <c r="U2212" s="35"/>
      <c r="V2212" s="35"/>
      <c r="W2212" s="35"/>
      <c r="X2212" s="35"/>
      <c r="Y2212" s="35"/>
      <c r="Z2212" s="35"/>
      <c r="AA2212" s="35"/>
    </row>
    <row r="2213" spans="1:27" ht="25.5">
      <c r="A2213" s="64"/>
      <c r="B2213" s="65" t="s">
        <v>3405</v>
      </c>
      <c r="C2213" s="66"/>
      <c r="D2213" s="98"/>
      <c r="E2213" s="98"/>
      <c r="F2213" s="99"/>
      <c r="G2213" s="120"/>
      <c r="H2213" s="35"/>
      <c r="I2213" s="35"/>
      <c r="J2213" s="35"/>
      <c r="K2213" s="35"/>
      <c r="L2213" s="35"/>
      <c r="M2213" s="35"/>
      <c r="N2213" s="35"/>
      <c r="O2213" s="35"/>
      <c r="P2213" s="35"/>
      <c r="Q2213" s="35"/>
      <c r="R2213" s="35"/>
      <c r="S2213" s="35"/>
      <c r="T2213" s="35"/>
      <c r="U2213" s="35"/>
      <c r="V2213" s="35"/>
      <c r="W2213" s="35"/>
      <c r="X2213" s="35"/>
      <c r="Y2213" s="35"/>
      <c r="Z2213" s="35"/>
      <c r="AA2213" s="35"/>
    </row>
    <row r="2214" spans="1:27" ht="25.5">
      <c r="A2214" s="64"/>
      <c r="B2214" s="71" t="s">
        <v>3408</v>
      </c>
      <c r="C2214" s="66"/>
      <c r="D2214" s="98"/>
      <c r="E2214" s="98"/>
      <c r="F2214" s="99"/>
      <c r="G2214" s="120"/>
      <c r="H2214" s="35"/>
      <c r="I2214" s="35"/>
      <c r="J2214" s="35"/>
      <c r="K2214" s="35"/>
      <c r="L2214" s="35"/>
      <c r="M2214" s="35"/>
      <c r="N2214" s="35"/>
      <c r="O2214" s="35"/>
      <c r="P2214" s="35"/>
      <c r="Q2214" s="35"/>
      <c r="R2214" s="35"/>
      <c r="S2214" s="35"/>
      <c r="T2214" s="35"/>
      <c r="U2214" s="35"/>
      <c r="V2214" s="35"/>
      <c r="W2214" s="35"/>
      <c r="X2214" s="35"/>
      <c r="Y2214" s="35"/>
      <c r="Z2214" s="35"/>
      <c r="AA2214" s="35"/>
    </row>
    <row r="2215" spans="1:27" ht="25.5">
      <c r="A2215" s="64"/>
      <c r="B2215" s="65" t="s">
        <v>3409</v>
      </c>
      <c r="C2215" s="66"/>
      <c r="D2215" s="98"/>
      <c r="E2215" s="98"/>
      <c r="F2215" s="99"/>
      <c r="G2215" s="120"/>
      <c r="H2215" s="35"/>
      <c r="I2215" s="35"/>
      <c r="J2215" s="35"/>
      <c r="K2215" s="35"/>
      <c r="L2215" s="35"/>
      <c r="M2215" s="35"/>
      <c r="N2215" s="35"/>
      <c r="O2215" s="35"/>
      <c r="P2215" s="35"/>
      <c r="Q2215" s="35"/>
      <c r="R2215" s="35"/>
      <c r="S2215" s="35"/>
      <c r="T2215" s="35"/>
      <c r="U2215" s="35"/>
      <c r="V2215" s="35"/>
      <c r="W2215" s="35"/>
      <c r="X2215" s="35"/>
      <c r="Y2215" s="35"/>
      <c r="Z2215" s="35"/>
      <c r="AA2215" s="35"/>
    </row>
    <row r="2216" spans="1:27">
      <c r="A2216" s="64"/>
      <c r="B2216" s="65"/>
      <c r="C2216" s="66" t="s">
        <v>1044</v>
      </c>
      <c r="D2216" s="108">
        <v>3</v>
      </c>
      <c r="E2216" s="623"/>
      <c r="F2216" s="99">
        <f>ROUND(D2216*E2216,2)</f>
        <v>0</v>
      </c>
      <c r="G2216" s="120"/>
      <c r="H2216" s="35"/>
      <c r="I2216" s="35"/>
      <c r="J2216" s="35"/>
      <c r="K2216" s="35"/>
      <c r="L2216" s="35"/>
      <c r="M2216" s="35"/>
      <c r="N2216" s="35"/>
      <c r="O2216" s="35"/>
      <c r="P2216" s="35"/>
      <c r="Q2216" s="35"/>
      <c r="R2216" s="35"/>
      <c r="S2216" s="35"/>
      <c r="T2216" s="35"/>
      <c r="U2216" s="35"/>
      <c r="V2216" s="35"/>
      <c r="W2216" s="35"/>
      <c r="X2216" s="35"/>
      <c r="Y2216" s="35"/>
      <c r="Z2216" s="35"/>
      <c r="AA2216" s="35"/>
    </row>
    <row r="2217" spans="1:27">
      <c r="A2217" s="197"/>
      <c r="B2217" s="276"/>
      <c r="C2217" s="266"/>
      <c r="D2217" s="476"/>
      <c r="E2217" s="528"/>
      <c r="F2217" s="267"/>
      <c r="G2217" s="120"/>
      <c r="H2217" s="35"/>
      <c r="I2217" s="35"/>
      <c r="J2217" s="35"/>
      <c r="K2217" s="35"/>
      <c r="L2217" s="35"/>
      <c r="M2217" s="35"/>
      <c r="N2217" s="35"/>
      <c r="O2217" s="35"/>
      <c r="P2217" s="35"/>
      <c r="Q2217" s="35"/>
      <c r="R2217" s="35"/>
      <c r="S2217" s="35"/>
      <c r="T2217" s="35"/>
      <c r="U2217" s="35"/>
      <c r="V2217" s="35"/>
      <c r="W2217" s="35"/>
      <c r="X2217" s="35"/>
      <c r="Y2217" s="35"/>
      <c r="Z2217" s="35"/>
      <c r="AA2217" s="35"/>
    </row>
    <row r="2218" spans="1:27">
      <c r="A2218" s="420" t="s">
        <v>1027</v>
      </c>
      <c r="B2218" s="193" t="s">
        <v>3317</v>
      </c>
      <c r="C2218" s="266"/>
      <c r="D2218" s="582"/>
      <c r="E2218" s="528"/>
      <c r="F2218" s="267"/>
      <c r="G2218" s="120"/>
      <c r="H2218" s="35"/>
      <c r="I2218" s="35"/>
      <c r="J2218" s="35"/>
      <c r="K2218" s="35"/>
      <c r="L2218" s="35"/>
      <c r="M2218" s="35"/>
      <c r="N2218" s="35"/>
      <c r="O2218" s="35"/>
      <c r="P2218" s="35"/>
      <c r="Q2218" s="35"/>
      <c r="R2218" s="35"/>
      <c r="S2218" s="35"/>
      <c r="T2218" s="35"/>
      <c r="U2218" s="35"/>
      <c r="V2218" s="35"/>
      <c r="W2218" s="35"/>
      <c r="X2218" s="35"/>
      <c r="Y2218" s="35"/>
      <c r="Z2218" s="35"/>
      <c r="AA2218" s="35"/>
    </row>
    <row r="2219" spans="1:27" ht="76.5">
      <c r="A2219" s="197"/>
      <c r="B2219" s="276" t="s">
        <v>3344</v>
      </c>
      <c r="C2219" s="266"/>
      <c r="D2219" s="582"/>
      <c r="E2219" s="528"/>
      <c r="F2219" s="267"/>
      <c r="G2219" s="120"/>
      <c r="H2219" s="35"/>
      <c r="I2219" s="35"/>
      <c r="J2219" s="35"/>
      <c r="K2219" s="35"/>
      <c r="L2219" s="35"/>
      <c r="M2219" s="35"/>
      <c r="N2219" s="35"/>
      <c r="O2219" s="35"/>
      <c r="P2219" s="35"/>
      <c r="Q2219" s="35"/>
      <c r="R2219" s="35"/>
      <c r="S2219" s="35"/>
      <c r="T2219" s="35"/>
      <c r="U2219" s="35"/>
      <c r="V2219" s="35"/>
      <c r="W2219" s="35"/>
      <c r="X2219" s="35"/>
      <c r="Y2219" s="35"/>
      <c r="Z2219" s="35"/>
      <c r="AA2219" s="35"/>
    </row>
    <row r="2220" spans="1:27" ht="51">
      <c r="A2220" s="197"/>
      <c r="B2220" s="276" t="s">
        <v>3345</v>
      </c>
      <c r="C2220" s="266"/>
      <c r="D2220" s="582"/>
      <c r="E2220" s="528"/>
      <c r="F2220" s="267"/>
      <c r="G2220" s="120"/>
      <c r="H2220" s="35"/>
      <c r="I2220" s="35"/>
      <c r="J2220" s="35"/>
      <c r="K2220" s="35"/>
      <c r="L2220" s="35"/>
      <c r="M2220" s="35"/>
      <c r="N2220" s="35"/>
      <c r="O2220" s="35"/>
      <c r="P2220" s="35"/>
      <c r="Q2220" s="35"/>
      <c r="R2220" s="35"/>
      <c r="S2220" s="35"/>
      <c r="T2220" s="35"/>
      <c r="U2220" s="35"/>
      <c r="V2220" s="35"/>
      <c r="W2220" s="35"/>
      <c r="X2220" s="35"/>
      <c r="Y2220" s="35"/>
      <c r="Z2220" s="35"/>
      <c r="AA2220" s="35"/>
    </row>
    <row r="2221" spans="1:27">
      <c r="A2221" s="197"/>
      <c r="B2221" s="276" t="s">
        <v>1043</v>
      </c>
      <c r="C2221" s="266"/>
      <c r="D2221" s="582"/>
      <c r="E2221" s="528"/>
      <c r="F2221" s="267"/>
      <c r="G2221" s="120"/>
      <c r="H2221" s="35"/>
      <c r="I2221" s="35"/>
      <c r="J2221" s="35"/>
      <c r="K2221" s="35"/>
      <c r="L2221" s="35"/>
      <c r="M2221" s="35"/>
      <c r="N2221" s="35"/>
      <c r="O2221" s="35"/>
      <c r="P2221" s="35"/>
      <c r="Q2221" s="35"/>
      <c r="R2221" s="35"/>
      <c r="S2221" s="35"/>
      <c r="T2221" s="35"/>
      <c r="U2221" s="35"/>
      <c r="V2221" s="35"/>
      <c r="W2221" s="35"/>
      <c r="X2221" s="35"/>
      <c r="Y2221" s="35"/>
      <c r="Z2221" s="35"/>
      <c r="AA2221" s="35"/>
    </row>
    <row r="2222" spans="1:27">
      <c r="A2222" s="197"/>
      <c r="B2222" s="276"/>
      <c r="C2222" s="583" t="s">
        <v>1044</v>
      </c>
      <c r="D2222" s="584">
        <v>19</v>
      </c>
      <c r="E2222" s="639"/>
      <c r="F2222" s="267">
        <f>ROUND(D2222*E2222,2)</f>
        <v>0</v>
      </c>
      <c r="G2222" s="120"/>
      <c r="H2222" s="35"/>
      <c r="I2222" s="35"/>
      <c r="J2222" s="35"/>
      <c r="K2222" s="35"/>
      <c r="L2222" s="35"/>
      <c r="M2222" s="35"/>
      <c r="N2222" s="35"/>
      <c r="O2222" s="35"/>
      <c r="P2222" s="35"/>
      <c r="Q2222" s="35"/>
      <c r="R2222" s="35"/>
      <c r="S2222" s="35"/>
      <c r="T2222" s="35"/>
      <c r="U2222" s="35"/>
      <c r="V2222" s="35"/>
      <c r="W2222" s="35"/>
      <c r="X2222" s="35"/>
      <c r="Y2222" s="35"/>
      <c r="Z2222" s="35"/>
      <c r="AA2222" s="35"/>
    </row>
    <row r="2223" spans="1:27">
      <c r="A2223" s="197"/>
      <c r="B2223" s="276"/>
      <c r="C2223" s="583"/>
      <c r="D2223" s="585"/>
      <c r="E2223" s="586"/>
      <c r="F2223" s="267"/>
      <c r="G2223" s="120"/>
      <c r="H2223" s="35"/>
      <c r="I2223" s="35"/>
      <c r="J2223" s="35"/>
      <c r="K2223" s="35"/>
      <c r="L2223" s="35"/>
      <c r="M2223" s="35"/>
      <c r="N2223" s="35"/>
      <c r="O2223" s="35"/>
      <c r="P2223" s="35"/>
      <c r="Q2223" s="35"/>
      <c r="R2223" s="35"/>
      <c r="S2223" s="35"/>
      <c r="T2223" s="35"/>
      <c r="U2223" s="35"/>
      <c r="V2223" s="35"/>
      <c r="W2223" s="35"/>
      <c r="X2223" s="35"/>
      <c r="Y2223" s="35"/>
      <c r="Z2223" s="35"/>
      <c r="AA2223" s="35"/>
    </row>
    <row r="2224" spans="1:27">
      <c r="A2224" s="420" t="s">
        <v>1030</v>
      </c>
      <c r="B2224" s="193" t="s">
        <v>3346</v>
      </c>
      <c r="C2224" s="583"/>
      <c r="D2224" s="585"/>
      <c r="E2224" s="586"/>
      <c r="F2224" s="267"/>
      <c r="G2224" s="120"/>
      <c r="H2224" s="35"/>
      <c r="I2224" s="35"/>
      <c r="J2224" s="35"/>
      <c r="K2224" s="35"/>
      <c r="L2224" s="35"/>
      <c r="M2224" s="35"/>
      <c r="N2224" s="35"/>
      <c r="O2224" s="35"/>
      <c r="P2224" s="35"/>
      <c r="Q2224" s="35"/>
      <c r="R2224" s="35"/>
      <c r="S2224" s="35"/>
      <c r="T2224" s="35"/>
      <c r="U2224" s="35"/>
      <c r="V2224" s="35"/>
      <c r="W2224" s="35"/>
      <c r="X2224" s="35"/>
      <c r="Y2224" s="35"/>
      <c r="Z2224" s="35"/>
      <c r="AA2224" s="35"/>
    </row>
    <row r="2225" spans="1:27" ht="153">
      <c r="A2225" s="197"/>
      <c r="B2225" s="276" t="s">
        <v>3347</v>
      </c>
      <c r="C2225" s="583"/>
      <c r="D2225" s="585"/>
      <c r="E2225" s="586"/>
      <c r="F2225" s="267"/>
      <c r="G2225" s="120"/>
      <c r="H2225" s="35"/>
      <c r="I2225" s="35"/>
      <c r="J2225" s="35"/>
      <c r="K2225" s="35"/>
      <c r="L2225" s="35"/>
      <c r="M2225" s="35"/>
      <c r="N2225" s="35"/>
      <c r="O2225" s="35"/>
      <c r="P2225" s="35"/>
      <c r="Q2225" s="35"/>
      <c r="R2225" s="35"/>
      <c r="S2225" s="35"/>
      <c r="T2225" s="35"/>
      <c r="U2225" s="35"/>
      <c r="V2225" s="35"/>
      <c r="W2225" s="35"/>
      <c r="X2225" s="35"/>
      <c r="Y2225" s="35"/>
      <c r="Z2225" s="35"/>
      <c r="AA2225" s="35"/>
    </row>
    <row r="2226" spans="1:27">
      <c r="A2226" s="197"/>
      <c r="B2226" s="276"/>
      <c r="C2226" s="583" t="s">
        <v>1026</v>
      </c>
      <c r="D2226" s="584">
        <v>1</v>
      </c>
      <c r="E2226" s="639"/>
      <c r="F2226" s="267">
        <f t="shared" ref="F2226" si="148">ROUND(D2226*E2226,2)</f>
        <v>0</v>
      </c>
      <c r="G2226" s="120"/>
      <c r="H2226" s="35"/>
      <c r="I2226" s="35"/>
      <c r="J2226" s="35"/>
      <c r="K2226" s="35"/>
      <c r="L2226" s="35"/>
      <c r="M2226" s="35"/>
      <c r="N2226" s="35"/>
      <c r="O2226" s="35"/>
      <c r="P2226" s="35"/>
      <c r="Q2226" s="35"/>
      <c r="R2226" s="35"/>
      <c r="S2226" s="35"/>
      <c r="T2226" s="35"/>
      <c r="U2226" s="35"/>
      <c r="V2226" s="35"/>
      <c r="W2226" s="35"/>
      <c r="X2226" s="35"/>
      <c r="Y2226" s="35"/>
      <c r="Z2226" s="35"/>
      <c r="AA2226" s="35"/>
    </row>
    <row r="2227" spans="1:27">
      <c r="A2227" s="197"/>
      <c r="B2227" s="276"/>
      <c r="C2227" s="583"/>
      <c r="D2227" s="585"/>
      <c r="E2227" s="586"/>
      <c r="F2227" s="267"/>
      <c r="G2227" s="120"/>
      <c r="H2227" s="35"/>
      <c r="I2227" s="35"/>
      <c r="J2227" s="35"/>
      <c r="K2227" s="35"/>
      <c r="L2227" s="35"/>
      <c r="M2227" s="35"/>
      <c r="N2227" s="35"/>
      <c r="O2227" s="35"/>
      <c r="P2227" s="35"/>
      <c r="Q2227" s="35"/>
      <c r="R2227" s="35"/>
      <c r="S2227" s="35"/>
      <c r="T2227" s="35"/>
      <c r="U2227" s="35"/>
      <c r="V2227" s="35"/>
      <c r="W2227" s="35"/>
      <c r="X2227" s="35"/>
      <c r="Y2227" s="35"/>
      <c r="Z2227" s="35"/>
      <c r="AA2227" s="35"/>
    </row>
    <row r="2228" spans="1:27">
      <c r="A2228" s="420" t="s">
        <v>1034</v>
      </c>
      <c r="B2228" s="193" t="s">
        <v>3348</v>
      </c>
      <c r="C2228" s="266"/>
      <c r="D2228" s="476"/>
      <c r="E2228" s="528"/>
      <c r="F2228" s="267"/>
      <c r="G2228" s="120"/>
      <c r="H2228" s="35"/>
      <c r="I2228" s="35"/>
      <c r="J2228" s="35"/>
      <c r="K2228" s="35"/>
      <c r="L2228" s="35"/>
      <c r="M2228" s="35"/>
      <c r="N2228" s="35"/>
      <c r="O2228" s="35"/>
      <c r="P2228" s="35"/>
      <c r="Q2228" s="35"/>
      <c r="R2228" s="35"/>
      <c r="S2228" s="35"/>
      <c r="T2228" s="35"/>
      <c r="U2228" s="35"/>
      <c r="V2228" s="35"/>
      <c r="W2228" s="35"/>
      <c r="X2228" s="35"/>
      <c r="Y2228" s="35"/>
      <c r="Z2228" s="35"/>
      <c r="AA2228" s="35"/>
    </row>
    <row r="2229" spans="1:27" ht="76.5">
      <c r="A2229" s="420"/>
      <c r="B2229" s="276" t="s">
        <v>3349</v>
      </c>
      <c r="C2229" s="266"/>
      <c r="D2229" s="476"/>
      <c r="E2229" s="528"/>
      <c r="F2229" s="267"/>
      <c r="G2229" s="120"/>
      <c r="H2229" s="35"/>
      <c r="I2229" s="35"/>
      <c r="J2229" s="35"/>
      <c r="K2229" s="35"/>
      <c r="L2229" s="35"/>
      <c r="M2229" s="35"/>
      <c r="N2229" s="35"/>
      <c r="O2229" s="35"/>
      <c r="P2229" s="35"/>
      <c r="Q2229" s="35"/>
      <c r="R2229" s="35"/>
      <c r="S2229" s="35"/>
      <c r="T2229" s="35"/>
      <c r="U2229" s="35"/>
      <c r="V2229" s="35"/>
      <c r="W2229" s="35"/>
      <c r="X2229" s="35"/>
      <c r="Y2229" s="35"/>
      <c r="Z2229" s="35"/>
      <c r="AA2229" s="35"/>
    </row>
    <row r="2230" spans="1:27" ht="113.45" customHeight="1">
      <c r="A2230" s="585"/>
      <c r="B2230" s="276" t="s">
        <v>3351</v>
      </c>
      <c r="C2230" s="266"/>
      <c r="D2230" s="476"/>
      <c r="E2230" s="528"/>
      <c r="F2230" s="267"/>
      <c r="G2230" s="120"/>
      <c r="H2230" s="35"/>
      <c r="I2230" s="35"/>
      <c r="J2230" s="35"/>
      <c r="K2230" s="35"/>
      <c r="L2230" s="35"/>
      <c r="M2230" s="35"/>
      <c r="N2230" s="35"/>
      <c r="O2230" s="35"/>
      <c r="P2230" s="35"/>
      <c r="Q2230" s="35"/>
      <c r="R2230" s="35"/>
      <c r="S2230" s="35"/>
      <c r="T2230" s="35"/>
      <c r="U2230" s="35"/>
      <c r="V2230" s="35"/>
      <c r="W2230" s="35"/>
      <c r="X2230" s="35"/>
      <c r="Y2230" s="35"/>
      <c r="Z2230" s="35"/>
      <c r="AA2230" s="35"/>
    </row>
    <row r="2231" spans="1:27" ht="140.44999999999999" customHeight="1">
      <c r="A2231" s="515" t="s">
        <v>995</v>
      </c>
      <c r="B2231" s="276" t="s">
        <v>3352</v>
      </c>
      <c r="C2231" s="266"/>
      <c r="D2231" s="476"/>
      <c r="E2231" s="528"/>
      <c r="F2231" s="267"/>
      <c r="G2231" s="120"/>
      <c r="H2231" s="35"/>
      <c r="I2231" s="35"/>
      <c r="J2231" s="35"/>
      <c r="K2231" s="35"/>
      <c r="L2231" s="35"/>
      <c r="M2231" s="35"/>
      <c r="N2231" s="35"/>
      <c r="O2231" s="35"/>
      <c r="P2231" s="35"/>
      <c r="Q2231" s="35"/>
      <c r="R2231" s="35"/>
      <c r="S2231" s="35"/>
      <c r="T2231" s="35"/>
      <c r="U2231" s="35"/>
      <c r="V2231" s="35"/>
      <c r="W2231" s="35"/>
      <c r="X2231" s="35"/>
      <c r="Y2231" s="35"/>
      <c r="Z2231" s="35"/>
      <c r="AA2231" s="35"/>
    </row>
    <row r="2232" spans="1:27" ht="102">
      <c r="A2232" s="420"/>
      <c r="B2232" s="276" t="s">
        <v>3350</v>
      </c>
      <c r="C2232" s="266"/>
      <c r="D2232" s="476"/>
      <c r="E2232" s="528"/>
      <c r="F2232" s="267"/>
      <c r="G2232" s="120"/>
      <c r="H2232" s="35"/>
      <c r="I2232" s="35"/>
      <c r="J2232" s="35"/>
      <c r="K2232" s="35"/>
      <c r="L2232" s="35"/>
      <c r="M2232" s="35"/>
      <c r="N2232" s="35"/>
      <c r="O2232" s="35"/>
      <c r="P2232" s="35"/>
      <c r="Q2232" s="35"/>
      <c r="R2232" s="35"/>
      <c r="S2232" s="35"/>
      <c r="T2232" s="35"/>
      <c r="U2232" s="35"/>
      <c r="V2232" s="35"/>
      <c r="W2232" s="35"/>
      <c r="X2232" s="35"/>
      <c r="Y2232" s="35"/>
      <c r="Z2232" s="35"/>
      <c r="AA2232" s="35"/>
    </row>
    <row r="2233" spans="1:27" ht="89.25">
      <c r="A2233" s="420"/>
      <c r="B2233" s="276" t="s">
        <v>3353</v>
      </c>
      <c r="C2233" s="266"/>
      <c r="D2233" s="476"/>
      <c r="E2233" s="528"/>
      <c r="F2233" s="267"/>
      <c r="G2233" s="120"/>
      <c r="H2233" s="35"/>
      <c r="I2233" s="35"/>
      <c r="J2233" s="35"/>
      <c r="K2233" s="35"/>
      <c r="L2233" s="35"/>
      <c r="M2233" s="35"/>
      <c r="N2233" s="35"/>
      <c r="O2233" s="35"/>
      <c r="P2233" s="35"/>
      <c r="Q2233" s="35"/>
      <c r="R2233" s="35"/>
      <c r="S2233" s="35"/>
      <c r="T2233" s="35"/>
      <c r="U2233" s="35"/>
      <c r="V2233" s="35"/>
      <c r="W2233" s="35"/>
      <c r="X2233" s="35"/>
      <c r="Y2233" s="35"/>
      <c r="Z2233" s="35"/>
      <c r="AA2233" s="35"/>
    </row>
    <row r="2234" spans="1:27" ht="89.25">
      <c r="A2234" s="515" t="s">
        <v>995</v>
      </c>
      <c r="B2234" s="276" t="s">
        <v>3354</v>
      </c>
      <c r="C2234" s="266"/>
      <c r="D2234" s="476"/>
      <c r="E2234" s="528"/>
      <c r="F2234" s="267"/>
      <c r="G2234" s="120"/>
      <c r="H2234" s="35"/>
      <c r="I2234" s="35"/>
      <c r="J2234" s="35"/>
      <c r="K2234" s="35"/>
      <c r="L2234" s="35"/>
      <c r="M2234" s="35"/>
      <c r="N2234" s="35"/>
      <c r="O2234" s="35"/>
      <c r="P2234" s="35"/>
      <c r="Q2234" s="35"/>
      <c r="R2234" s="35"/>
      <c r="S2234" s="35"/>
      <c r="T2234" s="35"/>
      <c r="U2234" s="35"/>
      <c r="V2234" s="35"/>
      <c r="W2234" s="35"/>
      <c r="X2234" s="35"/>
      <c r="Y2234" s="35"/>
      <c r="Z2234" s="35"/>
      <c r="AA2234" s="35"/>
    </row>
    <row r="2235" spans="1:27" ht="76.5">
      <c r="A2235" s="515"/>
      <c r="B2235" s="276" t="s">
        <v>3355</v>
      </c>
      <c r="C2235" s="266"/>
      <c r="D2235" s="476"/>
      <c r="E2235" s="528"/>
      <c r="F2235" s="267"/>
      <c r="G2235" s="120"/>
      <c r="H2235" s="35"/>
      <c r="I2235" s="35"/>
      <c r="J2235" s="35"/>
      <c r="K2235" s="35"/>
      <c r="L2235" s="35"/>
      <c r="M2235" s="35"/>
      <c r="N2235" s="35"/>
      <c r="O2235" s="35"/>
      <c r="P2235" s="35"/>
      <c r="Q2235" s="35"/>
      <c r="R2235" s="35"/>
      <c r="S2235" s="35"/>
      <c r="T2235" s="35"/>
      <c r="U2235" s="35"/>
      <c r="V2235" s="35"/>
      <c r="W2235" s="35"/>
      <c r="X2235" s="35"/>
      <c r="Y2235" s="35"/>
      <c r="Z2235" s="35"/>
      <c r="AA2235" s="35"/>
    </row>
    <row r="2236" spans="1:27" ht="76.5">
      <c r="A2236" s="515"/>
      <c r="B2236" s="276" t="s">
        <v>3356</v>
      </c>
      <c r="C2236" s="266"/>
      <c r="D2236" s="476"/>
      <c r="E2236" s="528"/>
      <c r="F2236" s="267"/>
      <c r="G2236" s="120"/>
      <c r="H2236" s="35"/>
      <c r="I2236" s="35"/>
      <c r="J2236" s="35"/>
      <c r="K2236" s="35"/>
      <c r="L2236" s="35"/>
      <c r="M2236" s="35"/>
      <c r="N2236" s="35"/>
      <c r="O2236" s="35"/>
      <c r="P2236" s="35"/>
      <c r="Q2236" s="35"/>
      <c r="R2236" s="35"/>
      <c r="S2236" s="35"/>
      <c r="T2236" s="35"/>
      <c r="U2236" s="35"/>
      <c r="V2236" s="35"/>
      <c r="W2236" s="35"/>
      <c r="X2236" s="35"/>
      <c r="Y2236" s="35"/>
      <c r="Z2236" s="35"/>
      <c r="AA2236" s="35"/>
    </row>
    <row r="2237" spans="1:27" ht="153">
      <c r="A2237" s="515" t="s">
        <v>995</v>
      </c>
      <c r="B2237" s="276" t="s">
        <v>3357</v>
      </c>
      <c r="C2237" s="266"/>
      <c r="D2237" s="476"/>
      <c r="E2237" s="528"/>
      <c r="F2237" s="267"/>
      <c r="G2237" s="120"/>
      <c r="H2237" s="35"/>
      <c r="I2237" s="35"/>
      <c r="J2237" s="35"/>
      <c r="K2237" s="35"/>
      <c r="L2237" s="35"/>
      <c r="M2237" s="35"/>
      <c r="N2237" s="35"/>
      <c r="O2237" s="35"/>
      <c r="P2237" s="35"/>
      <c r="Q2237" s="35"/>
      <c r="R2237" s="35"/>
      <c r="S2237" s="35"/>
      <c r="T2237" s="35"/>
      <c r="U2237" s="35"/>
      <c r="V2237" s="35"/>
      <c r="W2237" s="35"/>
      <c r="X2237" s="35"/>
      <c r="Y2237" s="35"/>
      <c r="Z2237" s="35"/>
      <c r="AA2237" s="35"/>
    </row>
    <row r="2238" spans="1:27" ht="229.5">
      <c r="A2238" s="515"/>
      <c r="B2238" s="276" t="s">
        <v>3358</v>
      </c>
      <c r="C2238" s="266"/>
      <c r="D2238" s="476"/>
      <c r="E2238" s="528"/>
      <c r="F2238" s="267"/>
      <c r="G2238" s="120"/>
      <c r="H2238" s="35"/>
      <c r="I2238" s="35"/>
      <c r="J2238" s="35"/>
      <c r="K2238" s="35"/>
      <c r="L2238" s="35"/>
      <c r="M2238" s="35"/>
      <c r="N2238" s="35"/>
      <c r="O2238" s="35"/>
      <c r="P2238" s="35"/>
      <c r="Q2238" s="35"/>
      <c r="R2238" s="35"/>
      <c r="S2238" s="35"/>
      <c r="T2238" s="35"/>
      <c r="U2238" s="35"/>
      <c r="V2238" s="35"/>
      <c r="W2238" s="35"/>
      <c r="X2238" s="35"/>
      <c r="Y2238" s="35"/>
      <c r="Z2238" s="35"/>
      <c r="AA2238" s="35"/>
    </row>
    <row r="2239" spans="1:27" ht="191.25">
      <c r="A2239" s="515"/>
      <c r="B2239" s="276" t="s">
        <v>3359</v>
      </c>
      <c r="C2239" s="266"/>
      <c r="D2239" s="476"/>
      <c r="E2239" s="528"/>
      <c r="F2239" s="267"/>
      <c r="G2239" s="120"/>
      <c r="H2239" s="35"/>
      <c r="I2239" s="35"/>
      <c r="J2239" s="35"/>
      <c r="K2239" s="35"/>
      <c r="L2239" s="35"/>
      <c r="M2239" s="35"/>
      <c r="N2239" s="35"/>
      <c r="O2239" s="35"/>
      <c r="P2239" s="35"/>
      <c r="Q2239" s="35"/>
      <c r="R2239" s="35"/>
      <c r="S2239" s="35"/>
      <c r="T2239" s="35"/>
      <c r="U2239" s="35"/>
      <c r="V2239" s="35"/>
      <c r="W2239" s="35"/>
      <c r="X2239" s="35"/>
      <c r="Y2239" s="35"/>
      <c r="Z2239" s="35"/>
      <c r="AA2239" s="35"/>
    </row>
    <row r="2240" spans="1:27" ht="153">
      <c r="A2240" s="420"/>
      <c r="B2240" s="276" t="s">
        <v>3360</v>
      </c>
      <c r="C2240" s="266"/>
      <c r="D2240" s="476"/>
      <c r="E2240" s="528"/>
      <c r="F2240" s="267"/>
      <c r="G2240" s="120"/>
      <c r="H2240" s="35"/>
      <c r="I2240" s="35"/>
      <c r="J2240" s="35"/>
      <c r="K2240" s="35"/>
      <c r="L2240" s="35"/>
      <c r="M2240" s="35"/>
      <c r="N2240" s="35"/>
      <c r="O2240" s="35"/>
      <c r="P2240" s="35"/>
      <c r="Q2240" s="35"/>
      <c r="R2240" s="35"/>
      <c r="S2240" s="35"/>
      <c r="T2240" s="35"/>
      <c r="U2240" s="35"/>
      <c r="V2240" s="35"/>
      <c r="W2240" s="35"/>
      <c r="X2240" s="35"/>
      <c r="Y2240" s="35"/>
      <c r="Z2240" s="35"/>
      <c r="AA2240" s="35"/>
    </row>
    <row r="2241" spans="1:27">
      <c r="A2241" s="420"/>
      <c r="B2241" s="276" t="s">
        <v>1063</v>
      </c>
      <c r="C2241" s="266"/>
      <c r="D2241" s="476"/>
      <c r="E2241" s="528"/>
      <c r="F2241" s="267"/>
      <c r="G2241" s="120"/>
      <c r="H2241" s="35"/>
      <c r="I2241" s="35"/>
      <c r="J2241" s="35"/>
      <c r="K2241" s="35"/>
      <c r="L2241" s="35"/>
      <c r="M2241" s="35"/>
      <c r="N2241" s="35"/>
      <c r="O2241" s="35"/>
      <c r="P2241" s="35"/>
      <c r="Q2241" s="35"/>
      <c r="R2241" s="35"/>
      <c r="S2241" s="35"/>
      <c r="T2241" s="35"/>
      <c r="U2241" s="35"/>
      <c r="V2241" s="35"/>
      <c r="W2241" s="35"/>
      <c r="X2241" s="35"/>
      <c r="Y2241" s="35"/>
      <c r="Z2241" s="35"/>
      <c r="AA2241" s="35"/>
    </row>
    <row r="2242" spans="1:27">
      <c r="A2242" s="420"/>
      <c r="B2242" s="193"/>
      <c r="C2242" s="583" t="s">
        <v>1026</v>
      </c>
      <c r="D2242" s="584">
        <v>1</v>
      </c>
      <c r="E2242" s="639"/>
      <c r="F2242" s="267">
        <f t="shared" ref="F2242" si="149">ROUND(D2242*E2242,2)</f>
        <v>0</v>
      </c>
      <c r="G2242" s="120"/>
      <c r="H2242" s="35"/>
      <c r="I2242" s="35"/>
      <c r="J2242" s="35"/>
      <c r="K2242" s="35"/>
      <c r="L2242" s="35"/>
      <c r="M2242" s="35"/>
      <c r="N2242" s="35"/>
      <c r="O2242" s="35"/>
      <c r="P2242" s="35"/>
      <c r="Q2242" s="35"/>
      <c r="R2242" s="35"/>
      <c r="S2242" s="35"/>
      <c r="T2242" s="35"/>
      <c r="U2242" s="35"/>
      <c r="V2242" s="35"/>
      <c r="W2242" s="35"/>
      <c r="X2242" s="35"/>
      <c r="Y2242" s="35"/>
      <c r="Z2242" s="35"/>
      <c r="AA2242" s="35"/>
    </row>
    <row r="2243" spans="1:27">
      <c r="A2243" s="197"/>
      <c r="B2243" s="276"/>
      <c r="C2243" s="266"/>
      <c r="D2243" s="476"/>
      <c r="E2243" s="528"/>
      <c r="F2243" s="267"/>
      <c r="G2243" s="120"/>
      <c r="H2243" s="35"/>
      <c r="I2243" s="35"/>
      <c r="J2243" s="35"/>
      <c r="K2243" s="35"/>
      <c r="L2243" s="35"/>
      <c r="M2243" s="35"/>
      <c r="N2243" s="35"/>
      <c r="O2243" s="35"/>
      <c r="P2243" s="35"/>
      <c r="Q2243" s="35"/>
      <c r="R2243" s="35"/>
      <c r="S2243" s="35"/>
      <c r="T2243" s="35"/>
      <c r="U2243" s="35"/>
      <c r="V2243" s="35"/>
      <c r="W2243" s="35"/>
      <c r="X2243" s="35"/>
      <c r="Y2243" s="35"/>
      <c r="Z2243" s="35"/>
      <c r="AA2243" s="35"/>
    </row>
    <row r="2244" spans="1:27">
      <c r="A2244" s="420" t="s">
        <v>1035</v>
      </c>
      <c r="B2244" s="193" t="s">
        <v>3361</v>
      </c>
      <c r="C2244" s="266"/>
      <c r="D2244" s="476"/>
      <c r="E2244" s="528"/>
      <c r="F2244" s="267"/>
      <c r="G2244" s="120"/>
      <c r="H2244" s="35"/>
      <c r="I2244" s="35"/>
      <c r="J2244" s="35"/>
      <c r="K2244" s="35"/>
      <c r="L2244" s="35"/>
      <c r="M2244" s="35"/>
      <c r="N2244" s="35"/>
      <c r="O2244" s="35"/>
      <c r="P2244" s="35"/>
      <c r="Q2244" s="35"/>
      <c r="R2244" s="35"/>
      <c r="S2244" s="35"/>
      <c r="T2244" s="35"/>
      <c r="U2244" s="35"/>
      <c r="V2244" s="35"/>
      <c r="W2244" s="35"/>
      <c r="X2244" s="35"/>
      <c r="Y2244" s="35"/>
      <c r="Z2244" s="35"/>
      <c r="AA2244" s="35"/>
    </row>
    <row r="2245" spans="1:27" ht="63.75">
      <c r="A2245" s="197"/>
      <c r="B2245" s="276" t="s">
        <v>3362</v>
      </c>
      <c r="C2245" s="266"/>
      <c r="D2245" s="476"/>
      <c r="E2245" s="528"/>
      <c r="F2245" s="267"/>
      <c r="G2245" s="120"/>
      <c r="H2245" s="35"/>
      <c r="I2245" s="35"/>
      <c r="J2245" s="35"/>
      <c r="K2245" s="35"/>
      <c r="L2245" s="35"/>
      <c r="M2245" s="35"/>
      <c r="N2245" s="35"/>
      <c r="O2245" s="35"/>
      <c r="P2245" s="35"/>
      <c r="Q2245" s="35"/>
      <c r="R2245" s="35"/>
      <c r="S2245" s="35"/>
      <c r="T2245" s="35"/>
      <c r="U2245" s="35"/>
      <c r="V2245" s="35"/>
      <c r="W2245" s="35"/>
      <c r="X2245" s="35"/>
      <c r="Y2245" s="35"/>
      <c r="Z2245" s="35"/>
      <c r="AA2245" s="35"/>
    </row>
    <row r="2246" spans="1:27">
      <c r="A2246" s="197"/>
      <c r="B2246" s="276" t="s">
        <v>1063</v>
      </c>
      <c r="C2246" s="266"/>
      <c r="D2246" s="476"/>
      <c r="E2246" s="528"/>
      <c r="F2246" s="267"/>
      <c r="G2246" s="120"/>
      <c r="H2246" s="35"/>
      <c r="I2246" s="35"/>
      <c r="J2246" s="35"/>
      <c r="K2246" s="35"/>
      <c r="L2246" s="35"/>
      <c r="M2246" s="35"/>
      <c r="N2246" s="35"/>
      <c r="O2246" s="35"/>
      <c r="P2246" s="35"/>
      <c r="Q2246" s="35"/>
      <c r="R2246" s="35"/>
      <c r="S2246" s="35"/>
      <c r="T2246" s="35"/>
      <c r="U2246" s="35"/>
      <c r="V2246" s="35"/>
      <c r="W2246" s="35"/>
      <c r="X2246" s="35"/>
      <c r="Y2246" s="35"/>
      <c r="Z2246" s="35"/>
      <c r="AA2246" s="35"/>
    </row>
    <row r="2247" spans="1:27">
      <c r="A2247" s="197"/>
      <c r="B2247" s="276"/>
      <c r="C2247" s="583" t="s">
        <v>1026</v>
      </c>
      <c r="D2247" s="584">
        <v>1</v>
      </c>
      <c r="E2247" s="639"/>
      <c r="F2247" s="267">
        <f t="shared" ref="F2247" si="150">ROUND(D2247*E2247,2)</f>
        <v>0</v>
      </c>
      <c r="G2247" s="120"/>
      <c r="H2247" s="35"/>
      <c r="I2247" s="35"/>
      <c r="J2247" s="35"/>
      <c r="K2247" s="35"/>
      <c r="L2247" s="35"/>
      <c r="M2247" s="35"/>
      <c r="N2247" s="35"/>
      <c r="O2247" s="35"/>
      <c r="P2247" s="35"/>
      <c r="Q2247" s="35"/>
      <c r="R2247" s="35"/>
      <c r="S2247" s="35"/>
      <c r="T2247" s="35"/>
      <c r="U2247" s="35"/>
      <c r="V2247" s="35"/>
      <c r="W2247" s="35"/>
      <c r="X2247" s="35"/>
      <c r="Y2247" s="35"/>
      <c r="Z2247" s="35"/>
      <c r="AA2247" s="35"/>
    </row>
    <row r="2248" spans="1:27">
      <c r="A2248" s="197"/>
      <c r="B2248" s="276"/>
      <c r="C2248" s="583"/>
      <c r="D2248" s="585"/>
      <c r="E2248" s="528"/>
      <c r="F2248" s="267"/>
      <c r="G2248" s="120"/>
      <c r="H2248" s="35"/>
      <c r="I2248" s="35"/>
      <c r="J2248" s="35"/>
      <c r="K2248" s="35"/>
      <c r="L2248" s="35"/>
      <c r="M2248" s="35"/>
      <c r="N2248" s="35"/>
      <c r="O2248" s="35"/>
      <c r="P2248" s="35"/>
      <c r="Q2248" s="35"/>
      <c r="R2248" s="35"/>
      <c r="S2248" s="35"/>
      <c r="T2248" s="35"/>
      <c r="U2248" s="35"/>
      <c r="V2248" s="35"/>
      <c r="W2248" s="35"/>
      <c r="X2248" s="35"/>
      <c r="Y2248" s="35"/>
      <c r="Z2248" s="35"/>
      <c r="AA2248" s="35"/>
    </row>
    <row r="2249" spans="1:27">
      <c r="A2249" s="420" t="s">
        <v>1036</v>
      </c>
      <c r="B2249" s="193" t="s">
        <v>2564</v>
      </c>
      <c r="C2249" s="266"/>
      <c r="D2249" s="528"/>
      <c r="E2249" s="528"/>
      <c r="F2249" s="267" t="str">
        <f>IF(OR(OR(E2249=0,E2249=" "),OR(D2249=0,D2249=" "))," ",D2249*E2249)</f>
        <v xml:space="preserve"> </v>
      </c>
      <c r="G2249" s="120"/>
      <c r="H2249" s="35"/>
      <c r="I2249" s="35"/>
      <c r="J2249" s="35"/>
      <c r="K2249" s="35"/>
      <c r="L2249" s="35"/>
      <c r="M2249" s="35"/>
      <c r="N2249" s="35"/>
      <c r="O2249" s="35"/>
      <c r="P2249" s="35"/>
      <c r="Q2249" s="35"/>
      <c r="R2249" s="35"/>
      <c r="S2249" s="35"/>
      <c r="T2249" s="35"/>
      <c r="U2249" s="35"/>
      <c r="V2249" s="35"/>
      <c r="W2249" s="35"/>
      <c r="X2249" s="35"/>
      <c r="Y2249" s="35"/>
      <c r="Z2249" s="35"/>
      <c r="AA2249" s="35"/>
    </row>
    <row r="2250" spans="1:27" ht="89.25">
      <c r="A2250" s="197" t="s">
        <v>990</v>
      </c>
      <c r="B2250" s="276" t="s">
        <v>2565</v>
      </c>
      <c r="C2250" s="266"/>
      <c r="D2250" s="528"/>
      <c r="E2250" s="528"/>
      <c r="F2250" s="267" t="str">
        <f>IF(OR(OR(E2250=0,E2250=" "),OR(D2250=0,D2250=" "))," ",D2250*E2250)</f>
        <v xml:space="preserve"> </v>
      </c>
      <c r="G2250" s="120"/>
      <c r="H2250" s="35"/>
      <c r="I2250" s="35"/>
      <c r="J2250" s="35"/>
      <c r="K2250" s="35"/>
      <c r="L2250" s="35"/>
      <c r="M2250" s="35"/>
      <c r="N2250" s="35"/>
      <c r="O2250" s="35"/>
      <c r="P2250" s="35"/>
      <c r="Q2250" s="35"/>
      <c r="R2250" s="35"/>
      <c r="S2250" s="35"/>
      <c r="T2250" s="35"/>
      <c r="U2250" s="35"/>
      <c r="V2250" s="35"/>
      <c r="W2250" s="35"/>
      <c r="X2250" s="35"/>
      <c r="Y2250" s="35"/>
      <c r="Z2250" s="35"/>
      <c r="AA2250" s="35"/>
    </row>
    <row r="2251" spans="1:27">
      <c r="A2251" s="197"/>
      <c r="B2251" s="276"/>
      <c r="C2251" s="266" t="s">
        <v>1026</v>
      </c>
      <c r="D2251" s="199">
        <v>1</v>
      </c>
      <c r="E2251" s="639"/>
      <c r="F2251" s="267">
        <f>ROUND(D2251*E2251,2)</f>
        <v>0</v>
      </c>
      <c r="G2251" s="120"/>
      <c r="H2251" s="35"/>
      <c r="I2251" s="35"/>
      <c r="J2251" s="35"/>
      <c r="K2251" s="35"/>
      <c r="L2251" s="35"/>
      <c r="M2251" s="35"/>
      <c r="N2251" s="35"/>
      <c r="O2251" s="35"/>
      <c r="P2251" s="35"/>
      <c r="Q2251" s="35"/>
      <c r="R2251" s="35"/>
      <c r="S2251" s="35"/>
      <c r="T2251" s="35"/>
      <c r="U2251" s="35"/>
      <c r="V2251" s="35"/>
      <c r="W2251" s="35"/>
      <c r="X2251" s="35"/>
      <c r="Y2251" s="35"/>
      <c r="Z2251" s="35"/>
      <c r="AA2251" s="35"/>
    </row>
    <row r="2252" spans="1:27">
      <c r="A2252" s="587"/>
      <c r="B2252" s="193"/>
      <c r="C2252" s="583"/>
      <c r="D2252" s="585"/>
      <c r="E2252" s="528"/>
      <c r="F2252" s="267"/>
      <c r="G2252" s="120"/>
      <c r="H2252" s="35"/>
      <c r="I2252" s="35"/>
      <c r="J2252" s="35"/>
      <c r="K2252" s="35"/>
      <c r="L2252" s="35"/>
      <c r="M2252" s="35"/>
      <c r="N2252" s="35"/>
      <c r="O2252" s="35"/>
      <c r="P2252" s="35"/>
      <c r="Q2252" s="35"/>
      <c r="R2252" s="35"/>
      <c r="S2252" s="35"/>
      <c r="T2252" s="35"/>
      <c r="U2252" s="35"/>
      <c r="V2252" s="35"/>
      <c r="W2252" s="35"/>
      <c r="X2252" s="35"/>
      <c r="Y2252" s="35"/>
      <c r="Z2252" s="35"/>
      <c r="AA2252" s="35"/>
    </row>
    <row r="2253" spans="1:27">
      <c r="A2253" s="578" t="str">
        <f>A2183</f>
        <v>XV.</v>
      </c>
      <c r="B2253" s="588" t="str">
        <f>CONCATENATE(B2183," ", "UKUPNO:")</f>
        <v>RAZNI OBRTNIČKI RADOVI UKUPNO:</v>
      </c>
      <c r="C2253" s="579"/>
      <c r="D2253" s="580"/>
      <c r="E2253" s="589"/>
      <c r="F2253" s="581">
        <f>SUM(F2185:F2252)</f>
        <v>0</v>
      </c>
      <c r="G2253" s="120"/>
      <c r="H2253" s="35"/>
      <c r="I2253" s="35"/>
      <c r="J2253" s="35"/>
      <c r="K2253" s="35"/>
      <c r="L2253" s="35"/>
      <c r="M2253" s="35"/>
      <c r="N2253" s="35"/>
      <c r="O2253" s="35"/>
      <c r="P2253" s="35"/>
      <c r="Q2253" s="35"/>
      <c r="R2253" s="35"/>
      <c r="S2253" s="35"/>
      <c r="T2253" s="35"/>
      <c r="U2253" s="35"/>
      <c r="V2253" s="35"/>
      <c r="W2253" s="35"/>
      <c r="X2253" s="35"/>
      <c r="Y2253" s="35"/>
      <c r="Z2253" s="35"/>
      <c r="AA2253" s="35"/>
    </row>
    <row r="2254" spans="1:27">
      <c r="A2254" s="81"/>
      <c r="B2254" s="82"/>
      <c r="C2254" s="16"/>
      <c r="D2254" s="83"/>
      <c r="E2254" s="83"/>
      <c r="F2254" s="85"/>
      <c r="G2254" s="120"/>
      <c r="H2254" s="35"/>
      <c r="I2254" s="35"/>
      <c r="J2254" s="35"/>
      <c r="K2254" s="35"/>
      <c r="L2254" s="35"/>
      <c r="M2254" s="35"/>
      <c r="N2254" s="35"/>
      <c r="O2254" s="35"/>
      <c r="P2254" s="35"/>
      <c r="Q2254" s="35"/>
      <c r="R2254" s="35"/>
      <c r="S2254" s="35"/>
      <c r="T2254" s="35"/>
      <c r="U2254" s="35"/>
      <c r="V2254" s="35"/>
      <c r="W2254" s="35"/>
      <c r="X2254" s="35"/>
      <c r="Y2254" s="35"/>
      <c r="Z2254" s="35"/>
      <c r="AA2254" s="35"/>
    </row>
    <row r="2255" spans="1:27">
      <c r="A2255" s="81"/>
      <c r="B2255" s="82"/>
      <c r="C2255" s="16"/>
      <c r="D2255" s="83"/>
      <c r="E2255" s="83"/>
      <c r="F2255" s="85"/>
      <c r="G2255" s="590"/>
      <c r="H2255" s="35"/>
      <c r="I2255" s="35"/>
      <c r="J2255" s="35"/>
      <c r="K2255" s="35"/>
      <c r="L2255" s="35"/>
      <c r="M2255" s="35"/>
      <c r="N2255" s="35"/>
      <c r="O2255" s="35"/>
      <c r="P2255" s="35"/>
      <c r="Q2255" s="35"/>
      <c r="R2255" s="35"/>
      <c r="S2255" s="35"/>
      <c r="T2255" s="35"/>
      <c r="U2255" s="35"/>
      <c r="V2255" s="35"/>
      <c r="W2255" s="35"/>
      <c r="X2255" s="35"/>
      <c r="Y2255" s="35"/>
      <c r="Z2255" s="35"/>
      <c r="AA2255" s="35"/>
    </row>
    <row r="2256" spans="1:27">
      <c r="A2256" s="81"/>
      <c r="B2256" s="82"/>
      <c r="C2256" s="16"/>
      <c r="D2256" s="83"/>
      <c r="E2256" s="83"/>
      <c r="F2256" s="85"/>
      <c r="G2256" s="591"/>
      <c r="H2256" s="35"/>
      <c r="I2256" s="35"/>
      <c r="J2256" s="35"/>
      <c r="K2256" s="35"/>
      <c r="L2256" s="35"/>
      <c r="M2256" s="35"/>
      <c r="N2256" s="35"/>
      <c r="O2256" s="35"/>
      <c r="P2256" s="35"/>
      <c r="Q2256" s="35"/>
      <c r="R2256" s="35"/>
      <c r="S2256" s="35"/>
      <c r="T2256" s="35"/>
      <c r="U2256" s="35"/>
      <c r="V2256" s="35"/>
      <c r="W2256" s="35"/>
      <c r="X2256" s="35"/>
      <c r="Y2256" s="35"/>
      <c r="Z2256" s="35"/>
      <c r="AA2256" s="35"/>
    </row>
    <row r="2257" spans="1:27" ht="19.5">
      <c r="A2257" s="88"/>
      <c r="B2257" s="592" t="s">
        <v>1064</v>
      </c>
      <c r="C2257" s="593"/>
      <c r="D2257" s="88"/>
      <c r="E2257" s="88">
        <v>0</v>
      </c>
      <c r="F2257" s="88"/>
      <c r="G2257" s="591"/>
      <c r="H2257" s="35"/>
      <c r="I2257" s="35"/>
      <c r="J2257" s="35"/>
      <c r="K2257" s="35"/>
      <c r="L2257" s="35"/>
      <c r="M2257" s="35"/>
      <c r="N2257" s="35"/>
      <c r="O2257" s="35"/>
      <c r="P2257" s="35"/>
      <c r="Q2257" s="35"/>
      <c r="R2257" s="35"/>
      <c r="S2257" s="35"/>
      <c r="T2257" s="35"/>
      <c r="U2257" s="35"/>
      <c r="V2257" s="35"/>
      <c r="W2257" s="35"/>
      <c r="X2257" s="35"/>
      <c r="Y2257" s="35"/>
      <c r="Z2257" s="35"/>
      <c r="AA2257" s="35"/>
    </row>
    <row r="2258" spans="1:27">
      <c r="A2258" s="88"/>
      <c r="B2258" s="88"/>
      <c r="C2258" s="593"/>
      <c r="D2258" s="88"/>
      <c r="E2258" s="88">
        <v>0</v>
      </c>
      <c r="F2258" s="88"/>
      <c r="G2258" s="52"/>
      <c r="H2258" s="35"/>
      <c r="I2258" s="35"/>
      <c r="J2258" s="35"/>
      <c r="K2258" s="35"/>
      <c r="L2258" s="35"/>
      <c r="M2258" s="35"/>
      <c r="N2258" s="35"/>
      <c r="O2258" s="35"/>
      <c r="P2258" s="35"/>
      <c r="Q2258" s="35"/>
      <c r="R2258" s="35"/>
      <c r="S2258" s="35"/>
      <c r="T2258" s="35"/>
      <c r="U2258" s="35"/>
      <c r="V2258" s="35"/>
      <c r="W2258" s="35"/>
      <c r="X2258" s="35"/>
      <c r="Y2258" s="35"/>
      <c r="Z2258" s="35"/>
      <c r="AA2258" s="35"/>
    </row>
    <row r="2259" spans="1:27" ht="15">
      <c r="A2259" s="594" t="s">
        <v>987</v>
      </c>
      <c r="B2259" s="595" t="s">
        <v>161</v>
      </c>
      <c r="C2259" s="284"/>
      <c r="D2259" s="35"/>
      <c r="E2259" s="35"/>
      <c r="F2259" s="35"/>
      <c r="G2259" s="52"/>
      <c r="H2259" s="35"/>
      <c r="I2259" s="35"/>
      <c r="J2259" s="35"/>
      <c r="K2259" s="35"/>
      <c r="L2259" s="35"/>
      <c r="M2259" s="35"/>
      <c r="N2259" s="35"/>
      <c r="O2259" s="35"/>
      <c r="P2259" s="35"/>
      <c r="Q2259" s="35"/>
      <c r="R2259" s="35"/>
      <c r="S2259" s="35"/>
      <c r="T2259" s="35"/>
      <c r="U2259" s="35"/>
      <c r="V2259" s="35"/>
      <c r="W2259" s="35"/>
      <c r="X2259" s="35"/>
      <c r="Y2259" s="35"/>
      <c r="Z2259" s="35"/>
      <c r="AA2259" s="35"/>
    </row>
    <row r="2260" spans="1:27">
      <c r="A2260" s="81"/>
      <c r="B2260" s="82"/>
      <c r="C2260" s="16"/>
      <c r="D2260" s="83"/>
      <c r="E2260" s="83"/>
      <c r="F2260" s="85"/>
      <c r="G2260" s="52"/>
      <c r="H2260" s="35"/>
      <c r="I2260" s="35"/>
      <c r="J2260" s="35"/>
      <c r="K2260" s="35"/>
      <c r="L2260" s="35"/>
      <c r="M2260" s="35"/>
      <c r="N2260" s="35"/>
      <c r="O2260" s="35"/>
      <c r="P2260" s="35"/>
      <c r="Q2260" s="35"/>
      <c r="R2260" s="35"/>
      <c r="S2260" s="35"/>
      <c r="T2260" s="35"/>
      <c r="U2260" s="35"/>
      <c r="V2260" s="35"/>
      <c r="W2260" s="35"/>
      <c r="X2260" s="35"/>
      <c r="Y2260" s="35"/>
      <c r="Z2260" s="35"/>
      <c r="AA2260" s="35"/>
    </row>
    <row r="2261" spans="1:27" s="29" customFormat="1" ht="16.149999999999999" customHeight="1">
      <c r="A2261" s="336" t="str">
        <f>A7</f>
        <v>A.</v>
      </c>
      <c r="B2261" s="596" t="str">
        <f>B7</f>
        <v>GRAĐEVINSKI RADOVI</v>
      </c>
      <c r="C2261" s="597"/>
      <c r="D2261" s="339"/>
      <c r="E2261" s="339"/>
      <c r="F2261" s="598">
        <f>SUM(F2262:F2269)</f>
        <v>0</v>
      </c>
      <c r="G2261" s="83"/>
      <c r="H2261" s="28"/>
      <c r="I2261" s="28"/>
      <c r="J2261" s="28"/>
      <c r="K2261" s="28"/>
      <c r="L2261" s="28"/>
      <c r="M2261" s="28"/>
      <c r="N2261" s="28"/>
      <c r="O2261" s="28"/>
      <c r="P2261" s="28"/>
      <c r="Q2261" s="28"/>
      <c r="R2261" s="28"/>
      <c r="S2261" s="28"/>
      <c r="T2261" s="28"/>
      <c r="U2261" s="28"/>
      <c r="V2261" s="28"/>
      <c r="W2261" s="28"/>
      <c r="X2261" s="28"/>
      <c r="Y2261" s="28"/>
      <c r="Z2261" s="28"/>
      <c r="AA2261" s="28"/>
    </row>
    <row r="2262" spans="1:27" s="29" customFormat="1" ht="16.149999999999999" customHeight="1">
      <c r="A2262" s="81" t="str">
        <f>A20</f>
        <v>I.</v>
      </c>
      <c r="B2262" s="599" t="str">
        <f>B20</f>
        <v>RUŠENJE I DEMONTAŽE</v>
      </c>
      <c r="C2262" s="600"/>
      <c r="D2262" s="600"/>
      <c r="E2262" s="83"/>
      <c r="F2262" s="601">
        <f>F172</f>
        <v>0</v>
      </c>
      <c r="G2262" s="83"/>
      <c r="H2262" s="28"/>
      <c r="I2262" s="28"/>
      <c r="J2262" s="28"/>
      <c r="K2262" s="28"/>
      <c r="L2262" s="28"/>
      <c r="M2262" s="28"/>
      <c r="N2262" s="28"/>
      <c r="O2262" s="28"/>
      <c r="P2262" s="28"/>
      <c r="Q2262" s="28"/>
      <c r="R2262" s="28"/>
      <c r="S2262" s="28"/>
      <c r="T2262" s="28"/>
      <c r="U2262" s="28"/>
      <c r="V2262" s="28"/>
      <c r="W2262" s="28"/>
      <c r="X2262" s="28"/>
      <c r="Y2262" s="28"/>
      <c r="Z2262" s="28"/>
      <c r="AA2262" s="28"/>
    </row>
    <row r="2263" spans="1:27" s="29" customFormat="1" ht="16.149999999999999" customHeight="1">
      <c r="A2263" s="81" t="str">
        <f>A175</f>
        <v>II.</v>
      </c>
      <c r="B2263" s="599" t="str">
        <f>B175</f>
        <v>PRIPREMNI RADOVI</v>
      </c>
      <c r="C2263" s="602"/>
      <c r="D2263" s="600"/>
      <c r="E2263" s="83"/>
      <c r="F2263" s="603">
        <f>F227</f>
        <v>0</v>
      </c>
      <c r="G2263" s="83"/>
      <c r="H2263" s="28"/>
      <c r="I2263" s="28"/>
      <c r="J2263" s="28"/>
      <c r="K2263" s="28"/>
      <c r="L2263" s="28"/>
      <c r="M2263" s="28"/>
      <c r="N2263" s="28"/>
      <c r="O2263" s="28"/>
      <c r="P2263" s="28"/>
      <c r="Q2263" s="28"/>
      <c r="R2263" s="28"/>
      <c r="S2263" s="28"/>
      <c r="T2263" s="28"/>
      <c r="U2263" s="28"/>
      <c r="V2263" s="28"/>
      <c r="W2263" s="28"/>
      <c r="X2263" s="28"/>
      <c r="Y2263" s="28"/>
      <c r="Z2263" s="28"/>
      <c r="AA2263" s="28"/>
    </row>
    <row r="2264" spans="1:27" s="29" customFormat="1" ht="16.149999999999999" customHeight="1">
      <c r="A2264" s="81" t="str">
        <f>A230</f>
        <v>III.</v>
      </c>
      <c r="B2264" s="599" t="str">
        <f>B230</f>
        <v>ZEMLJANI RADOVI</v>
      </c>
      <c r="C2264" s="602"/>
      <c r="D2264" s="600"/>
      <c r="E2264" s="83"/>
      <c r="F2264" s="603">
        <f>F365</f>
        <v>0</v>
      </c>
      <c r="G2264" s="83"/>
      <c r="H2264" s="28"/>
      <c r="I2264" s="28"/>
      <c r="J2264" s="28"/>
      <c r="K2264" s="28"/>
      <c r="L2264" s="28"/>
      <c r="M2264" s="28"/>
      <c r="N2264" s="28"/>
      <c r="O2264" s="28"/>
      <c r="P2264" s="28"/>
      <c r="Q2264" s="28"/>
      <c r="R2264" s="28"/>
      <c r="S2264" s="28"/>
      <c r="T2264" s="28"/>
      <c r="U2264" s="28"/>
      <c r="V2264" s="28"/>
      <c r="W2264" s="28"/>
      <c r="X2264" s="28"/>
      <c r="Y2264" s="28"/>
      <c r="Z2264" s="28"/>
      <c r="AA2264" s="28"/>
    </row>
    <row r="2265" spans="1:27" s="29" customFormat="1" ht="16.149999999999999" customHeight="1">
      <c r="A2265" s="81" t="str">
        <f>A368</f>
        <v>IV.</v>
      </c>
      <c r="B2265" s="599" t="str">
        <f>B368</f>
        <v>BETONSKI I ARMIRANO BETONSKI RADOVI</v>
      </c>
      <c r="C2265" s="602"/>
      <c r="D2265" s="600"/>
      <c r="E2265" s="83"/>
      <c r="F2265" s="603">
        <f>F657</f>
        <v>0</v>
      </c>
      <c r="G2265" s="28"/>
      <c r="H2265" s="28"/>
      <c r="I2265" s="28"/>
      <c r="J2265" s="28"/>
      <c r="K2265" s="28"/>
      <c r="L2265" s="28"/>
      <c r="M2265" s="28"/>
      <c r="N2265" s="28"/>
      <c r="O2265" s="28"/>
      <c r="P2265" s="28"/>
      <c r="Q2265" s="28"/>
      <c r="R2265" s="28"/>
      <c r="S2265" s="28"/>
      <c r="T2265" s="28"/>
      <c r="U2265" s="28"/>
      <c r="V2265" s="28"/>
      <c r="W2265" s="28"/>
      <c r="X2265" s="28"/>
      <c r="Y2265" s="28"/>
      <c r="Z2265" s="28"/>
      <c r="AA2265" s="28"/>
    </row>
    <row r="2266" spans="1:27" s="29" customFormat="1" ht="16.149999999999999" customHeight="1">
      <c r="A2266" s="81" t="str">
        <f>A660</f>
        <v>V.</v>
      </c>
      <c r="B2266" s="599" t="str">
        <f>B660</f>
        <v>ARMIRAČKI RADOVI</v>
      </c>
      <c r="C2266" s="602"/>
      <c r="D2266" s="600"/>
      <c r="E2266" s="83"/>
      <c r="F2266" s="603">
        <f>F671</f>
        <v>0</v>
      </c>
      <c r="G2266" s="604"/>
      <c r="H2266" s="28"/>
      <c r="I2266" s="28"/>
      <c r="J2266" s="28"/>
      <c r="K2266" s="28"/>
      <c r="L2266" s="28"/>
      <c r="M2266" s="28"/>
      <c r="N2266" s="28"/>
      <c r="O2266" s="28"/>
      <c r="P2266" s="28"/>
      <c r="Q2266" s="28"/>
      <c r="R2266" s="28"/>
      <c r="S2266" s="28"/>
      <c r="T2266" s="28"/>
      <c r="U2266" s="28"/>
      <c r="V2266" s="28"/>
      <c r="W2266" s="28"/>
      <c r="X2266" s="28"/>
      <c r="Y2266" s="28"/>
      <c r="Z2266" s="28"/>
      <c r="AA2266" s="28"/>
    </row>
    <row r="2267" spans="1:27" s="29" customFormat="1" ht="16.149999999999999" customHeight="1">
      <c r="A2267" s="81" t="str">
        <f>A674</f>
        <v>VI.</v>
      </c>
      <c r="B2267" s="599" t="str">
        <f>B674</f>
        <v>ZIDARSKI RADOVI</v>
      </c>
      <c r="C2267" s="602"/>
      <c r="D2267" s="600"/>
      <c r="E2267" s="83"/>
      <c r="F2267" s="603">
        <f>F763</f>
        <v>0</v>
      </c>
      <c r="G2267" s="605"/>
      <c r="H2267" s="28"/>
      <c r="I2267" s="28"/>
      <c r="J2267" s="28"/>
      <c r="K2267" s="28"/>
      <c r="L2267" s="28"/>
      <c r="M2267" s="28"/>
      <c r="N2267" s="28"/>
      <c r="O2267" s="28"/>
      <c r="P2267" s="28"/>
      <c r="Q2267" s="28"/>
      <c r="R2267" s="28"/>
      <c r="S2267" s="28"/>
      <c r="T2267" s="28"/>
      <c r="U2267" s="28"/>
      <c r="V2267" s="28"/>
      <c r="W2267" s="28"/>
      <c r="X2267" s="28"/>
      <c r="Y2267" s="28"/>
      <c r="Z2267" s="28"/>
      <c r="AA2267" s="28"/>
    </row>
    <row r="2268" spans="1:27" s="29" customFormat="1" ht="16.149999999999999" customHeight="1">
      <c r="A2268" s="81" t="str">
        <f>A766</f>
        <v>VII.</v>
      </c>
      <c r="B2268" s="599" t="str">
        <f>B766</f>
        <v>ČELIČNE KONSTRUKCIJE</v>
      </c>
      <c r="C2268" s="602"/>
      <c r="D2268" s="600"/>
      <c r="E2268" s="83"/>
      <c r="F2268" s="603">
        <f>F818</f>
        <v>0</v>
      </c>
      <c r="G2268" s="83"/>
      <c r="H2268" s="28"/>
      <c r="I2268" s="28"/>
      <c r="J2268" s="28"/>
      <c r="K2268" s="28"/>
      <c r="L2268" s="28"/>
      <c r="M2268" s="28"/>
      <c r="N2268" s="28"/>
      <c r="O2268" s="28"/>
      <c r="P2268" s="28"/>
      <c r="Q2268" s="28"/>
      <c r="R2268" s="28"/>
      <c r="S2268" s="28"/>
      <c r="T2268" s="28"/>
      <c r="U2268" s="28"/>
      <c r="V2268" s="28"/>
      <c r="W2268" s="28"/>
      <c r="X2268" s="28"/>
      <c r="Y2268" s="28"/>
      <c r="Z2268" s="28"/>
      <c r="AA2268" s="28"/>
    </row>
    <row r="2269" spans="1:27" s="29" customFormat="1" ht="16.149999999999999" customHeight="1">
      <c r="A2269" s="81" t="str">
        <f>A821</f>
        <v>VIII.</v>
      </c>
      <c r="B2269" s="599" t="str">
        <f>B821</f>
        <v>RAZNI GRAĐEVINSKI RADOVI</v>
      </c>
      <c r="C2269" s="602"/>
      <c r="D2269" s="600"/>
      <c r="E2269" s="83"/>
      <c r="F2269" s="603">
        <f>F865</f>
        <v>0</v>
      </c>
      <c r="G2269" s="83"/>
      <c r="H2269" s="28"/>
      <c r="I2269" s="28"/>
      <c r="J2269" s="28"/>
      <c r="K2269" s="28"/>
      <c r="L2269" s="28"/>
      <c r="M2269" s="28"/>
      <c r="N2269" s="28"/>
      <c r="O2269" s="28"/>
      <c r="P2269" s="28"/>
      <c r="Q2269" s="28"/>
      <c r="R2269" s="28"/>
      <c r="S2269" s="28"/>
      <c r="T2269" s="28"/>
      <c r="U2269" s="28"/>
      <c r="V2269" s="28"/>
      <c r="W2269" s="28"/>
      <c r="X2269" s="28"/>
      <c r="Y2269" s="28"/>
      <c r="Z2269" s="28"/>
      <c r="AA2269" s="28"/>
    </row>
    <row r="2270" spans="1:27">
      <c r="A2270" s="35"/>
      <c r="B2270" s="35"/>
      <c r="C2270" s="284"/>
      <c r="D2270" s="35"/>
      <c r="E2270" s="35"/>
      <c r="F2270" s="606"/>
      <c r="G2270" s="52"/>
      <c r="H2270" s="35"/>
      <c r="I2270" s="35"/>
      <c r="J2270" s="35"/>
      <c r="K2270" s="35"/>
      <c r="L2270" s="35"/>
      <c r="M2270" s="35"/>
      <c r="N2270" s="35"/>
      <c r="O2270" s="35"/>
      <c r="P2270" s="35"/>
      <c r="Q2270" s="35"/>
      <c r="R2270" s="35"/>
      <c r="S2270" s="35"/>
      <c r="T2270" s="35"/>
      <c r="U2270" s="35"/>
      <c r="V2270" s="35"/>
      <c r="W2270" s="35"/>
      <c r="X2270" s="35"/>
      <c r="Y2270" s="35"/>
      <c r="Z2270" s="35"/>
      <c r="AA2270" s="35"/>
    </row>
    <row r="2271" spans="1:27" s="29" customFormat="1" ht="16.149999999999999" customHeight="1">
      <c r="A2271" s="336" t="str">
        <f>A870</f>
        <v>B.</v>
      </c>
      <c r="B2271" s="596" t="str">
        <f>B870</f>
        <v>OBRTNIČKI RADOVI</v>
      </c>
      <c r="C2271" s="597"/>
      <c r="D2271" s="339"/>
      <c r="E2271" s="339"/>
      <c r="F2271" s="598">
        <f>SUM(F2272:F2286)</f>
        <v>0</v>
      </c>
      <c r="G2271" s="83"/>
      <c r="H2271" s="28"/>
      <c r="I2271" s="28"/>
      <c r="J2271" s="28"/>
      <c r="K2271" s="28"/>
      <c r="L2271" s="28"/>
      <c r="M2271" s="28"/>
      <c r="N2271" s="28"/>
      <c r="O2271" s="28"/>
      <c r="P2271" s="28"/>
      <c r="Q2271" s="28"/>
      <c r="R2271" s="28"/>
      <c r="S2271" s="28"/>
      <c r="T2271" s="28"/>
      <c r="U2271" s="28"/>
      <c r="V2271" s="28"/>
      <c r="W2271" s="28"/>
      <c r="X2271" s="28"/>
      <c r="Y2271" s="28"/>
      <c r="Z2271" s="28"/>
      <c r="AA2271" s="28"/>
    </row>
    <row r="2272" spans="1:27" s="29" customFormat="1" ht="16.149999999999999" customHeight="1">
      <c r="A2272" s="81" t="str">
        <f>A876</f>
        <v>I.</v>
      </c>
      <c r="B2272" s="599" t="str">
        <f>B876</f>
        <v>HIDROIZOLACIJE</v>
      </c>
      <c r="C2272" s="602"/>
      <c r="D2272" s="600"/>
      <c r="E2272" s="83"/>
      <c r="F2272" s="603">
        <f>F989</f>
        <v>0</v>
      </c>
      <c r="G2272" s="83"/>
      <c r="H2272" s="28"/>
      <c r="I2272" s="28"/>
      <c r="J2272" s="28"/>
      <c r="K2272" s="28"/>
      <c r="L2272" s="28"/>
      <c r="M2272" s="28"/>
      <c r="N2272" s="28"/>
      <c r="O2272" s="28"/>
      <c r="P2272" s="28"/>
      <c r="Q2272" s="28"/>
      <c r="R2272" s="28"/>
      <c r="S2272" s="28"/>
      <c r="T2272" s="28"/>
      <c r="U2272" s="28"/>
      <c r="V2272" s="28"/>
      <c r="W2272" s="28"/>
      <c r="X2272" s="28"/>
      <c r="Y2272" s="28"/>
      <c r="Z2272" s="28"/>
      <c r="AA2272" s="28"/>
    </row>
    <row r="2273" spans="1:27" s="29" customFormat="1" ht="16.149999999999999" customHeight="1">
      <c r="A2273" s="81" t="str">
        <f>A992</f>
        <v>II.</v>
      </c>
      <c r="B2273" s="599" t="str">
        <f>B992</f>
        <v>TOPLINSKE IZOLACIJE</v>
      </c>
      <c r="C2273" s="602"/>
      <c r="D2273" s="607"/>
      <c r="E2273" s="83"/>
      <c r="F2273" s="603">
        <f>F1100</f>
        <v>0</v>
      </c>
      <c r="G2273" s="83"/>
      <c r="H2273" s="28"/>
      <c r="I2273" s="28"/>
      <c r="J2273" s="28"/>
      <c r="K2273" s="28"/>
      <c r="L2273" s="28"/>
      <c r="M2273" s="28"/>
      <c r="N2273" s="28"/>
      <c r="O2273" s="28"/>
      <c r="P2273" s="28"/>
      <c r="Q2273" s="28"/>
      <c r="R2273" s="28"/>
      <c r="S2273" s="28"/>
      <c r="T2273" s="28"/>
      <c r="U2273" s="28"/>
      <c r="V2273" s="28"/>
      <c r="W2273" s="28"/>
      <c r="X2273" s="28"/>
      <c r="Y2273" s="28"/>
      <c r="Z2273" s="28"/>
      <c r="AA2273" s="28"/>
    </row>
    <row r="2274" spans="1:27" s="29" customFormat="1" ht="16.149999999999999" customHeight="1">
      <c r="A2274" s="81" t="str">
        <f>A1103</f>
        <v>III.</v>
      </c>
      <c r="B2274" s="599" t="str">
        <f>B1103</f>
        <v>ETICS FASADNI SUSTAV</v>
      </c>
      <c r="C2274" s="602"/>
      <c r="D2274" s="607"/>
      <c r="E2274" s="83"/>
      <c r="F2274" s="603">
        <f>SUM(F1130)</f>
        <v>0</v>
      </c>
      <c r="G2274" s="83"/>
      <c r="H2274" s="28"/>
      <c r="I2274" s="28"/>
      <c r="J2274" s="28"/>
      <c r="K2274" s="28"/>
      <c r="L2274" s="28"/>
      <c r="M2274" s="28"/>
      <c r="N2274" s="28"/>
      <c r="O2274" s="28"/>
      <c r="P2274" s="28"/>
      <c r="Q2274" s="28"/>
      <c r="R2274" s="28"/>
      <c r="S2274" s="28"/>
      <c r="T2274" s="28"/>
      <c r="U2274" s="28"/>
      <c r="V2274" s="28"/>
      <c r="W2274" s="28"/>
      <c r="X2274" s="28"/>
      <c r="Y2274" s="28"/>
      <c r="Z2274" s="28"/>
      <c r="AA2274" s="28"/>
    </row>
    <row r="2275" spans="1:27" s="29" customFormat="1" ht="16.149999999999999" customHeight="1">
      <c r="A2275" s="81" t="str">
        <f>A1133</f>
        <v>IV.</v>
      </c>
      <c r="B2275" s="599" t="str">
        <f>B1133</f>
        <v xml:space="preserve">FASADNA I KROVNA OBLOGA </v>
      </c>
      <c r="C2275" s="602"/>
      <c r="D2275" s="607"/>
      <c r="E2275" s="83"/>
      <c r="F2275" s="603">
        <f>SUM(F1164)</f>
        <v>0</v>
      </c>
      <c r="G2275" s="83"/>
      <c r="H2275" s="28"/>
      <c r="I2275" s="28"/>
      <c r="J2275" s="28"/>
      <c r="K2275" s="28"/>
      <c r="L2275" s="28"/>
      <c r="M2275" s="28"/>
      <c r="N2275" s="28"/>
      <c r="O2275" s="28"/>
      <c r="P2275" s="28"/>
      <c r="Q2275" s="28"/>
      <c r="R2275" s="28"/>
      <c r="S2275" s="28"/>
      <c r="T2275" s="28"/>
      <c r="U2275" s="28"/>
      <c r="V2275" s="28"/>
      <c r="W2275" s="28"/>
      <c r="X2275" s="28"/>
      <c r="Y2275" s="28"/>
      <c r="Z2275" s="28"/>
      <c r="AA2275" s="28"/>
    </row>
    <row r="2276" spans="1:27" s="29" customFormat="1" ht="16.149999999999999" customHeight="1">
      <c r="A2276" s="529" t="str">
        <f>A1167</f>
        <v>V.</v>
      </c>
      <c r="B2276" s="608" t="str">
        <f>B1167</f>
        <v>LIMARSKI RADOVI</v>
      </c>
      <c r="C2276" s="609"/>
      <c r="D2276" s="610"/>
      <c r="E2276" s="324"/>
      <c r="F2276" s="611">
        <f>F1237</f>
        <v>0</v>
      </c>
      <c r="G2276" s="83"/>
      <c r="H2276" s="28"/>
      <c r="I2276" s="28"/>
      <c r="J2276" s="28"/>
      <c r="K2276" s="28"/>
      <c r="L2276" s="28"/>
      <c r="M2276" s="28"/>
      <c r="N2276" s="28"/>
      <c r="O2276" s="28"/>
      <c r="P2276" s="28"/>
      <c r="Q2276" s="28"/>
      <c r="R2276" s="28"/>
      <c r="S2276" s="28"/>
      <c r="T2276" s="28"/>
      <c r="U2276" s="28"/>
      <c r="V2276" s="28"/>
      <c r="W2276" s="28"/>
      <c r="X2276" s="28"/>
      <c r="Y2276" s="28"/>
      <c r="Z2276" s="28"/>
      <c r="AA2276" s="28"/>
    </row>
    <row r="2277" spans="1:27" s="29" customFormat="1" ht="16.149999999999999" customHeight="1">
      <c r="A2277" s="81" t="str">
        <f>A1240</f>
        <v>VI.</v>
      </c>
      <c r="B2277" s="612" t="str">
        <f>B1240</f>
        <v>KERAMIČARSKI RADOVI</v>
      </c>
      <c r="C2277" s="602"/>
      <c r="D2277" s="607"/>
      <c r="E2277" s="83"/>
      <c r="F2277" s="603">
        <f>SUM(F1349)</f>
        <v>0</v>
      </c>
      <c r="G2277" s="83"/>
      <c r="H2277" s="28"/>
      <c r="I2277" s="28"/>
      <c r="J2277" s="28"/>
      <c r="K2277" s="28"/>
      <c r="L2277" s="28"/>
      <c r="M2277" s="28"/>
      <c r="N2277" s="28"/>
      <c r="O2277" s="28"/>
      <c r="P2277" s="28"/>
      <c r="Q2277" s="28"/>
      <c r="R2277" s="28"/>
      <c r="S2277" s="28"/>
      <c r="T2277" s="28"/>
      <c r="U2277" s="28"/>
      <c r="V2277" s="28"/>
      <c r="W2277" s="28"/>
      <c r="X2277" s="28"/>
      <c r="Y2277" s="28"/>
      <c r="Z2277" s="28"/>
      <c r="AA2277" s="28"/>
    </row>
    <row r="2278" spans="1:27" s="29" customFormat="1" ht="16.149999999999999" customHeight="1">
      <c r="A2278" s="529" t="str">
        <f>A1352</f>
        <v>VII.</v>
      </c>
      <c r="B2278" s="608" t="str">
        <f>B1352</f>
        <v>RAZNI PODOVI</v>
      </c>
      <c r="C2278" s="609"/>
      <c r="D2278" s="610"/>
      <c r="E2278" s="324"/>
      <c r="F2278" s="611">
        <f>SUM(F1464)</f>
        <v>0</v>
      </c>
      <c r="G2278" s="83"/>
      <c r="H2278" s="28"/>
      <c r="I2278" s="28"/>
      <c r="J2278" s="28"/>
      <c r="K2278" s="28"/>
      <c r="L2278" s="28"/>
      <c r="M2278" s="28"/>
      <c r="N2278" s="28"/>
      <c r="O2278" s="28"/>
      <c r="P2278" s="28"/>
      <c r="Q2278" s="28"/>
      <c r="R2278" s="28"/>
      <c r="S2278" s="28"/>
      <c r="T2278" s="28"/>
      <c r="U2278" s="28"/>
      <c r="V2278" s="28"/>
      <c r="W2278" s="28"/>
      <c r="X2278" s="28"/>
      <c r="Y2278" s="28"/>
      <c r="Z2278" s="28"/>
      <c r="AA2278" s="28"/>
    </row>
    <row r="2279" spans="1:27" s="29" customFormat="1" ht="16.149999999999999" customHeight="1">
      <c r="A2279" s="81" t="str">
        <f>A1467</f>
        <v>VIII.</v>
      </c>
      <c r="B2279" s="599" t="str">
        <f>B1467</f>
        <v>PREGRADNE STIJENE I OBLOGE ZIDOVA</v>
      </c>
      <c r="C2279" s="602"/>
      <c r="D2279" s="607"/>
      <c r="E2279" s="83"/>
      <c r="F2279" s="603">
        <f>SUM(F1653)</f>
        <v>0</v>
      </c>
      <c r="G2279" s="83"/>
      <c r="H2279" s="28"/>
      <c r="I2279" s="28"/>
      <c r="J2279" s="28"/>
      <c r="K2279" s="28"/>
      <c r="L2279" s="28"/>
      <c r="M2279" s="28"/>
      <c r="N2279" s="28"/>
      <c r="O2279" s="28"/>
      <c r="P2279" s="28"/>
      <c r="Q2279" s="28"/>
      <c r="R2279" s="28"/>
      <c r="S2279" s="28"/>
      <c r="T2279" s="28"/>
      <c r="U2279" s="28"/>
      <c r="V2279" s="28"/>
      <c r="W2279" s="28"/>
      <c r="X2279" s="28"/>
      <c r="Y2279" s="28"/>
      <c r="Z2279" s="28"/>
      <c r="AA2279" s="28"/>
    </row>
    <row r="2280" spans="1:27" s="29" customFormat="1" ht="16.149999999999999" customHeight="1">
      <c r="A2280" s="529" t="str">
        <f>A1656</f>
        <v>IX.</v>
      </c>
      <c r="B2280" s="613" t="str">
        <f>B1656</f>
        <v>OVJEŠENI STROPOVI</v>
      </c>
      <c r="C2280" s="609"/>
      <c r="D2280" s="610"/>
      <c r="E2280" s="324"/>
      <c r="F2280" s="611">
        <f>SUM(F1732)</f>
        <v>0</v>
      </c>
      <c r="G2280" s="83"/>
      <c r="H2280" s="28"/>
      <c r="I2280" s="28"/>
      <c r="J2280" s="28"/>
      <c r="K2280" s="28"/>
      <c r="L2280" s="28"/>
      <c r="M2280" s="28"/>
      <c r="N2280" s="28"/>
      <c r="O2280" s="28"/>
      <c r="P2280" s="28"/>
      <c r="Q2280" s="28"/>
      <c r="R2280" s="28"/>
      <c r="S2280" s="28"/>
      <c r="T2280" s="28"/>
      <c r="U2280" s="28"/>
      <c r="V2280" s="28"/>
      <c r="W2280" s="28"/>
      <c r="X2280" s="28"/>
      <c r="Y2280" s="28"/>
      <c r="Z2280" s="28"/>
      <c r="AA2280" s="28"/>
    </row>
    <row r="2281" spans="1:27" s="29" customFormat="1" ht="16.149999999999999" customHeight="1">
      <c r="A2281" s="81" t="str">
        <f>A1735</f>
        <v>X.</v>
      </c>
      <c r="B2281" s="599" t="str">
        <f>B1735</f>
        <v>BRAVARSKI RADOVI</v>
      </c>
      <c r="C2281" s="602"/>
      <c r="D2281" s="607"/>
      <c r="E2281" s="83"/>
      <c r="F2281" s="603">
        <f>SUM(F1950)</f>
        <v>0</v>
      </c>
      <c r="G2281" s="83"/>
      <c r="H2281" s="28"/>
      <c r="I2281" s="28"/>
      <c r="J2281" s="28"/>
      <c r="K2281" s="28"/>
      <c r="L2281" s="28"/>
      <c r="M2281" s="28"/>
      <c r="N2281" s="28"/>
      <c r="O2281" s="28"/>
      <c r="P2281" s="28"/>
      <c r="Q2281" s="28"/>
      <c r="R2281" s="28"/>
      <c r="S2281" s="28"/>
      <c r="T2281" s="28"/>
      <c r="U2281" s="28"/>
      <c r="V2281" s="28"/>
      <c r="W2281" s="28"/>
      <c r="X2281" s="28"/>
      <c r="Y2281" s="28"/>
      <c r="Z2281" s="28"/>
      <c r="AA2281" s="28"/>
    </row>
    <row r="2282" spans="1:27" s="29" customFormat="1" ht="16.149999999999999" customHeight="1">
      <c r="A2282" s="81" t="str">
        <f>A1953</f>
        <v>XI.</v>
      </c>
      <c r="B2282" s="599" t="str">
        <f>B1953</f>
        <v>PROTUPOŽARNA BRAVARIJA</v>
      </c>
      <c r="C2282" s="602"/>
      <c r="D2282" s="607"/>
      <c r="E2282" s="83"/>
      <c r="F2282" s="603">
        <f>SUM(F2006)</f>
        <v>0</v>
      </c>
      <c r="G2282" s="504"/>
    </row>
    <row r="2283" spans="1:27" s="29" customFormat="1" ht="16.149999999999999" customHeight="1">
      <c r="A2283" s="529" t="str">
        <f>A2009</f>
        <v>XII.</v>
      </c>
      <c r="B2283" s="613" t="str">
        <f>B2009</f>
        <v>MONTAŽNE KUPAONICE</v>
      </c>
      <c r="C2283" s="609"/>
      <c r="D2283" s="610"/>
      <c r="E2283" s="324"/>
      <c r="F2283" s="611">
        <f>SUM(F2052)</f>
        <v>0</v>
      </c>
      <c r="G2283" s="614"/>
    </row>
    <row r="2284" spans="1:27" s="29" customFormat="1" ht="16.149999999999999" customHeight="1">
      <c r="A2284" s="81" t="str">
        <f>A2056</f>
        <v>XIII.</v>
      </c>
      <c r="B2284" s="612" t="str">
        <f>B2056</f>
        <v>STOLARSKI RADOVI</v>
      </c>
      <c r="C2284" s="602"/>
      <c r="D2284" s="607"/>
      <c r="E2284" s="83"/>
      <c r="F2284" s="603">
        <f>F2148</f>
        <v>0</v>
      </c>
    </row>
    <row r="2285" spans="1:27" s="29" customFormat="1" ht="16.149999999999999" customHeight="1">
      <c r="A2285" s="81" t="str">
        <f>A2151</f>
        <v>XIV.</v>
      </c>
      <c r="B2285" s="612" t="str">
        <f>B2151</f>
        <v>SOBOSLIKARSKI RADOVI</v>
      </c>
      <c r="C2285" s="602"/>
      <c r="D2285" s="607"/>
      <c r="E2285" s="83"/>
      <c r="F2285" s="603">
        <f>SUM(F2180)</f>
        <v>0</v>
      </c>
    </row>
    <row r="2286" spans="1:27" s="29" customFormat="1" ht="16.149999999999999" customHeight="1">
      <c r="A2286" s="81" t="str">
        <f>A2183</f>
        <v>XV.</v>
      </c>
      <c r="B2286" s="612" t="str">
        <f>B2183</f>
        <v>RAZNI OBRTNIČKI RADOVI</v>
      </c>
      <c r="C2286" s="602"/>
      <c r="D2286" s="607"/>
      <c r="E2286" s="83"/>
      <c r="F2286" s="603">
        <f>F2253</f>
        <v>0</v>
      </c>
    </row>
    <row r="2287" spans="1:27">
      <c r="A2287" s="615"/>
      <c r="B2287" s="77"/>
      <c r="C2287" s="616"/>
      <c r="D2287" s="616"/>
      <c r="E2287" s="248"/>
      <c r="F2287" s="617"/>
    </row>
    <row r="2288" spans="1:27" s="29" customFormat="1" ht="18" customHeight="1">
      <c r="A2288" s="115"/>
      <c r="B2288" s="618"/>
      <c r="C2288" s="600"/>
      <c r="E2288" s="81" t="str">
        <f>CONCATENATE(B2259," ", "- SVEUKUPNO:")</f>
        <v>GRAĐEVINSKO OBRTNIČKI RADOVI - SVEUKUPNO:</v>
      </c>
      <c r="F2288" s="84">
        <f>F2261+F2271</f>
        <v>0</v>
      </c>
    </row>
  </sheetData>
  <sheetProtection algorithmName="SHA-512" hashValue="B7scjtR3EoLXhaiz+KTtVRf4DYNg4Bhcu6ySugWu7rxmmdjO/Vjns89ddK3c6jqd/c9+UCKecajZajStvPQKKw==" saltValue="0qbvoVXfLOP/UBBsbme97w==" spinCount="100000" sheet="1" objects="1" scenarios="1"/>
  <protectedRanges>
    <protectedRange sqref="B417 B430 B462" name="Range1"/>
    <protectedRange sqref="A879:E880 A887:E887 B881:E885 C886:E886 H872:J881 A891:E892 A899:E899 B893:E897 C898:E898 H885:J893 B907 B908:E908 C909:E909 H902:J903 B918:B919 B920:E920 C921:E921 H913:J914 B930 B931:E931 C932:E932 H925:J926 B942:E942 C943:E943 H936:J937 B941 B964:E964 C965:E965 H958:J959 B974 B999 B1000:E1000 C1001:E1001 H994:J995 B1012 B1013:E1013 C1014:E1014 H1007:J1008 B1024 B1025:E1025 C1026:E1026 H1019:J1020 B984 L872:XFD881 L885:XFD893 L902:XFD903 L913:XFD914 L925:XFD926 L936:XFD937 L958:XFD959 L994:XFD995 L1007:XFD1008 L1019:XFD1020 B1045 B1046:E1046 C1047:E1047 H1040:J1041 L1040:XFD1041" name="Range1_2"/>
  </protectedRanges>
  <phoneticPr fontId="148" type="noConversion"/>
  <conditionalFormatting sqref="D2218:D2227">
    <cfRule type="cellIs" dxfId="65" priority="6" stopIfTrue="1" operator="lessThan">
      <formula>0</formula>
    </cfRule>
  </conditionalFormatting>
  <conditionalFormatting sqref="D597:F608 D609:E609">
    <cfRule type="cellIs" dxfId="64" priority="7" stopIfTrue="1" operator="lessThan">
      <formula>0</formula>
    </cfRule>
  </conditionalFormatting>
  <conditionalFormatting sqref="D2242">
    <cfRule type="cellIs" dxfId="63" priority="5" stopIfTrue="1" operator="lessThan">
      <formula>0</formula>
    </cfRule>
  </conditionalFormatting>
  <conditionalFormatting sqref="D2252">
    <cfRule type="cellIs" dxfId="62" priority="4" stopIfTrue="1" operator="lessThan">
      <formula>0</formula>
    </cfRule>
  </conditionalFormatting>
  <conditionalFormatting sqref="D2247:D2248">
    <cfRule type="cellIs" dxfId="61" priority="3" stopIfTrue="1" operator="lessThan">
      <formula>0</formula>
    </cfRule>
  </conditionalFormatting>
  <conditionalFormatting sqref="D830:E833">
    <cfRule type="cellIs" dxfId="60" priority="1" stopIfTrue="1" operator="lessThan">
      <formula>0</formula>
    </cfRule>
  </conditionalFormatting>
  <conditionalFormatting sqref="D830:E833">
    <cfRule type="cellIs" dxfId="59" priority="2" stopIfTrue="1" operator="lessThan">
      <formula>0</formula>
    </cfRule>
  </conditionalFormatting>
  <printOptions horizontalCentered="1"/>
  <pageMargins left="0.78740157480314965" right="0.39370078740157483" top="0.39370078740157483" bottom="0.70866141732283472" header="0" footer="0.23622047244094491"/>
  <pageSetup paperSize="9" fitToHeight="0" orientation="portrait" r:id="rId1"/>
  <headerFooter>
    <oddFooter>&amp;L&amp;9&amp;A&amp;C&amp;9DIO 3 - SMJEŠTAJNI PAVILJON - GRAĐENJE&amp;R&amp;"Arial,Bold"&amp;9&amp;P/&amp;N</oddFooter>
  </headerFooter>
  <rowBreaks count="11" manualBreakCount="11">
    <brk id="174" max="5" man="1"/>
    <brk id="366" max="5" man="1"/>
    <brk id="572" max="5" man="1"/>
    <brk id="673" max="5" man="1"/>
    <brk id="868" max="5" man="1"/>
    <brk id="1102" max="5" man="1"/>
    <brk id="1351" max="5" man="1"/>
    <brk id="1952" max="5" man="1"/>
    <brk id="2038" max="5" man="1"/>
    <brk id="2150" max="5" man="1"/>
    <brk id="2255" max="5" man="1"/>
  </rowBreaks>
  <ignoredErrors>
    <ignoredError sqref="F671 F98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W1001"/>
  <sheetViews>
    <sheetView view="pageBreakPreview" zoomScaleNormal="100" zoomScaleSheetLayoutView="100" workbookViewId="0">
      <selection activeCell="C43" sqref="C43"/>
    </sheetView>
  </sheetViews>
  <sheetFormatPr defaultColWidth="14.42578125" defaultRowHeight="15" customHeight="1"/>
  <cols>
    <col min="1" max="1" width="18.5703125" style="17" customWidth="1"/>
    <col min="2" max="2" width="15.7109375" style="17" customWidth="1"/>
    <col min="3" max="3" width="49" style="17" customWidth="1"/>
    <col min="4" max="23" width="8.85546875" style="17" customWidth="1"/>
    <col min="24" max="16384" width="14.42578125" style="17"/>
  </cols>
  <sheetData>
    <row r="1" spans="1:3" ht="15" customHeight="1">
      <c r="A1" s="35"/>
      <c r="B1" s="35"/>
    </row>
    <row r="2" spans="1:3" ht="48">
      <c r="B2" s="845" t="s">
        <v>0</v>
      </c>
      <c r="C2" s="846" t="s">
        <v>2396</v>
      </c>
    </row>
    <row r="3" spans="1:3" ht="7.5" customHeight="1">
      <c r="B3" s="656"/>
      <c r="C3" s="656"/>
    </row>
    <row r="4" spans="1:3" ht="24" customHeight="1">
      <c r="B4" s="653" t="s">
        <v>1</v>
      </c>
      <c r="C4" s="846" t="s">
        <v>2417</v>
      </c>
    </row>
    <row r="5" spans="1:3" ht="7.5" customHeight="1"/>
    <row r="6" spans="1:3" ht="27" customHeight="1">
      <c r="A6" s="35"/>
      <c r="B6" s="667" t="s">
        <v>158</v>
      </c>
      <c r="C6" s="847" t="s">
        <v>2725</v>
      </c>
    </row>
    <row r="7" spans="1:3" ht="7.5" customHeight="1">
      <c r="A7" s="35"/>
      <c r="B7" s="655"/>
      <c r="C7" s="655"/>
    </row>
    <row r="8" spans="1:3" ht="15" customHeight="1">
      <c r="B8" s="667" t="s">
        <v>160</v>
      </c>
      <c r="C8" s="848" t="s">
        <v>2416</v>
      </c>
    </row>
    <row r="10" spans="1:3" ht="15" customHeight="1">
      <c r="A10" s="35"/>
      <c r="B10" s="477"/>
    </row>
    <row r="11" spans="1:3" ht="15" customHeight="1">
      <c r="B11" s="35"/>
    </row>
    <row r="13" spans="1:3" ht="15" customHeight="1">
      <c r="A13" s="35"/>
      <c r="B13" s="477"/>
    </row>
    <row r="14" spans="1:3" ht="15" customHeight="1">
      <c r="A14" s="35"/>
      <c r="B14" s="477"/>
    </row>
    <row r="15" spans="1:3" ht="15" customHeight="1">
      <c r="A15" s="35"/>
      <c r="B15" s="477"/>
    </row>
    <row r="18" spans="1:23" ht="15" customHeight="1">
      <c r="A18" s="35"/>
      <c r="B18" s="670"/>
    </row>
    <row r="19" spans="1:23" ht="15" customHeight="1">
      <c r="A19" s="35"/>
      <c r="B19" s="670"/>
    </row>
    <row r="21" spans="1:23" ht="15.75" customHeight="1"/>
    <row r="22" spans="1:23" ht="15" customHeight="1">
      <c r="A22" s="35"/>
      <c r="B22" s="477"/>
    </row>
    <row r="23" spans="1:23" ht="15" customHeight="1">
      <c r="A23" s="35"/>
      <c r="B23" s="477"/>
    </row>
    <row r="24" spans="1:23" ht="25.5" customHeight="1">
      <c r="B24" s="849" t="s">
        <v>22</v>
      </c>
    </row>
    <row r="25" spans="1:23" ht="25.5" customHeight="1">
      <c r="A25" s="770"/>
      <c r="B25" s="850" t="s">
        <v>23</v>
      </c>
      <c r="C25" s="665"/>
      <c r="D25" s="492"/>
      <c r="E25" s="492"/>
      <c r="F25" s="492"/>
      <c r="G25" s="492"/>
      <c r="H25" s="492"/>
      <c r="I25" s="492"/>
      <c r="J25" s="492"/>
      <c r="K25" s="492"/>
      <c r="L25" s="492"/>
      <c r="M25" s="492"/>
      <c r="N25" s="492"/>
      <c r="O25" s="492"/>
      <c r="P25" s="492"/>
      <c r="Q25" s="492"/>
      <c r="R25" s="492"/>
      <c r="S25" s="492"/>
      <c r="T25" s="492"/>
      <c r="U25" s="492"/>
      <c r="V25" s="492"/>
      <c r="W25" s="492"/>
    </row>
    <row r="26" spans="1:23" ht="15" customHeight="1">
      <c r="A26" s="772"/>
      <c r="B26" s="670"/>
    </row>
    <row r="27" spans="1:23" ht="15" customHeight="1">
      <c r="A27" s="772"/>
      <c r="B27" s="35"/>
    </row>
    <row r="28" spans="1:23" ht="15" customHeight="1">
      <c r="A28" s="772"/>
    </row>
    <row r="29" spans="1:23" ht="15" customHeight="1">
      <c r="A29" s="772"/>
      <c r="B29" s="35"/>
    </row>
    <row r="30" spans="1:23" ht="15" customHeight="1">
      <c r="A30" s="772"/>
      <c r="B30" s="35"/>
    </row>
    <row r="31" spans="1:23" ht="15" customHeight="1">
      <c r="A31" s="772"/>
      <c r="B31" s="35"/>
    </row>
    <row r="32" spans="1:23" ht="15" customHeight="1">
      <c r="A32" s="773"/>
      <c r="B32" s="477"/>
    </row>
    <row r="33" spans="1:23" ht="15" customHeight="1">
      <c r="A33" s="772"/>
      <c r="B33" s="35"/>
    </row>
    <row r="34" spans="1:23" ht="15" customHeight="1">
      <c r="A34" s="772"/>
      <c r="B34" s="35"/>
    </row>
    <row r="35" spans="1:23" ht="15" customHeight="1">
      <c r="A35" s="772"/>
      <c r="B35" s="35"/>
    </row>
    <row r="36" spans="1:23" ht="15" customHeight="1">
      <c r="A36" s="772"/>
      <c r="B36" s="35"/>
    </row>
    <row r="37" spans="1:23" ht="15" customHeight="1">
      <c r="A37" s="772"/>
      <c r="B37" s="35"/>
    </row>
    <row r="38" spans="1:23" ht="15" customHeight="1">
      <c r="A38" s="772"/>
      <c r="B38" s="35"/>
      <c r="C38" s="35"/>
      <c r="D38" s="35"/>
      <c r="E38" s="35"/>
      <c r="F38" s="35"/>
      <c r="G38" s="35"/>
      <c r="H38" s="35"/>
      <c r="I38" s="35"/>
      <c r="J38" s="35"/>
      <c r="K38" s="35"/>
      <c r="L38" s="35"/>
      <c r="M38" s="35"/>
      <c r="N38" s="35"/>
      <c r="O38" s="35"/>
      <c r="P38" s="35"/>
      <c r="Q38" s="35"/>
      <c r="R38" s="35"/>
      <c r="S38" s="35"/>
      <c r="T38" s="35"/>
      <c r="U38" s="35"/>
      <c r="V38" s="35"/>
      <c r="W38" s="35"/>
    </row>
    <row r="39" spans="1:23" ht="15" customHeight="1">
      <c r="A39" s="772"/>
      <c r="B39" s="35"/>
      <c r="C39" s="35"/>
      <c r="D39" s="35"/>
      <c r="E39" s="35"/>
      <c r="F39" s="35"/>
      <c r="G39" s="35"/>
      <c r="H39" s="35"/>
      <c r="I39" s="35"/>
      <c r="J39" s="35"/>
      <c r="K39" s="35"/>
      <c r="L39" s="35"/>
      <c r="M39" s="35"/>
      <c r="N39" s="35"/>
      <c r="O39" s="35"/>
      <c r="P39" s="35"/>
      <c r="Q39" s="35"/>
      <c r="R39" s="35"/>
      <c r="S39" s="35"/>
      <c r="T39" s="35"/>
      <c r="U39" s="35"/>
      <c r="V39" s="35"/>
      <c r="W39" s="35"/>
    </row>
    <row r="40" spans="1:23" ht="15" customHeight="1">
      <c r="A40" s="772"/>
      <c r="B40" s="35"/>
    </row>
    <row r="41" spans="1:23" ht="15" customHeight="1">
      <c r="A41" s="772"/>
    </row>
    <row r="42" spans="1:23" ht="15" customHeight="1">
      <c r="A42" s="773"/>
      <c r="B42" s="477"/>
      <c r="C42" s="477"/>
      <c r="D42" s="477"/>
      <c r="E42" s="477"/>
      <c r="F42" s="477"/>
      <c r="G42" s="477"/>
      <c r="H42" s="477"/>
      <c r="I42" s="477"/>
      <c r="J42" s="477"/>
      <c r="K42" s="477"/>
      <c r="L42" s="477"/>
      <c r="M42" s="477"/>
      <c r="N42" s="477"/>
      <c r="O42" s="477"/>
      <c r="P42" s="477"/>
      <c r="Q42" s="477"/>
      <c r="R42" s="477"/>
      <c r="S42" s="477"/>
      <c r="T42" s="477"/>
      <c r="U42" s="477"/>
      <c r="V42" s="477"/>
      <c r="W42" s="477"/>
    </row>
    <row r="43" spans="1:23" ht="15" customHeight="1">
      <c r="A43" s="773"/>
      <c r="B43" s="477"/>
      <c r="C43" s="477"/>
      <c r="D43" s="477"/>
      <c r="E43" s="477"/>
      <c r="F43" s="477"/>
      <c r="G43" s="477"/>
      <c r="H43" s="477"/>
      <c r="I43" s="477"/>
      <c r="J43" s="477"/>
      <c r="K43" s="477"/>
      <c r="L43" s="477"/>
      <c r="M43" s="477"/>
      <c r="N43" s="477"/>
      <c r="O43" s="477"/>
      <c r="P43" s="477"/>
      <c r="Q43" s="477"/>
      <c r="R43" s="477"/>
      <c r="S43" s="477"/>
      <c r="T43" s="477"/>
      <c r="U43" s="477"/>
      <c r="V43" s="477"/>
      <c r="W43" s="477"/>
    </row>
    <row r="44" spans="1:23" ht="15" customHeight="1">
      <c r="A44" s="773"/>
      <c r="B44" s="477"/>
      <c r="C44" s="477"/>
      <c r="D44" s="477"/>
      <c r="E44" s="477"/>
      <c r="F44" s="477"/>
      <c r="G44" s="477"/>
      <c r="H44" s="477"/>
      <c r="I44" s="477"/>
      <c r="J44" s="477"/>
      <c r="K44" s="477"/>
      <c r="L44" s="477"/>
      <c r="M44" s="477"/>
      <c r="N44" s="477"/>
      <c r="O44" s="477"/>
      <c r="P44" s="477"/>
      <c r="Q44" s="477"/>
      <c r="R44" s="477"/>
      <c r="S44" s="477"/>
      <c r="T44" s="477"/>
      <c r="U44" s="477"/>
      <c r="V44" s="477"/>
      <c r="W44" s="477"/>
    </row>
    <row r="45" spans="1:23" ht="15" customHeight="1">
      <c r="A45" s="773"/>
      <c r="B45" s="477"/>
      <c r="C45" s="477"/>
      <c r="D45" s="477"/>
      <c r="E45" s="477"/>
      <c r="F45" s="477"/>
      <c r="G45" s="477"/>
      <c r="H45" s="477"/>
      <c r="I45" s="477"/>
      <c r="J45" s="477"/>
      <c r="K45" s="477"/>
      <c r="L45" s="477"/>
      <c r="M45" s="477"/>
      <c r="N45" s="477"/>
      <c r="O45" s="477"/>
      <c r="P45" s="477"/>
      <c r="Q45" s="477"/>
      <c r="R45" s="477"/>
      <c r="S45" s="477"/>
      <c r="T45" s="477"/>
      <c r="U45" s="477"/>
      <c r="V45" s="477"/>
      <c r="W45" s="477"/>
    </row>
    <row r="46" spans="1:23" ht="15" customHeight="1">
      <c r="A46" s="772"/>
      <c r="B46" s="477"/>
    </row>
    <row r="47" spans="1:23" ht="15" customHeight="1">
      <c r="A47" s="772"/>
      <c r="B47" s="477"/>
    </row>
    <row r="48" spans="1:23" ht="15" customHeight="1">
      <c r="A48" s="772"/>
    </row>
    <row r="49" spans="1:23" ht="15.75" customHeight="1">
      <c r="A49" s="477"/>
      <c r="B49" s="653" t="s">
        <v>162</v>
      </c>
      <c r="C49" s="774" t="s">
        <v>2411</v>
      </c>
      <c r="D49" s="477"/>
      <c r="E49" s="477"/>
      <c r="F49" s="477"/>
      <c r="G49" s="477"/>
      <c r="H49" s="477"/>
      <c r="I49" s="477"/>
      <c r="J49" s="477"/>
      <c r="K49" s="477"/>
      <c r="L49" s="477"/>
      <c r="M49" s="477"/>
      <c r="N49" s="477"/>
      <c r="O49" s="477"/>
      <c r="P49" s="477"/>
      <c r="Q49" s="477"/>
      <c r="R49" s="477"/>
      <c r="S49" s="477"/>
      <c r="T49" s="477"/>
      <c r="U49" s="477"/>
      <c r="V49" s="477"/>
      <c r="W49" s="477"/>
    </row>
    <row r="50" spans="1:23" ht="15.75" customHeight="1"/>
    <row r="51" spans="1:23" ht="15.75" customHeight="1"/>
    <row r="52" spans="1:23" ht="15.75" customHeight="1"/>
    <row r="53" spans="1:23" ht="15.75" customHeight="1"/>
    <row r="54" spans="1:23" ht="15.75" customHeight="1"/>
    <row r="55" spans="1:23" ht="15.75" customHeight="1"/>
    <row r="56" spans="1:23" ht="15.75" customHeight="1"/>
    <row r="57" spans="1:23" ht="15.75" customHeight="1"/>
    <row r="58" spans="1:23" ht="15.75" customHeight="1"/>
    <row r="59" spans="1:23" ht="15.75" customHeight="1"/>
    <row r="60" spans="1:23" ht="15.75" customHeight="1"/>
    <row r="61" spans="1:23" ht="15.75" customHeight="1"/>
    <row r="62" spans="1:23" ht="15.75" customHeight="1"/>
    <row r="63" spans="1:23" ht="15.75" customHeight="1"/>
    <row r="64" spans="1:23"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oA8RgaP+lf9YXdG2+7lqN/CgXRiZmYaho8F1pLCQI5a1mKV6lv4MRpnBsf8GrbJ1UqDhAacS9ySl5/UZ2bbCyA==" saltValue="0JP3o+H2VeTYivhyRJ66+w==" spinCount="100000" sheet="1" objects="1" scenarios="1"/>
  <mergeCells count="1">
    <mergeCell ref="B25:C25"/>
  </mergeCells>
  <printOptions horizontalCentered="1"/>
  <pageMargins left="0.70866141732283472" right="0.55118110236220474" top="0.35433070866141736" bottom="0.39370078740157483" header="0" footer="0"/>
  <pageSetup paperSize="9" orientation="portrait" cellComments="atEnd" r:id="rId1"/>
  <ignoredErrors>
    <ignoredError sqref="C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Z397"/>
  <sheetViews>
    <sheetView showZeros="0" view="pageBreakPreview" zoomScaleNormal="100" zoomScaleSheetLayoutView="100" workbookViewId="0">
      <pane ySplit="2" topLeftCell="A3" activePane="bottomLeft" state="frozen"/>
      <selection activeCell="C43" sqref="C43"/>
      <selection pane="bottomLeft" activeCell="J11" sqref="J11"/>
    </sheetView>
  </sheetViews>
  <sheetFormatPr defaultColWidth="14.42578125" defaultRowHeight="12.75"/>
  <cols>
    <col min="1" max="1" width="5.7109375" style="17" customWidth="1"/>
    <col min="2" max="2" width="40.7109375" style="17" customWidth="1"/>
    <col min="3" max="3" width="6.7109375" style="17" customWidth="1"/>
    <col min="4" max="4" width="9.7109375" style="17" customWidth="1"/>
    <col min="5" max="5" width="12.7109375" style="17" customWidth="1"/>
    <col min="6" max="6" width="16.42578125" style="17" customWidth="1"/>
    <col min="7" max="26" width="8.85546875" style="17" customWidth="1"/>
    <col min="27" max="16384" width="14.42578125" style="17"/>
  </cols>
  <sheetData>
    <row r="1" spans="1:26">
      <c r="A1" s="851" t="s">
        <v>980</v>
      </c>
      <c r="B1" s="14" t="s">
        <v>981</v>
      </c>
      <c r="C1" s="14" t="s">
        <v>982</v>
      </c>
      <c r="D1" s="14" t="s">
        <v>983</v>
      </c>
      <c r="E1" s="14" t="s">
        <v>984</v>
      </c>
      <c r="F1" s="14" t="s">
        <v>985</v>
      </c>
      <c r="G1" s="16"/>
      <c r="H1" s="16"/>
      <c r="I1" s="16"/>
      <c r="J1" s="16"/>
      <c r="K1" s="16"/>
      <c r="L1" s="16"/>
      <c r="M1" s="16"/>
      <c r="N1" s="16"/>
      <c r="O1" s="16"/>
      <c r="P1" s="16"/>
      <c r="Q1" s="16"/>
      <c r="R1" s="16"/>
      <c r="S1" s="16"/>
      <c r="T1" s="16"/>
      <c r="U1" s="16"/>
      <c r="V1" s="16"/>
      <c r="W1" s="16"/>
      <c r="X1" s="16"/>
      <c r="Y1" s="16"/>
      <c r="Z1" s="16"/>
    </row>
    <row r="2" spans="1:26" ht="13.15" customHeight="1">
      <c r="A2" s="852">
        <v>1</v>
      </c>
      <c r="B2" s="19">
        <v>2</v>
      </c>
      <c r="C2" s="19">
        <v>3</v>
      </c>
      <c r="D2" s="19">
        <v>4</v>
      </c>
      <c r="E2" s="19">
        <v>5</v>
      </c>
      <c r="F2" s="19" t="s">
        <v>986</v>
      </c>
      <c r="G2" s="21"/>
      <c r="H2" s="21"/>
      <c r="I2" s="21"/>
      <c r="J2" s="21"/>
      <c r="K2" s="21"/>
      <c r="L2" s="21"/>
      <c r="M2" s="21"/>
      <c r="N2" s="21"/>
      <c r="O2" s="21"/>
      <c r="P2" s="21"/>
      <c r="Q2" s="21"/>
      <c r="R2" s="21"/>
      <c r="S2" s="21"/>
      <c r="T2" s="21"/>
      <c r="U2" s="21"/>
      <c r="V2" s="21"/>
      <c r="W2" s="21"/>
      <c r="X2" s="21"/>
      <c r="Y2" s="21"/>
      <c r="Z2" s="21"/>
    </row>
    <row r="3" spans="1:26">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ht="15" customHeight="1">
      <c r="A4" s="22" t="s">
        <v>1027</v>
      </c>
      <c r="B4" s="23" t="s">
        <v>23</v>
      </c>
      <c r="C4" s="24"/>
      <c r="D4" s="25"/>
      <c r="E4" s="25"/>
      <c r="F4" s="26"/>
      <c r="G4" s="35"/>
      <c r="H4" s="35"/>
      <c r="I4" s="35"/>
      <c r="J4" s="35"/>
      <c r="K4" s="35"/>
      <c r="L4" s="35"/>
      <c r="M4" s="35"/>
      <c r="N4" s="35"/>
      <c r="O4" s="35"/>
      <c r="P4" s="35"/>
      <c r="Q4" s="35"/>
      <c r="R4" s="35"/>
      <c r="S4" s="35"/>
      <c r="T4" s="35"/>
      <c r="U4" s="35"/>
      <c r="V4" s="35"/>
      <c r="W4" s="35"/>
      <c r="X4" s="35"/>
      <c r="Y4" s="35"/>
      <c r="Z4" s="35"/>
    </row>
    <row r="5" spans="1:26">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c r="A6" s="21"/>
      <c r="B6" s="42" t="s">
        <v>2420</v>
      </c>
      <c r="C6" s="21"/>
      <c r="D6" s="21"/>
      <c r="E6" s="21"/>
      <c r="F6" s="21"/>
      <c r="G6" s="21"/>
      <c r="H6" s="21"/>
      <c r="I6" s="21"/>
      <c r="J6" s="21"/>
      <c r="K6" s="21"/>
      <c r="L6" s="21"/>
      <c r="M6" s="21"/>
      <c r="N6" s="21"/>
      <c r="O6" s="21"/>
      <c r="P6" s="21"/>
      <c r="Q6" s="21"/>
      <c r="R6" s="21"/>
      <c r="S6" s="21"/>
      <c r="T6" s="21"/>
      <c r="U6" s="21"/>
      <c r="V6" s="21"/>
      <c r="W6" s="21"/>
      <c r="X6" s="21"/>
      <c r="Y6" s="21"/>
      <c r="Z6" s="21"/>
    </row>
    <row r="7" spans="1:26" ht="38.25">
      <c r="A7" s="21"/>
      <c r="B7" s="50" t="s">
        <v>2419</v>
      </c>
      <c r="C7" s="21"/>
      <c r="D7" s="21"/>
      <c r="E7" s="21"/>
      <c r="F7" s="21"/>
      <c r="G7" s="21"/>
      <c r="H7" s="21"/>
      <c r="I7" s="21"/>
      <c r="J7" s="21"/>
      <c r="K7" s="21"/>
      <c r="L7" s="21"/>
      <c r="M7" s="21"/>
      <c r="N7" s="21"/>
      <c r="O7" s="21"/>
      <c r="P7" s="21"/>
      <c r="Q7" s="21"/>
      <c r="R7" s="21"/>
      <c r="S7" s="21"/>
      <c r="T7" s="21"/>
      <c r="U7" s="21"/>
      <c r="V7" s="21"/>
      <c r="W7" s="21"/>
      <c r="X7" s="21"/>
      <c r="Y7" s="21"/>
      <c r="Z7" s="21"/>
    </row>
    <row r="8" spans="1:26">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67.900000000000006" customHeight="1">
      <c r="A9" s="55" t="s">
        <v>990</v>
      </c>
      <c r="B9" s="42" t="s">
        <v>1312</v>
      </c>
      <c r="C9" s="51"/>
      <c r="D9" s="52"/>
      <c r="E9" s="52"/>
      <c r="F9" s="48"/>
      <c r="G9" s="35"/>
      <c r="H9" s="35"/>
      <c r="I9" s="35"/>
      <c r="J9" s="35"/>
      <c r="K9" s="35"/>
      <c r="L9" s="35"/>
      <c r="M9" s="35"/>
      <c r="N9" s="35"/>
      <c r="O9" s="35"/>
      <c r="P9" s="35"/>
      <c r="Q9" s="35"/>
      <c r="R9" s="35"/>
      <c r="S9" s="35"/>
      <c r="T9" s="35"/>
      <c r="U9" s="35"/>
      <c r="V9" s="35"/>
      <c r="W9" s="35"/>
      <c r="X9" s="35"/>
      <c r="Y9" s="35"/>
      <c r="Z9" s="35"/>
    </row>
    <row r="10" spans="1:26">
      <c r="A10" s="49"/>
      <c r="B10" s="42"/>
      <c r="C10" s="51"/>
      <c r="D10" s="52"/>
      <c r="E10" s="52"/>
      <c r="F10" s="48"/>
      <c r="G10" s="35"/>
      <c r="H10" s="35"/>
      <c r="I10" s="35"/>
      <c r="J10" s="35"/>
      <c r="K10" s="35"/>
      <c r="L10" s="35"/>
      <c r="M10" s="35"/>
      <c r="N10" s="35"/>
      <c r="O10" s="35"/>
      <c r="P10" s="35"/>
      <c r="Q10" s="35"/>
      <c r="R10" s="35"/>
      <c r="S10" s="35"/>
      <c r="T10" s="35"/>
      <c r="U10" s="35"/>
      <c r="V10" s="35"/>
      <c r="W10" s="35"/>
      <c r="X10" s="35"/>
      <c r="Y10" s="35"/>
      <c r="Z10" s="35"/>
    </row>
    <row r="11" spans="1:26" ht="51">
      <c r="A11" s="55" t="s">
        <v>990</v>
      </c>
      <c r="B11" s="42" t="s">
        <v>1306</v>
      </c>
      <c r="C11" s="51"/>
      <c r="D11" s="52"/>
      <c r="E11" s="52"/>
      <c r="F11" s="48"/>
      <c r="G11" s="35"/>
      <c r="H11" s="35"/>
      <c r="I11" s="35"/>
      <c r="J11" s="35"/>
      <c r="K11" s="35"/>
      <c r="L11" s="35"/>
      <c r="M11" s="35"/>
      <c r="N11" s="35"/>
      <c r="O11" s="35"/>
      <c r="P11" s="35"/>
      <c r="Q11" s="35"/>
      <c r="R11" s="35"/>
      <c r="S11" s="35"/>
      <c r="T11" s="35"/>
      <c r="U11" s="35"/>
      <c r="V11" s="35"/>
      <c r="W11" s="35"/>
      <c r="X11" s="35"/>
      <c r="Y11" s="35"/>
      <c r="Z11" s="35"/>
    </row>
    <row r="12" spans="1:26">
      <c r="A12" s="55"/>
      <c r="B12" s="42"/>
      <c r="C12" s="51"/>
      <c r="D12" s="52"/>
      <c r="E12" s="52"/>
      <c r="F12" s="48"/>
      <c r="G12" s="35"/>
      <c r="H12" s="35"/>
      <c r="I12" s="35"/>
      <c r="J12" s="35"/>
      <c r="K12" s="35"/>
      <c r="L12" s="35"/>
      <c r="M12" s="35"/>
      <c r="N12" s="35"/>
      <c r="O12" s="35"/>
      <c r="P12" s="35"/>
      <c r="Q12" s="35"/>
      <c r="R12" s="35"/>
      <c r="S12" s="35"/>
      <c r="T12" s="35"/>
      <c r="U12" s="35"/>
      <c r="V12" s="35"/>
      <c r="W12" s="35"/>
      <c r="X12" s="35"/>
      <c r="Y12" s="35"/>
      <c r="Z12" s="35"/>
    </row>
    <row r="13" spans="1:26" ht="15" customHeight="1">
      <c r="A13" s="43" t="s">
        <v>993</v>
      </c>
      <c r="B13" s="44" t="s">
        <v>205</v>
      </c>
      <c r="C13" s="45"/>
      <c r="D13" s="46"/>
      <c r="E13" s="46"/>
      <c r="F13" s="47"/>
      <c r="G13" s="88"/>
      <c r="H13" s="88"/>
      <c r="I13" s="88"/>
      <c r="J13" s="88"/>
      <c r="K13" s="88"/>
      <c r="L13" s="88"/>
      <c r="M13" s="88"/>
      <c r="N13" s="88"/>
      <c r="O13" s="88"/>
      <c r="P13" s="88"/>
      <c r="Q13" s="88"/>
      <c r="R13" s="88"/>
      <c r="S13" s="88"/>
      <c r="T13" s="88"/>
      <c r="U13" s="88"/>
      <c r="V13" s="88"/>
      <c r="W13" s="88"/>
      <c r="X13" s="88"/>
      <c r="Y13" s="88"/>
      <c r="Z13" s="88"/>
    </row>
    <row r="14" spans="1:26">
      <c r="A14" s="49"/>
      <c r="B14" s="50"/>
      <c r="C14" s="51"/>
      <c r="D14" s="52"/>
      <c r="E14" s="52"/>
      <c r="F14" s="48"/>
      <c r="G14" s="35"/>
      <c r="H14" s="35"/>
      <c r="I14" s="35"/>
      <c r="J14" s="35"/>
      <c r="K14" s="35"/>
      <c r="L14" s="35"/>
      <c r="M14" s="35"/>
      <c r="N14" s="35"/>
      <c r="O14" s="35"/>
      <c r="P14" s="35"/>
      <c r="Q14" s="35"/>
      <c r="R14" s="35"/>
      <c r="S14" s="35"/>
      <c r="T14" s="35"/>
      <c r="U14" s="35"/>
      <c r="V14" s="35"/>
      <c r="W14" s="35"/>
      <c r="X14" s="35"/>
      <c r="Y14" s="35"/>
      <c r="Z14" s="35"/>
    </row>
    <row r="15" spans="1:26" ht="25.5">
      <c r="A15" s="61" t="s">
        <v>987</v>
      </c>
      <c r="B15" s="54" t="s">
        <v>2424</v>
      </c>
      <c r="C15" s="51"/>
      <c r="D15" s="52"/>
      <c r="E15" s="52"/>
      <c r="F15" s="48"/>
      <c r="G15" s="35"/>
      <c r="H15" s="35"/>
      <c r="I15" s="35"/>
      <c r="J15" s="35"/>
      <c r="K15" s="35"/>
      <c r="L15" s="35"/>
      <c r="M15" s="35"/>
      <c r="N15" s="35"/>
      <c r="O15" s="35"/>
      <c r="P15" s="35"/>
      <c r="Q15" s="35"/>
      <c r="R15" s="35"/>
      <c r="S15" s="35"/>
      <c r="T15" s="35"/>
      <c r="U15" s="35"/>
      <c r="V15" s="35"/>
      <c r="W15" s="35"/>
      <c r="X15" s="35"/>
      <c r="Y15" s="35"/>
      <c r="Z15" s="35"/>
    </row>
    <row r="16" spans="1:26" ht="127.5">
      <c r="A16" s="55"/>
      <c r="B16" s="50" t="s">
        <v>2425</v>
      </c>
      <c r="C16" s="51" t="s">
        <v>1026</v>
      </c>
      <c r="D16" s="35">
        <v>1</v>
      </c>
      <c r="E16" s="886"/>
      <c r="F16" s="68">
        <f>$D16*E16</f>
        <v>0</v>
      </c>
      <c r="G16" s="35"/>
      <c r="H16" s="35"/>
      <c r="I16" s="35"/>
      <c r="J16" s="35"/>
      <c r="K16" s="35"/>
      <c r="L16" s="35"/>
      <c r="M16" s="35"/>
      <c r="N16" s="35"/>
      <c r="O16" s="35"/>
      <c r="P16" s="35"/>
      <c r="Q16" s="35"/>
      <c r="R16" s="35"/>
      <c r="S16" s="35"/>
      <c r="T16" s="35"/>
      <c r="U16" s="35"/>
      <c r="V16" s="35"/>
      <c r="W16" s="35"/>
      <c r="X16" s="35"/>
      <c r="Y16" s="35"/>
      <c r="Z16" s="35"/>
    </row>
    <row r="17" spans="1:26">
      <c r="A17" s="55"/>
      <c r="B17" s="50"/>
      <c r="C17" s="51"/>
      <c r="D17" s="89"/>
      <c r="E17" s="853"/>
      <c r="F17" s="59"/>
      <c r="G17" s="35"/>
      <c r="H17" s="35"/>
      <c r="I17" s="35"/>
      <c r="J17" s="35"/>
      <c r="K17" s="35"/>
      <c r="L17" s="35"/>
      <c r="M17" s="35"/>
      <c r="N17" s="35"/>
      <c r="O17" s="35"/>
      <c r="P17" s="35"/>
      <c r="Q17" s="35"/>
      <c r="R17" s="35"/>
      <c r="S17" s="35"/>
      <c r="T17" s="35"/>
      <c r="U17" s="35"/>
      <c r="V17" s="35"/>
      <c r="W17" s="35"/>
      <c r="X17" s="35"/>
      <c r="Y17" s="35"/>
      <c r="Z17" s="35"/>
    </row>
    <row r="18" spans="1:26">
      <c r="A18" s="61" t="s">
        <v>1027</v>
      </c>
      <c r="B18" s="54" t="s">
        <v>2426</v>
      </c>
      <c r="C18" s="51"/>
      <c r="D18" s="52"/>
      <c r="E18" s="52"/>
      <c r="F18" s="48"/>
      <c r="G18" s="35"/>
      <c r="H18" s="35"/>
      <c r="I18" s="35"/>
      <c r="J18" s="35"/>
      <c r="K18" s="35"/>
      <c r="L18" s="35"/>
      <c r="M18" s="35"/>
      <c r="N18" s="35"/>
      <c r="O18" s="35"/>
      <c r="P18" s="35"/>
      <c r="Q18" s="35"/>
      <c r="R18" s="35"/>
      <c r="S18" s="35"/>
      <c r="T18" s="35"/>
      <c r="U18" s="35"/>
      <c r="V18" s="35"/>
      <c r="W18" s="35"/>
      <c r="X18" s="35"/>
      <c r="Y18" s="35"/>
      <c r="Z18" s="35"/>
    </row>
    <row r="19" spans="1:26" ht="148.15" customHeight="1">
      <c r="A19" s="55"/>
      <c r="B19" s="50" t="s">
        <v>2427</v>
      </c>
      <c r="C19" s="51"/>
      <c r="D19" s="89"/>
      <c r="E19" s="853"/>
      <c r="F19" s="59"/>
      <c r="G19" s="35"/>
      <c r="H19" s="35"/>
      <c r="I19" s="35"/>
      <c r="J19" s="35"/>
      <c r="K19" s="35"/>
      <c r="L19" s="35"/>
      <c r="M19" s="35"/>
      <c r="N19" s="35"/>
      <c r="O19" s="35"/>
      <c r="P19" s="35"/>
      <c r="Q19" s="35"/>
      <c r="R19" s="35"/>
      <c r="S19" s="35"/>
      <c r="T19" s="35"/>
      <c r="U19" s="35"/>
      <c r="V19" s="35"/>
      <c r="W19" s="35"/>
      <c r="X19" s="35"/>
      <c r="Y19" s="35"/>
      <c r="Z19" s="35"/>
    </row>
    <row r="20" spans="1:26" ht="24">
      <c r="A20" s="55" t="s">
        <v>75</v>
      </c>
      <c r="B20" s="50" t="s">
        <v>2429</v>
      </c>
      <c r="C20" s="854" t="s">
        <v>2428</v>
      </c>
      <c r="D20" s="35">
        <v>1</v>
      </c>
      <c r="E20" s="886"/>
      <c r="F20" s="68">
        <f>$D20*E20</f>
        <v>0</v>
      </c>
      <c r="G20" s="35"/>
      <c r="H20" s="35"/>
      <c r="I20" s="35"/>
      <c r="J20" s="35"/>
      <c r="K20" s="35"/>
      <c r="L20" s="35"/>
      <c r="M20" s="35"/>
      <c r="N20" s="35"/>
      <c r="O20" s="35"/>
      <c r="P20" s="35"/>
      <c r="Q20" s="35"/>
      <c r="R20" s="35"/>
      <c r="S20" s="35"/>
      <c r="T20" s="35"/>
      <c r="U20" s="35"/>
      <c r="V20" s="35"/>
      <c r="W20" s="35"/>
      <c r="X20" s="35"/>
      <c r="Y20" s="35"/>
      <c r="Z20" s="35"/>
    </row>
    <row r="21" spans="1:26">
      <c r="A21" s="55"/>
      <c r="B21" s="50"/>
      <c r="C21" s="51"/>
      <c r="D21" s="89"/>
      <c r="E21" s="853"/>
      <c r="F21" s="59"/>
      <c r="G21" s="35"/>
      <c r="H21" s="35"/>
      <c r="I21" s="35"/>
      <c r="J21" s="35"/>
      <c r="K21" s="35"/>
      <c r="L21" s="35"/>
      <c r="M21" s="35"/>
      <c r="N21" s="35"/>
      <c r="O21" s="35"/>
      <c r="P21" s="35"/>
      <c r="Q21" s="35"/>
      <c r="R21" s="35"/>
      <c r="S21" s="35"/>
      <c r="T21" s="35"/>
      <c r="U21" s="35"/>
      <c r="V21" s="35"/>
      <c r="W21" s="35"/>
      <c r="X21" s="35"/>
      <c r="Y21" s="35"/>
      <c r="Z21" s="35"/>
    </row>
    <row r="22" spans="1:26">
      <c r="A22" s="61" t="s">
        <v>1030</v>
      </c>
      <c r="B22" s="54" t="s">
        <v>2430</v>
      </c>
      <c r="C22" s="51"/>
      <c r="D22" s="89"/>
      <c r="E22" s="853"/>
      <c r="F22" s="59"/>
      <c r="G22" s="35"/>
      <c r="H22" s="35"/>
      <c r="I22" s="35"/>
      <c r="J22" s="35"/>
      <c r="K22" s="35"/>
      <c r="L22" s="35"/>
      <c r="M22" s="35"/>
      <c r="N22" s="35"/>
      <c r="O22" s="35"/>
      <c r="P22" s="35"/>
      <c r="Q22" s="35"/>
      <c r="R22" s="35"/>
      <c r="S22" s="35"/>
      <c r="T22" s="35"/>
      <c r="U22" s="35"/>
      <c r="V22" s="35"/>
      <c r="W22" s="35"/>
      <c r="X22" s="35"/>
      <c r="Y22" s="35"/>
      <c r="Z22" s="35"/>
    </row>
    <row r="23" spans="1:26" ht="89.25">
      <c r="A23" s="55"/>
      <c r="B23" s="50" t="s">
        <v>4239</v>
      </c>
      <c r="C23" s="51"/>
      <c r="D23" s="89"/>
      <c r="E23" s="853"/>
      <c r="F23" s="59"/>
      <c r="G23" s="35"/>
      <c r="H23" s="35"/>
      <c r="I23" s="35"/>
      <c r="J23" s="35"/>
      <c r="K23" s="35"/>
      <c r="L23" s="35"/>
      <c r="M23" s="35"/>
      <c r="N23" s="35"/>
      <c r="O23" s="35"/>
      <c r="P23" s="35"/>
      <c r="Q23" s="35"/>
      <c r="R23" s="35"/>
      <c r="S23" s="35"/>
      <c r="T23" s="35"/>
      <c r="U23" s="35"/>
      <c r="V23" s="35"/>
      <c r="W23" s="35"/>
      <c r="X23" s="35"/>
      <c r="Y23" s="35"/>
      <c r="Z23" s="35"/>
    </row>
    <row r="24" spans="1:26" ht="25.5">
      <c r="A24" s="55"/>
      <c r="B24" s="50" t="s">
        <v>3320</v>
      </c>
      <c r="C24" s="232" t="s">
        <v>1046</v>
      </c>
      <c r="D24" s="63">
        <v>64</v>
      </c>
      <c r="E24" s="886"/>
      <c r="F24" s="68">
        <f>$D24*E24</f>
        <v>0</v>
      </c>
      <c r="G24" s="35"/>
      <c r="H24" s="35"/>
      <c r="I24" s="35"/>
      <c r="J24" s="35"/>
      <c r="K24" s="35"/>
      <c r="L24" s="35"/>
      <c r="M24" s="35"/>
      <c r="N24" s="35"/>
      <c r="O24" s="35"/>
      <c r="P24" s="35"/>
      <c r="Q24" s="35"/>
      <c r="R24" s="35"/>
      <c r="S24" s="35"/>
      <c r="T24" s="35"/>
      <c r="U24" s="35"/>
      <c r="V24" s="35"/>
      <c r="W24" s="35"/>
      <c r="X24" s="35"/>
      <c r="Y24" s="35"/>
      <c r="Z24" s="35"/>
    </row>
    <row r="25" spans="1:26">
      <c r="A25" s="77"/>
      <c r="B25" s="78"/>
      <c r="C25" s="79"/>
      <c r="D25" s="79"/>
      <c r="E25" s="79"/>
      <c r="F25" s="59">
        <f t="shared" ref="F25:F39" si="0">ROUND(D25*E25,2)</f>
        <v>0</v>
      </c>
      <c r="G25" s="88"/>
      <c r="H25" s="88"/>
      <c r="I25" s="88"/>
      <c r="J25" s="88"/>
      <c r="K25" s="88"/>
      <c r="L25" s="88"/>
      <c r="M25" s="88"/>
      <c r="N25" s="88"/>
      <c r="O25" s="88"/>
      <c r="P25" s="88"/>
      <c r="Q25" s="88"/>
      <c r="R25" s="88"/>
      <c r="S25" s="88"/>
      <c r="T25" s="88"/>
      <c r="U25" s="88"/>
      <c r="V25" s="88"/>
      <c r="W25" s="88"/>
      <c r="X25" s="88"/>
      <c r="Y25" s="88"/>
      <c r="Z25" s="88"/>
    </row>
    <row r="26" spans="1:26" s="29" customFormat="1" ht="18" customHeight="1">
      <c r="A26" s="81" t="str">
        <f>A13</f>
        <v>I.</v>
      </c>
      <c r="B26" s="82" t="str">
        <f>CONCATENATE(B13," ", "UKUPNO:")</f>
        <v>PRIPREMNI RADOVI UKUPNO:</v>
      </c>
      <c r="C26" s="16"/>
      <c r="D26" s="83"/>
      <c r="E26" s="83"/>
      <c r="F26" s="855">
        <f>SUM(F16:F24)</f>
        <v>0</v>
      </c>
      <c r="G26" s="115"/>
      <c r="H26" s="115"/>
      <c r="I26" s="115"/>
      <c r="J26" s="115"/>
      <c r="K26" s="115"/>
      <c r="L26" s="115"/>
      <c r="M26" s="115"/>
      <c r="N26" s="115"/>
      <c r="O26" s="115"/>
      <c r="P26" s="115"/>
      <c r="Q26" s="115"/>
      <c r="R26" s="115"/>
      <c r="S26" s="115"/>
      <c r="T26" s="115"/>
      <c r="U26" s="115"/>
      <c r="V26" s="115"/>
      <c r="W26" s="115"/>
      <c r="X26" s="115"/>
      <c r="Y26" s="115"/>
      <c r="Z26" s="115"/>
    </row>
    <row r="27" spans="1:26">
      <c r="A27" s="49"/>
      <c r="B27" s="50"/>
      <c r="C27" s="51"/>
      <c r="D27" s="52"/>
      <c r="E27" s="52"/>
      <c r="F27" s="59">
        <f t="shared" si="0"/>
        <v>0</v>
      </c>
      <c r="G27" s="35"/>
      <c r="H27" s="35"/>
      <c r="I27" s="35"/>
      <c r="J27" s="35"/>
      <c r="K27" s="35"/>
      <c r="L27" s="35"/>
      <c r="M27" s="35"/>
      <c r="N27" s="35"/>
      <c r="O27" s="35"/>
      <c r="P27" s="35"/>
      <c r="Q27" s="35"/>
      <c r="R27" s="35"/>
      <c r="S27" s="35"/>
      <c r="T27" s="35"/>
      <c r="U27" s="35"/>
      <c r="V27" s="35"/>
      <c r="W27" s="35"/>
      <c r="X27" s="35"/>
      <c r="Y27" s="35"/>
      <c r="Z27" s="35"/>
    </row>
    <row r="28" spans="1:26">
      <c r="A28" s="49"/>
      <c r="B28" s="50"/>
      <c r="C28" s="51"/>
      <c r="D28" s="52"/>
      <c r="E28" s="52"/>
      <c r="F28" s="59">
        <f t="shared" si="0"/>
        <v>0</v>
      </c>
      <c r="G28" s="35"/>
      <c r="H28" s="35"/>
      <c r="I28" s="35"/>
      <c r="J28" s="35"/>
      <c r="K28" s="35"/>
      <c r="L28" s="35"/>
      <c r="M28" s="35"/>
      <c r="N28" s="35"/>
      <c r="O28" s="35"/>
      <c r="P28" s="35"/>
      <c r="Q28" s="35"/>
      <c r="R28" s="35"/>
      <c r="S28" s="35"/>
      <c r="T28" s="35"/>
      <c r="U28" s="35"/>
      <c r="V28" s="35"/>
      <c r="W28" s="35"/>
      <c r="X28" s="35"/>
      <c r="Y28" s="35"/>
      <c r="Z28" s="35"/>
    </row>
    <row r="29" spans="1:26" ht="15" customHeight="1">
      <c r="A29" s="856" t="s">
        <v>1007</v>
      </c>
      <c r="B29" s="857" t="s">
        <v>223</v>
      </c>
      <c r="C29" s="858"/>
      <c r="D29" s="859"/>
      <c r="E29" s="859"/>
      <c r="F29" s="859">
        <f t="shared" si="0"/>
        <v>0</v>
      </c>
      <c r="G29" s="88"/>
      <c r="H29" s="88"/>
      <c r="I29" s="88"/>
      <c r="J29" s="88"/>
      <c r="K29" s="88"/>
      <c r="L29" s="88"/>
      <c r="M29" s="88"/>
      <c r="N29" s="88"/>
      <c r="O29" s="88"/>
      <c r="P29" s="88"/>
      <c r="Q29" s="88"/>
      <c r="R29" s="88"/>
      <c r="S29" s="88"/>
      <c r="T29" s="88"/>
      <c r="U29" s="88"/>
      <c r="V29" s="88"/>
      <c r="W29" s="88"/>
      <c r="X29" s="88"/>
      <c r="Y29" s="88"/>
      <c r="Z29" s="88"/>
    </row>
    <row r="30" spans="1:26">
      <c r="A30" s="49"/>
      <c r="B30" s="50"/>
      <c r="C30" s="51"/>
      <c r="D30" s="52"/>
      <c r="E30" s="52"/>
      <c r="F30" s="59">
        <f t="shared" si="0"/>
        <v>0</v>
      </c>
      <c r="G30" s="35"/>
      <c r="H30" s="35"/>
      <c r="I30" s="35"/>
      <c r="J30" s="35"/>
      <c r="K30" s="35"/>
      <c r="L30" s="35"/>
      <c r="M30" s="35"/>
      <c r="N30" s="35"/>
      <c r="O30" s="35"/>
      <c r="P30" s="35"/>
      <c r="Q30" s="35"/>
      <c r="R30" s="35"/>
      <c r="S30" s="35"/>
      <c r="T30" s="35"/>
      <c r="U30" s="35"/>
      <c r="V30" s="35"/>
      <c r="W30" s="35"/>
      <c r="X30" s="35"/>
      <c r="Y30" s="35"/>
      <c r="Z30" s="35"/>
    </row>
    <row r="31" spans="1:26">
      <c r="A31" s="61" t="s">
        <v>987</v>
      </c>
      <c r="B31" s="54" t="s">
        <v>2507</v>
      </c>
      <c r="C31" s="51"/>
      <c r="D31" s="52"/>
      <c r="E31" s="52"/>
      <c r="F31" s="59">
        <f t="shared" si="0"/>
        <v>0</v>
      </c>
      <c r="G31" s="35"/>
      <c r="H31" s="35"/>
      <c r="I31" s="35"/>
      <c r="J31" s="35"/>
      <c r="K31" s="35"/>
      <c r="L31" s="35"/>
      <c r="M31" s="35"/>
      <c r="N31" s="35"/>
      <c r="O31" s="35"/>
      <c r="P31" s="35"/>
      <c r="Q31" s="35"/>
      <c r="R31" s="35"/>
      <c r="S31" s="35"/>
      <c r="T31" s="35"/>
      <c r="U31" s="35"/>
      <c r="V31" s="35"/>
      <c r="W31" s="35"/>
      <c r="X31" s="35"/>
      <c r="Y31" s="35"/>
      <c r="Z31" s="35"/>
    </row>
    <row r="32" spans="1:26" ht="219.6" customHeight="1">
      <c r="A32" s="55" t="s">
        <v>990</v>
      </c>
      <c r="B32" s="50" t="s">
        <v>2431</v>
      </c>
      <c r="C32" s="51" t="s">
        <v>1028</v>
      </c>
      <c r="D32" s="63">
        <v>50</v>
      </c>
      <c r="E32" s="621"/>
      <c r="F32" s="68">
        <f>$D32*E32</f>
        <v>0</v>
      </c>
      <c r="G32" s="35"/>
      <c r="H32" s="35"/>
      <c r="I32" s="35"/>
      <c r="J32" s="35"/>
      <c r="K32" s="35"/>
      <c r="L32" s="35"/>
      <c r="M32" s="35"/>
      <c r="N32" s="35"/>
      <c r="O32" s="35"/>
      <c r="P32" s="35"/>
      <c r="Q32" s="35"/>
      <c r="R32" s="35"/>
      <c r="S32" s="35"/>
      <c r="T32" s="35"/>
      <c r="U32" s="35"/>
      <c r="V32" s="35"/>
      <c r="W32" s="35"/>
      <c r="X32" s="35"/>
      <c r="Y32" s="35"/>
      <c r="Z32" s="35"/>
    </row>
    <row r="33" spans="1:26">
      <c r="A33" s="49"/>
      <c r="B33" s="50"/>
      <c r="C33" s="51"/>
      <c r="D33" s="52"/>
      <c r="E33" s="52"/>
      <c r="F33" s="59">
        <f t="shared" si="0"/>
        <v>0</v>
      </c>
      <c r="G33" s="35"/>
      <c r="H33" s="35"/>
      <c r="I33" s="35"/>
      <c r="J33" s="35"/>
      <c r="K33" s="35"/>
      <c r="L33" s="35"/>
      <c r="M33" s="35"/>
      <c r="N33" s="35"/>
      <c r="O33" s="35"/>
      <c r="P33" s="35"/>
      <c r="Q33" s="35"/>
      <c r="R33" s="35"/>
      <c r="S33" s="35"/>
      <c r="T33" s="35"/>
      <c r="U33" s="35"/>
      <c r="V33" s="35"/>
      <c r="W33" s="35"/>
      <c r="X33" s="35"/>
      <c r="Y33" s="35"/>
      <c r="Z33" s="35"/>
    </row>
    <row r="34" spans="1:26">
      <c r="A34" s="61" t="s">
        <v>1027</v>
      </c>
      <c r="B34" s="54" t="s">
        <v>2432</v>
      </c>
      <c r="C34" s="51"/>
      <c r="D34" s="52"/>
      <c r="E34" s="52"/>
      <c r="F34" s="59">
        <f t="shared" si="0"/>
        <v>0</v>
      </c>
      <c r="G34" s="35"/>
      <c r="H34" s="35"/>
      <c r="I34" s="35"/>
      <c r="J34" s="35"/>
      <c r="K34" s="35"/>
      <c r="L34" s="35"/>
      <c r="M34" s="35"/>
      <c r="N34" s="35"/>
      <c r="O34" s="35"/>
      <c r="P34" s="35"/>
      <c r="Q34" s="35"/>
      <c r="R34" s="35"/>
      <c r="S34" s="35"/>
      <c r="T34" s="35"/>
      <c r="U34" s="35"/>
      <c r="V34" s="35"/>
      <c r="W34" s="35"/>
      <c r="X34" s="35"/>
      <c r="Y34" s="35"/>
      <c r="Z34" s="35"/>
    </row>
    <row r="35" spans="1:26" ht="63.75">
      <c r="A35" s="55" t="s">
        <v>990</v>
      </c>
      <c r="B35" s="65" t="s">
        <v>3318</v>
      </c>
      <c r="C35" s="51"/>
      <c r="D35" s="52"/>
      <c r="E35" s="52"/>
      <c r="F35" s="68"/>
      <c r="G35" s="35"/>
      <c r="H35" s="35"/>
      <c r="I35" s="35"/>
      <c r="J35" s="35"/>
      <c r="K35" s="35"/>
      <c r="L35" s="35"/>
      <c r="M35" s="35"/>
      <c r="N35" s="35"/>
      <c r="O35" s="35"/>
      <c r="P35" s="35"/>
      <c r="Q35" s="35"/>
      <c r="R35" s="35"/>
      <c r="S35" s="35"/>
      <c r="T35" s="35"/>
      <c r="U35" s="35"/>
      <c r="V35" s="35"/>
      <c r="W35" s="35"/>
      <c r="X35" s="35"/>
      <c r="Y35" s="35"/>
      <c r="Z35" s="35"/>
    </row>
    <row r="36" spans="1:26" ht="38.25">
      <c r="A36" s="55" t="s">
        <v>75</v>
      </c>
      <c r="B36" s="50" t="s">
        <v>4226</v>
      </c>
      <c r="C36" s="51" t="s">
        <v>1006</v>
      </c>
      <c r="D36" s="63">
        <v>280</v>
      </c>
      <c r="E36" s="621"/>
      <c r="F36" s="68">
        <f>$D36*E36</f>
        <v>0</v>
      </c>
      <c r="G36" s="35"/>
      <c r="H36" s="35"/>
      <c r="I36" s="35"/>
      <c r="J36" s="35"/>
      <c r="K36" s="35"/>
      <c r="L36" s="35"/>
      <c r="M36" s="35"/>
      <c r="N36" s="35"/>
      <c r="O36" s="35"/>
      <c r="P36" s="35"/>
      <c r="Q36" s="35"/>
      <c r="R36" s="35"/>
      <c r="S36" s="35"/>
      <c r="T36" s="35"/>
      <c r="U36" s="35"/>
      <c r="V36" s="35"/>
      <c r="W36" s="35"/>
      <c r="X36" s="35"/>
      <c r="Y36" s="35"/>
      <c r="Z36" s="35"/>
    </row>
    <row r="37" spans="1:26">
      <c r="A37" s="55" t="s">
        <v>77</v>
      </c>
      <c r="B37" s="50" t="s">
        <v>2508</v>
      </c>
      <c r="C37" s="51" t="s">
        <v>1006</v>
      </c>
      <c r="D37" s="63">
        <v>80</v>
      </c>
      <c r="E37" s="621"/>
      <c r="F37" s="68">
        <f>$D37*E37</f>
        <v>0</v>
      </c>
      <c r="G37" s="35"/>
      <c r="H37" s="35"/>
      <c r="I37" s="35"/>
      <c r="J37" s="35"/>
      <c r="K37" s="35"/>
      <c r="L37" s="35"/>
      <c r="M37" s="35"/>
      <c r="N37" s="35"/>
      <c r="O37" s="35"/>
      <c r="P37" s="35"/>
      <c r="Q37" s="35"/>
      <c r="R37" s="35"/>
      <c r="S37" s="35"/>
      <c r="T37" s="35"/>
      <c r="U37" s="35"/>
      <c r="V37" s="35"/>
      <c r="W37" s="35"/>
      <c r="X37" s="35"/>
      <c r="Y37" s="35"/>
      <c r="Z37" s="35"/>
    </row>
    <row r="38" spans="1:26">
      <c r="A38" s="49"/>
      <c r="B38" s="50"/>
      <c r="C38" s="51"/>
      <c r="D38" s="52"/>
      <c r="E38" s="52"/>
      <c r="F38" s="59">
        <f t="shared" si="0"/>
        <v>0</v>
      </c>
      <c r="G38" s="35"/>
      <c r="H38" s="35"/>
      <c r="I38" s="35"/>
      <c r="J38" s="35"/>
      <c r="K38" s="35"/>
      <c r="L38" s="35"/>
      <c r="M38" s="35"/>
      <c r="N38" s="35"/>
      <c r="O38" s="35"/>
      <c r="P38" s="35"/>
      <c r="Q38" s="35"/>
      <c r="R38" s="35"/>
      <c r="S38" s="35"/>
      <c r="T38" s="35"/>
      <c r="U38" s="35"/>
      <c r="V38" s="35"/>
      <c r="W38" s="35"/>
      <c r="X38" s="35"/>
      <c r="Y38" s="35"/>
      <c r="Z38" s="35"/>
    </row>
    <row r="39" spans="1:26" ht="25.5">
      <c r="A39" s="61" t="s">
        <v>1030</v>
      </c>
      <c r="B39" s="54" t="s">
        <v>2433</v>
      </c>
      <c r="C39" s="51"/>
      <c r="D39" s="52"/>
      <c r="E39" s="52"/>
      <c r="F39" s="59">
        <f t="shared" si="0"/>
        <v>0</v>
      </c>
      <c r="G39" s="35"/>
      <c r="H39" s="35"/>
      <c r="I39" s="35"/>
      <c r="J39" s="35"/>
      <c r="K39" s="35"/>
      <c r="L39" s="35"/>
      <c r="M39" s="35"/>
      <c r="N39" s="35"/>
      <c r="O39" s="35"/>
      <c r="P39" s="35"/>
      <c r="Q39" s="35"/>
      <c r="R39" s="35"/>
      <c r="S39" s="35"/>
      <c r="T39" s="35"/>
      <c r="U39" s="35"/>
      <c r="V39" s="35"/>
      <c r="W39" s="35"/>
      <c r="X39" s="35"/>
      <c r="Y39" s="35"/>
      <c r="Z39" s="35"/>
    </row>
    <row r="40" spans="1:26" ht="114.75">
      <c r="A40" s="55" t="s">
        <v>990</v>
      </c>
      <c r="B40" s="50" t="s">
        <v>4227</v>
      </c>
      <c r="C40" s="51" t="s">
        <v>1028</v>
      </c>
      <c r="D40" s="63">
        <v>740</v>
      </c>
      <c r="E40" s="621"/>
      <c r="F40" s="68">
        <f>$D40*E40</f>
        <v>0</v>
      </c>
      <c r="G40" s="35"/>
      <c r="H40" s="35"/>
      <c r="I40" s="35"/>
      <c r="J40" s="35"/>
      <c r="K40" s="35"/>
      <c r="L40" s="35"/>
      <c r="M40" s="35"/>
      <c r="N40" s="35"/>
      <c r="O40" s="35"/>
      <c r="P40" s="35"/>
      <c r="Q40" s="35"/>
      <c r="R40" s="35"/>
      <c r="S40" s="35"/>
      <c r="T40" s="35"/>
      <c r="U40" s="35"/>
      <c r="V40" s="35"/>
      <c r="W40" s="35"/>
      <c r="X40" s="35"/>
      <c r="Y40" s="35"/>
      <c r="Z40" s="35"/>
    </row>
    <row r="41" spans="1:26">
      <c r="A41" s="49"/>
      <c r="B41" s="50"/>
      <c r="C41" s="51"/>
      <c r="D41" s="52"/>
      <c r="E41" s="52"/>
      <c r="F41" s="59"/>
      <c r="G41" s="35"/>
      <c r="H41" s="35"/>
      <c r="I41" s="35"/>
      <c r="J41" s="35"/>
      <c r="K41" s="35"/>
      <c r="L41" s="35"/>
      <c r="M41" s="35"/>
      <c r="N41" s="35"/>
      <c r="O41" s="35"/>
      <c r="P41" s="35"/>
      <c r="Q41" s="35"/>
      <c r="R41" s="35"/>
      <c r="S41" s="35"/>
      <c r="T41" s="35"/>
      <c r="U41" s="35"/>
      <c r="V41" s="35"/>
      <c r="W41" s="35"/>
      <c r="X41" s="35"/>
      <c r="Y41" s="35"/>
      <c r="Z41" s="35"/>
    </row>
    <row r="42" spans="1:26">
      <c r="A42" s="61" t="s">
        <v>1034</v>
      </c>
      <c r="B42" s="54" t="s">
        <v>2434</v>
      </c>
      <c r="C42" s="51"/>
      <c r="D42" s="52"/>
      <c r="E42" s="52"/>
      <c r="F42" s="59"/>
      <c r="G42" s="35"/>
      <c r="H42" s="35"/>
      <c r="I42" s="35"/>
      <c r="J42" s="35"/>
      <c r="K42" s="35"/>
      <c r="L42" s="35"/>
      <c r="M42" s="35"/>
      <c r="N42" s="35"/>
      <c r="O42" s="35"/>
      <c r="P42" s="35"/>
      <c r="Q42" s="35"/>
      <c r="R42" s="35"/>
      <c r="S42" s="35"/>
      <c r="T42" s="35"/>
      <c r="U42" s="35"/>
      <c r="V42" s="35"/>
      <c r="W42" s="35"/>
      <c r="X42" s="35"/>
      <c r="Y42" s="35"/>
      <c r="Z42" s="35"/>
    </row>
    <row r="43" spans="1:26" ht="25.5">
      <c r="A43" s="55" t="s">
        <v>990</v>
      </c>
      <c r="B43" s="50" t="s">
        <v>2435</v>
      </c>
      <c r="C43" s="51"/>
      <c r="D43" s="52"/>
      <c r="E43" s="52"/>
      <c r="F43" s="59"/>
      <c r="G43" s="35"/>
      <c r="H43" s="35"/>
      <c r="I43" s="35"/>
      <c r="J43" s="35"/>
      <c r="K43" s="35"/>
      <c r="L43" s="35"/>
      <c r="M43" s="35"/>
      <c r="N43" s="35"/>
      <c r="O43" s="35"/>
      <c r="P43" s="35"/>
      <c r="Q43" s="35"/>
      <c r="R43" s="35"/>
      <c r="S43" s="35"/>
      <c r="T43" s="35"/>
      <c r="U43" s="35"/>
      <c r="V43" s="35"/>
      <c r="W43" s="35"/>
      <c r="X43" s="35"/>
      <c r="Y43" s="35"/>
      <c r="Z43" s="35"/>
    </row>
    <row r="44" spans="1:26" ht="25.5">
      <c r="A44" s="55" t="s">
        <v>990</v>
      </c>
      <c r="B44" s="50" t="s">
        <v>2436</v>
      </c>
      <c r="C44" s="51"/>
      <c r="D44" s="52"/>
      <c r="E44" s="52"/>
      <c r="F44" s="59"/>
      <c r="G44" s="35"/>
      <c r="H44" s="35"/>
      <c r="I44" s="35"/>
      <c r="J44" s="35"/>
      <c r="K44" s="35"/>
      <c r="L44" s="35"/>
      <c r="M44" s="35"/>
      <c r="N44" s="35"/>
      <c r="O44" s="35"/>
      <c r="P44" s="35"/>
      <c r="Q44" s="35"/>
      <c r="R44" s="35"/>
      <c r="S44" s="35"/>
      <c r="T44" s="35"/>
      <c r="U44" s="35"/>
      <c r="V44" s="35"/>
      <c r="W44" s="35"/>
      <c r="X44" s="35"/>
      <c r="Y44" s="35"/>
      <c r="Z44" s="35"/>
    </row>
    <row r="45" spans="1:26" ht="51">
      <c r="A45" s="55" t="s">
        <v>990</v>
      </c>
      <c r="B45" s="50" t="s">
        <v>2437</v>
      </c>
      <c r="C45" s="51" t="s">
        <v>1006</v>
      </c>
      <c r="D45" s="63">
        <v>1875</v>
      </c>
      <c r="E45" s="621"/>
      <c r="F45" s="68">
        <f>$D45*E45</f>
        <v>0</v>
      </c>
      <c r="G45" s="35"/>
      <c r="H45" s="35"/>
      <c r="I45" s="35"/>
      <c r="J45" s="35"/>
      <c r="K45" s="35"/>
      <c r="L45" s="35"/>
      <c r="M45" s="35"/>
      <c r="N45" s="35"/>
      <c r="O45" s="35"/>
      <c r="P45" s="35"/>
      <c r="Q45" s="35"/>
      <c r="R45" s="35"/>
      <c r="S45" s="35"/>
      <c r="T45" s="35"/>
      <c r="U45" s="35"/>
      <c r="V45" s="35"/>
      <c r="W45" s="35"/>
      <c r="X45" s="35"/>
      <c r="Y45" s="35"/>
      <c r="Z45" s="35"/>
    </row>
    <row r="46" spans="1:26">
      <c r="A46" s="49"/>
      <c r="B46" s="50"/>
      <c r="C46" s="51"/>
      <c r="D46" s="52"/>
      <c r="E46" s="52"/>
      <c r="F46" s="59"/>
      <c r="G46" s="35"/>
      <c r="H46" s="35"/>
      <c r="I46" s="35"/>
      <c r="J46" s="35"/>
      <c r="K46" s="35"/>
      <c r="L46" s="35"/>
      <c r="M46" s="35"/>
      <c r="N46" s="35"/>
      <c r="O46" s="35"/>
      <c r="P46" s="35"/>
      <c r="Q46" s="35"/>
      <c r="R46" s="35"/>
      <c r="S46" s="35"/>
      <c r="T46" s="35"/>
      <c r="U46" s="35"/>
      <c r="V46" s="35"/>
      <c r="W46" s="35"/>
      <c r="X46" s="35"/>
      <c r="Y46" s="35"/>
      <c r="Z46" s="35"/>
    </row>
    <row r="47" spans="1:26">
      <c r="A47" s="61" t="s">
        <v>1035</v>
      </c>
      <c r="B47" s="54" t="s">
        <v>2438</v>
      </c>
      <c r="C47" s="51"/>
      <c r="D47" s="52"/>
      <c r="E47" s="52"/>
      <c r="F47" s="59"/>
      <c r="G47" s="35"/>
      <c r="H47" s="35"/>
      <c r="I47" s="35"/>
      <c r="J47" s="35"/>
      <c r="K47" s="35"/>
      <c r="L47" s="35"/>
      <c r="M47" s="35"/>
      <c r="N47" s="35"/>
      <c r="O47" s="35"/>
      <c r="P47" s="35"/>
      <c r="Q47" s="35"/>
      <c r="R47" s="35"/>
      <c r="S47" s="35"/>
      <c r="T47" s="35"/>
      <c r="U47" s="35"/>
      <c r="V47" s="35"/>
      <c r="W47" s="35"/>
      <c r="X47" s="35"/>
      <c r="Y47" s="35"/>
      <c r="Z47" s="35"/>
    </row>
    <row r="48" spans="1:26" ht="25.5">
      <c r="A48" s="55" t="s">
        <v>990</v>
      </c>
      <c r="B48" s="50" t="s">
        <v>2439</v>
      </c>
      <c r="C48" s="51" t="s">
        <v>1006</v>
      </c>
      <c r="D48" s="63">
        <v>1875</v>
      </c>
      <c r="E48" s="621"/>
      <c r="F48" s="68">
        <f>$D48*E48</f>
        <v>0</v>
      </c>
      <c r="G48" s="35"/>
      <c r="H48" s="35"/>
      <c r="I48" s="35"/>
      <c r="J48" s="35"/>
      <c r="K48" s="35"/>
      <c r="L48" s="35"/>
      <c r="M48" s="35"/>
      <c r="N48" s="35"/>
      <c r="O48" s="35"/>
      <c r="P48" s="35"/>
      <c r="Q48" s="35"/>
      <c r="R48" s="35"/>
      <c r="S48" s="35"/>
      <c r="T48" s="35"/>
      <c r="U48" s="35"/>
      <c r="V48" s="35"/>
      <c r="W48" s="35"/>
      <c r="X48" s="35"/>
      <c r="Y48" s="35"/>
      <c r="Z48" s="35"/>
    </row>
    <row r="49" spans="1:26">
      <c r="A49" s="77"/>
      <c r="B49" s="78"/>
      <c r="C49" s="79"/>
      <c r="D49" s="79"/>
      <c r="E49" s="248"/>
      <c r="F49" s="59">
        <f t="shared" ref="F49:F53" si="1">ROUND(D49*E49,2)</f>
        <v>0</v>
      </c>
      <c r="G49" s="88"/>
      <c r="H49" s="88"/>
      <c r="I49" s="88"/>
      <c r="J49" s="88"/>
      <c r="K49" s="88"/>
      <c r="L49" s="88"/>
      <c r="M49" s="88"/>
      <c r="N49" s="88"/>
      <c r="O49" s="88"/>
      <c r="P49" s="88"/>
      <c r="Q49" s="88"/>
      <c r="R49" s="88"/>
      <c r="S49" s="88"/>
      <c r="T49" s="88"/>
      <c r="U49" s="88"/>
      <c r="V49" s="88"/>
      <c r="W49" s="88"/>
      <c r="X49" s="88"/>
      <c r="Y49" s="88"/>
      <c r="Z49" s="88"/>
    </row>
    <row r="50" spans="1:26" s="29" customFormat="1" ht="18" customHeight="1">
      <c r="A50" s="81" t="str">
        <f>A29</f>
        <v>II.</v>
      </c>
      <c r="B50" s="82" t="str">
        <f>CONCATENATE(B29," ", "UKUPNO:")</f>
        <v>ZEMLJANI RADOVI UKUPNO:</v>
      </c>
      <c r="C50" s="16"/>
      <c r="D50" s="83"/>
      <c r="E50" s="83"/>
      <c r="F50" s="855">
        <f>SUM(F32:F48)</f>
        <v>0</v>
      </c>
      <c r="G50" s="115"/>
      <c r="H50" s="115"/>
      <c r="I50" s="115"/>
      <c r="J50" s="115"/>
      <c r="K50" s="115"/>
      <c r="L50" s="115"/>
      <c r="M50" s="115"/>
      <c r="N50" s="115"/>
      <c r="O50" s="115"/>
      <c r="P50" s="115"/>
      <c r="Q50" s="115"/>
      <c r="R50" s="115"/>
      <c r="S50" s="115"/>
      <c r="T50" s="115"/>
      <c r="U50" s="115"/>
      <c r="V50" s="115"/>
      <c r="W50" s="115"/>
      <c r="X50" s="115"/>
      <c r="Y50" s="115"/>
      <c r="Z50" s="115"/>
    </row>
    <row r="51" spans="1:26">
      <c r="A51" s="49"/>
      <c r="B51" s="50"/>
      <c r="C51" s="51"/>
      <c r="D51" s="52"/>
      <c r="E51" s="52"/>
      <c r="F51" s="59">
        <f t="shared" si="1"/>
        <v>0</v>
      </c>
      <c r="G51" s="35"/>
      <c r="H51" s="35"/>
      <c r="I51" s="35"/>
      <c r="J51" s="35"/>
      <c r="K51" s="35"/>
      <c r="L51" s="35"/>
      <c r="M51" s="35"/>
      <c r="N51" s="35"/>
      <c r="O51" s="35"/>
      <c r="P51" s="35"/>
      <c r="Q51" s="35"/>
      <c r="R51" s="35"/>
      <c r="S51" s="35"/>
      <c r="T51" s="35"/>
      <c r="U51" s="35"/>
      <c r="V51" s="35"/>
      <c r="W51" s="35"/>
      <c r="X51" s="35"/>
      <c r="Y51" s="35"/>
      <c r="Z51" s="35"/>
    </row>
    <row r="52" spans="1:26">
      <c r="A52" s="49"/>
      <c r="B52" s="50"/>
      <c r="C52" s="51"/>
      <c r="D52" s="52"/>
      <c r="E52" s="52"/>
      <c r="F52" s="59">
        <f t="shared" si="1"/>
        <v>0</v>
      </c>
      <c r="G52" s="35"/>
      <c r="H52" s="35"/>
      <c r="I52" s="35"/>
      <c r="J52" s="35"/>
      <c r="K52" s="35"/>
      <c r="L52" s="35"/>
      <c r="M52" s="35"/>
      <c r="N52" s="35"/>
      <c r="O52" s="35"/>
      <c r="P52" s="35"/>
      <c r="Q52" s="35"/>
      <c r="R52" s="35"/>
      <c r="S52" s="35"/>
      <c r="T52" s="35"/>
      <c r="U52" s="35"/>
      <c r="V52" s="35"/>
      <c r="W52" s="35"/>
      <c r="X52" s="35"/>
      <c r="Y52" s="35"/>
      <c r="Z52" s="35"/>
    </row>
    <row r="53" spans="1:26" ht="15" customHeight="1">
      <c r="A53" s="43" t="s">
        <v>1008</v>
      </c>
      <c r="B53" s="44" t="s">
        <v>2421</v>
      </c>
      <c r="C53" s="45"/>
      <c r="D53" s="46"/>
      <c r="E53" s="860"/>
      <c r="F53" s="860">
        <f t="shared" si="1"/>
        <v>0</v>
      </c>
      <c r="G53" s="88"/>
      <c r="H53" s="88"/>
      <c r="I53" s="88"/>
      <c r="J53" s="88"/>
      <c r="K53" s="88"/>
      <c r="L53" s="88"/>
      <c r="M53" s="88"/>
      <c r="N53" s="88"/>
      <c r="O53" s="88"/>
      <c r="P53" s="88"/>
      <c r="Q53" s="88"/>
      <c r="R53" s="88"/>
      <c r="S53" s="88"/>
      <c r="T53" s="88"/>
      <c r="U53" s="88"/>
      <c r="V53" s="88"/>
      <c r="W53" s="88"/>
      <c r="X53" s="88"/>
      <c r="Y53" s="88"/>
      <c r="Z53" s="88"/>
    </row>
    <row r="54" spans="1:26">
      <c r="A54" s="49"/>
      <c r="B54" s="50"/>
      <c r="C54" s="51"/>
      <c r="D54" s="52"/>
      <c r="E54" s="52"/>
      <c r="F54" s="59"/>
      <c r="G54" s="35"/>
      <c r="H54" s="35"/>
      <c r="I54" s="35"/>
      <c r="J54" s="35"/>
      <c r="K54" s="35"/>
      <c r="L54" s="35"/>
      <c r="M54" s="35"/>
      <c r="N54" s="35"/>
      <c r="O54" s="35"/>
      <c r="P54" s="35"/>
      <c r="Q54" s="35"/>
      <c r="R54" s="35"/>
      <c r="S54" s="35"/>
      <c r="T54" s="35"/>
      <c r="U54" s="35"/>
      <c r="V54" s="35"/>
      <c r="W54" s="35"/>
      <c r="X54" s="35"/>
      <c r="Y54" s="35"/>
      <c r="Z54" s="35"/>
    </row>
    <row r="55" spans="1:26">
      <c r="A55" s="61" t="s">
        <v>987</v>
      </c>
      <c r="B55" s="464" t="s">
        <v>4230</v>
      </c>
      <c r="C55" s="539"/>
      <c r="D55" s="861"/>
      <c r="E55" s="52"/>
      <c r="F55" s="59"/>
      <c r="G55" s="88"/>
      <c r="H55" s="88"/>
      <c r="I55" s="88"/>
      <c r="J55" s="88"/>
      <c r="K55" s="88"/>
      <c r="L55" s="88"/>
      <c r="M55" s="88"/>
      <c r="N55" s="88"/>
      <c r="O55" s="88"/>
      <c r="P55" s="88"/>
      <c r="Q55" s="88"/>
      <c r="R55" s="88"/>
      <c r="S55" s="88"/>
      <c r="T55" s="88"/>
      <c r="U55" s="88"/>
      <c r="V55" s="88"/>
      <c r="W55" s="88"/>
      <c r="X55" s="88"/>
      <c r="Y55" s="88"/>
      <c r="Z55" s="88"/>
    </row>
    <row r="56" spans="1:26">
      <c r="A56" s="61"/>
      <c r="B56" s="464"/>
      <c r="C56" s="539"/>
      <c r="D56" s="861"/>
      <c r="E56" s="52"/>
      <c r="F56" s="59"/>
      <c r="G56" s="88"/>
      <c r="H56" s="88"/>
      <c r="I56" s="88"/>
      <c r="J56" s="88"/>
      <c r="K56" s="88"/>
      <c r="L56" s="88"/>
      <c r="M56" s="88"/>
      <c r="N56" s="88"/>
      <c r="O56" s="88"/>
      <c r="P56" s="88"/>
      <c r="Q56" s="88"/>
      <c r="R56" s="88"/>
      <c r="S56" s="88"/>
      <c r="T56" s="88"/>
      <c r="U56" s="88"/>
      <c r="V56" s="88"/>
      <c r="W56" s="88"/>
      <c r="X56" s="88"/>
      <c r="Y56" s="88"/>
      <c r="Z56" s="88"/>
    </row>
    <row r="57" spans="1:26">
      <c r="A57" s="61" t="s">
        <v>1124</v>
      </c>
      <c r="B57" s="464" t="s">
        <v>2442</v>
      </c>
      <c r="C57" s="539"/>
      <c r="D57" s="861"/>
      <c r="E57" s="52"/>
      <c r="F57" s="59"/>
      <c r="G57" s="88"/>
      <c r="H57" s="88"/>
      <c r="I57" s="88"/>
      <c r="J57" s="88"/>
      <c r="K57" s="88"/>
      <c r="L57" s="88"/>
      <c r="M57" s="88"/>
      <c r="N57" s="88"/>
      <c r="O57" s="88"/>
      <c r="P57" s="88"/>
      <c r="Q57" s="88"/>
      <c r="R57" s="88"/>
      <c r="S57" s="88"/>
      <c r="T57" s="88"/>
      <c r="U57" s="88"/>
      <c r="V57" s="88"/>
      <c r="W57" s="88"/>
      <c r="X57" s="88"/>
      <c r="Y57" s="88"/>
      <c r="Z57" s="88"/>
    </row>
    <row r="58" spans="1:26" ht="63.75">
      <c r="A58" s="61"/>
      <c r="B58" s="497" t="s">
        <v>2441</v>
      </c>
      <c r="C58" s="293" t="s">
        <v>1044</v>
      </c>
      <c r="D58" s="539">
        <v>20</v>
      </c>
      <c r="E58" s="621"/>
      <c r="F58" s="68">
        <f>$D58*E58</f>
        <v>0</v>
      </c>
      <c r="G58" s="88"/>
      <c r="H58" s="88"/>
      <c r="I58" s="88"/>
      <c r="J58" s="88"/>
      <c r="K58" s="88"/>
      <c r="L58" s="88"/>
      <c r="M58" s="88"/>
      <c r="N58" s="88"/>
      <c r="O58" s="88"/>
      <c r="P58" s="88"/>
      <c r="Q58" s="88"/>
      <c r="R58" s="88"/>
      <c r="S58" s="88"/>
      <c r="T58" s="88"/>
      <c r="U58" s="88"/>
      <c r="V58" s="88"/>
      <c r="W58" s="88"/>
      <c r="X58" s="88"/>
      <c r="Y58" s="88"/>
      <c r="Z58" s="88"/>
    </row>
    <row r="59" spans="1:26" s="245" customFormat="1">
      <c r="A59" s="241" t="s">
        <v>990</v>
      </c>
      <c r="B59" s="242"/>
      <c r="C59" s="862"/>
      <c r="D59" s="863"/>
      <c r="E59" s="244"/>
      <c r="F59" s="59"/>
      <c r="G59" s="864"/>
      <c r="H59" s="864"/>
      <c r="I59" s="864"/>
      <c r="J59" s="864"/>
      <c r="K59" s="864"/>
      <c r="L59" s="864"/>
      <c r="M59" s="864"/>
      <c r="N59" s="864"/>
      <c r="O59" s="864"/>
      <c r="P59" s="864"/>
      <c r="Q59" s="864"/>
      <c r="R59" s="864"/>
      <c r="S59" s="864"/>
      <c r="T59" s="864"/>
      <c r="U59" s="864"/>
      <c r="V59" s="864"/>
      <c r="W59" s="864"/>
      <c r="X59" s="864"/>
      <c r="Y59" s="864"/>
      <c r="Z59" s="864"/>
    </row>
    <row r="60" spans="1:26" s="245" customFormat="1">
      <c r="A60" s="61" t="s">
        <v>1125</v>
      </c>
      <c r="B60" s="71" t="s">
        <v>2444</v>
      </c>
      <c r="C60" s="862"/>
      <c r="D60" s="863"/>
      <c r="E60" s="244"/>
      <c r="F60" s="59"/>
      <c r="G60" s="864"/>
      <c r="H60" s="864"/>
      <c r="I60" s="864"/>
      <c r="J60" s="864"/>
      <c r="K60" s="864"/>
      <c r="L60" s="864"/>
      <c r="M60" s="864"/>
      <c r="N60" s="864"/>
      <c r="O60" s="864"/>
      <c r="P60" s="864"/>
      <c r="Q60" s="864"/>
      <c r="R60" s="864"/>
      <c r="S60" s="864"/>
      <c r="T60" s="864"/>
      <c r="U60" s="864"/>
      <c r="V60" s="864"/>
      <c r="W60" s="864"/>
      <c r="X60" s="864"/>
      <c r="Y60" s="864"/>
      <c r="Z60" s="864"/>
    </row>
    <row r="61" spans="1:26" ht="89.25">
      <c r="A61" s="61"/>
      <c r="B61" s="50" t="s">
        <v>2443</v>
      </c>
      <c r="C61" s="492"/>
      <c r="D61" s="48"/>
      <c r="E61" s="52"/>
      <c r="F61" s="59"/>
      <c r="G61" s="88"/>
      <c r="H61" s="88"/>
      <c r="I61" s="88"/>
      <c r="J61" s="88"/>
      <c r="K61" s="88"/>
      <c r="L61" s="88"/>
      <c r="M61" s="88"/>
      <c r="N61" s="88"/>
      <c r="O61" s="88"/>
      <c r="P61" s="88"/>
      <c r="Q61" s="88"/>
      <c r="R61" s="88"/>
      <c r="S61" s="88"/>
      <c r="T61" s="88"/>
      <c r="U61" s="88"/>
      <c r="V61" s="88"/>
      <c r="W61" s="88"/>
      <c r="X61" s="88"/>
      <c r="Y61" s="88"/>
      <c r="Z61" s="88"/>
    </row>
    <row r="62" spans="1:26" s="245" customFormat="1">
      <c r="A62" s="64" t="s">
        <v>75</v>
      </c>
      <c r="B62" s="65" t="s">
        <v>4229</v>
      </c>
      <c r="C62" s="66" t="s">
        <v>1028</v>
      </c>
      <c r="D62" s="865">
        <v>10</v>
      </c>
      <c r="E62" s="629"/>
      <c r="F62" s="68">
        <f>$D62*E62</f>
        <v>0</v>
      </c>
      <c r="G62" s="864"/>
      <c r="H62" s="864"/>
      <c r="I62" s="864"/>
      <c r="J62" s="864"/>
      <c r="K62" s="864"/>
      <c r="L62" s="864"/>
      <c r="M62" s="864"/>
      <c r="N62" s="864"/>
      <c r="O62" s="864"/>
      <c r="P62" s="864"/>
      <c r="Q62" s="864"/>
      <c r="R62" s="864"/>
      <c r="S62" s="864"/>
      <c r="T62" s="864"/>
      <c r="U62" s="864"/>
      <c r="V62" s="864"/>
      <c r="W62" s="864"/>
      <c r="X62" s="864"/>
      <c r="Y62" s="864"/>
      <c r="Z62" s="864"/>
    </row>
    <row r="63" spans="1:26" s="245" customFormat="1">
      <c r="A63" s="64" t="s">
        <v>77</v>
      </c>
      <c r="B63" s="65" t="s">
        <v>4228</v>
      </c>
      <c r="C63" s="66" t="s">
        <v>1028</v>
      </c>
      <c r="D63" s="865">
        <v>2</v>
      </c>
      <c r="E63" s="629"/>
      <c r="F63" s="68">
        <f>$D63*E63</f>
        <v>0</v>
      </c>
      <c r="G63" s="864"/>
      <c r="H63" s="864"/>
      <c r="I63" s="864"/>
      <c r="J63" s="864"/>
      <c r="K63" s="864"/>
      <c r="L63" s="864"/>
      <c r="M63" s="864"/>
      <c r="N63" s="864"/>
      <c r="O63" s="864"/>
      <c r="P63" s="864"/>
      <c r="Q63" s="864"/>
      <c r="R63" s="864"/>
      <c r="S63" s="864"/>
      <c r="T63" s="864"/>
      <c r="U63" s="864"/>
      <c r="V63" s="864"/>
      <c r="W63" s="864"/>
      <c r="X63" s="864"/>
      <c r="Y63" s="864"/>
      <c r="Z63" s="864"/>
    </row>
    <row r="64" spans="1:26" s="245" customFormat="1">
      <c r="A64" s="241"/>
      <c r="B64" s="242"/>
      <c r="C64" s="862"/>
      <c r="D64" s="863"/>
      <c r="E64" s="244"/>
      <c r="F64" s="59"/>
      <c r="G64" s="864"/>
      <c r="H64" s="864"/>
      <c r="I64" s="864"/>
      <c r="J64" s="864"/>
      <c r="K64" s="864"/>
      <c r="L64" s="864"/>
      <c r="M64" s="864"/>
      <c r="N64" s="864"/>
      <c r="O64" s="864"/>
      <c r="P64" s="864"/>
      <c r="Q64" s="864"/>
      <c r="R64" s="864"/>
      <c r="S64" s="864"/>
      <c r="T64" s="864"/>
      <c r="U64" s="864"/>
      <c r="V64" s="864"/>
      <c r="W64" s="864"/>
      <c r="X64" s="864"/>
      <c r="Y64" s="864"/>
      <c r="Z64" s="864"/>
    </row>
    <row r="65" spans="1:26" s="245" customFormat="1">
      <c r="A65" s="61" t="s">
        <v>1126</v>
      </c>
      <c r="B65" s="71" t="s">
        <v>2445</v>
      </c>
      <c r="C65" s="862"/>
      <c r="D65" s="863"/>
      <c r="E65" s="244"/>
      <c r="F65" s="59"/>
      <c r="G65" s="864"/>
      <c r="H65" s="864"/>
      <c r="I65" s="864"/>
      <c r="J65" s="864"/>
      <c r="K65" s="864"/>
      <c r="L65" s="864"/>
      <c r="M65" s="864"/>
      <c r="N65" s="864"/>
      <c r="O65" s="864"/>
      <c r="P65" s="864"/>
      <c r="Q65" s="864"/>
      <c r="R65" s="864"/>
      <c r="S65" s="864"/>
      <c r="T65" s="864"/>
      <c r="U65" s="864"/>
      <c r="V65" s="864"/>
      <c r="W65" s="864"/>
      <c r="X65" s="864"/>
      <c r="Y65" s="864"/>
      <c r="Z65" s="864"/>
    </row>
    <row r="66" spans="1:26" ht="51">
      <c r="A66" s="61"/>
      <c r="B66" s="50" t="s">
        <v>2440</v>
      </c>
      <c r="C66" s="51" t="s">
        <v>1045</v>
      </c>
      <c r="D66" s="866">
        <v>40</v>
      </c>
      <c r="E66" s="621"/>
      <c r="F66" s="68">
        <f>$D66*E66</f>
        <v>0</v>
      </c>
      <c r="G66" s="88"/>
      <c r="H66" s="88"/>
      <c r="I66" s="88"/>
      <c r="J66" s="88"/>
      <c r="K66" s="88"/>
      <c r="L66" s="88"/>
      <c r="M66" s="88"/>
      <c r="N66" s="88"/>
      <c r="O66" s="88"/>
      <c r="P66" s="88"/>
      <c r="Q66" s="88"/>
      <c r="R66" s="88"/>
      <c r="S66" s="88"/>
      <c r="T66" s="88"/>
      <c r="U66" s="88"/>
      <c r="V66" s="88"/>
      <c r="W66" s="88"/>
      <c r="X66" s="88"/>
      <c r="Y66" s="88"/>
      <c r="Z66" s="88"/>
    </row>
    <row r="67" spans="1:26">
      <c r="A67" s="61"/>
      <c r="B67" s="50"/>
      <c r="C67" s="492"/>
      <c r="D67" s="48"/>
      <c r="E67" s="52"/>
      <c r="F67" s="59"/>
      <c r="G67" s="88"/>
      <c r="H67" s="88"/>
      <c r="I67" s="88"/>
      <c r="J67" s="88"/>
      <c r="K67" s="88"/>
      <c r="L67" s="88"/>
      <c r="M67" s="88"/>
      <c r="N67" s="88"/>
      <c r="O67" s="88"/>
      <c r="P67" s="88"/>
      <c r="Q67" s="88"/>
      <c r="R67" s="88"/>
      <c r="S67" s="88"/>
      <c r="T67" s="88"/>
      <c r="U67" s="88"/>
      <c r="V67" s="88"/>
      <c r="W67" s="88"/>
      <c r="X67" s="88"/>
      <c r="Y67" s="88"/>
      <c r="Z67" s="88"/>
    </row>
    <row r="68" spans="1:26">
      <c r="A68" s="61" t="s">
        <v>1197</v>
      </c>
      <c r="B68" s="54" t="s">
        <v>2447</v>
      </c>
      <c r="C68" s="492"/>
      <c r="D68" s="48"/>
      <c r="E68" s="52"/>
      <c r="F68" s="59"/>
      <c r="G68" s="88"/>
      <c r="H68" s="88"/>
      <c r="I68" s="88"/>
      <c r="J68" s="88"/>
      <c r="K68" s="88"/>
      <c r="L68" s="88"/>
      <c r="M68" s="88"/>
      <c r="N68" s="88"/>
      <c r="O68" s="88"/>
      <c r="P68" s="88"/>
      <c r="Q68" s="88"/>
      <c r="R68" s="88"/>
      <c r="S68" s="88"/>
      <c r="T68" s="88"/>
      <c r="U68" s="88"/>
      <c r="V68" s="88"/>
      <c r="W68" s="88"/>
      <c r="X68" s="88"/>
      <c r="Y68" s="88"/>
      <c r="Z68" s="88"/>
    </row>
    <row r="69" spans="1:26" ht="153">
      <c r="A69" s="61"/>
      <c r="B69" s="50" t="s">
        <v>2446</v>
      </c>
      <c r="C69" s="51" t="s">
        <v>1044</v>
      </c>
      <c r="D69" s="492">
        <v>20</v>
      </c>
      <c r="E69" s="621"/>
      <c r="F69" s="68">
        <f>$D69*E69</f>
        <v>0</v>
      </c>
      <c r="G69" s="88"/>
      <c r="H69" s="88"/>
      <c r="I69" s="88"/>
      <c r="J69" s="88"/>
      <c r="K69" s="88"/>
      <c r="L69" s="88"/>
      <c r="M69" s="88"/>
      <c r="N69" s="88"/>
      <c r="O69" s="88"/>
      <c r="P69" s="88"/>
      <c r="Q69" s="88"/>
      <c r="R69" s="88"/>
      <c r="S69" s="88"/>
      <c r="T69" s="88"/>
      <c r="U69" s="88"/>
      <c r="V69" s="88"/>
      <c r="W69" s="88"/>
      <c r="X69" s="88"/>
      <c r="Y69" s="88"/>
      <c r="Z69" s="88"/>
    </row>
    <row r="70" spans="1:26">
      <c r="A70" s="61"/>
      <c r="B70" s="50"/>
      <c r="C70" s="492"/>
      <c r="D70" s="48"/>
      <c r="E70" s="52"/>
      <c r="F70" s="59"/>
      <c r="G70" s="88"/>
      <c r="H70" s="88"/>
      <c r="I70" s="88"/>
      <c r="J70" s="88"/>
      <c r="K70" s="88"/>
      <c r="L70" s="88"/>
      <c r="M70" s="88"/>
      <c r="N70" s="88"/>
      <c r="O70" s="88"/>
      <c r="P70" s="88"/>
      <c r="Q70" s="88"/>
      <c r="R70" s="88"/>
      <c r="S70" s="88"/>
      <c r="T70" s="88"/>
      <c r="U70" s="88"/>
      <c r="V70" s="88"/>
      <c r="W70" s="88"/>
      <c r="X70" s="88"/>
      <c r="Y70" s="88"/>
      <c r="Z70" s="88"/>
    </row>
    <row r="71" spans="1:26">
      <c r="A71" s="61" t="s">
        <v>1198</v>
      </c>
      <c r="B71" s="54" t="s">
        <v>2449</v>
      </c>
      <c r="C71" s="492"/>
      <c r="D71" s="48"/>
      <c r="E71" s="52"/>
      <c r="F71" s="59"/>
      <c r="G71" s="88"/>
      <c r="H71" s="88"/>
      <c r="I71" s="88"/>
      <c r="J71" s="88"/>
      <c r="K71" s="88"/>
      <c r="L71" s="88"/>
      <c r="M71" s="88"/>
      <c r="N71" s="88"/>
      <c r="O71" s="88"/>
      <c r="P71" s="88"/>
      <c r="Q71" s="88"/>
      <c r="R71" s="88"/>
      <c r="S71" s="88"/>
      <c r="T71" s="88"/>
      <c r="U71" s="88"/>
      <c r="V71" s="88"/>
      <c r="W71" s="88"/>
      <c r="X71" s="88"/>
      <c r="Y71" s="88"/>
      <c r="Z71" s="88"/>
    </row>
    <row r="72" spans="1:26" ht="51">
      <c r="A72" s="61"/>
      <c r="B72" s="50" t="s">
        <v>2448</v>
      </c>
      <c r="C72" s="51" t="s">
        <v>1026</v>
      </c>
      <c r="D72" s="492">
        <v>20</v>
      </c>
      <c r="E72" s="621"/>
      <c r="F72" s="68">
        <f>$D72*E72</f>
        <v>0</v>
      </c>
      <c r="G72" s="88"/>
      <c r="H72" s="88"/>
      <c r="I72" s="88"/>
      <c r="J72" s="88"/>
      <c r="K72" s="88"/>
      <c r="L72" s="88"/>
      <c r="M72" s="88"/>
      <c r="N72" s="88"/>
      <c r="O72" s="88"/>
      <c r="P72" s="88"/>
      <c r="Q72" s="88"/>
      <c r="R72" s="88"/>
      <c r="S72" s="88"/>
      <c r="T72" s="88"/>
      <c r="U72" s="88"/>
      <c r="V72" s="88"/>
      <c r="W72" s="88"/>
      <c r="X72" s="88"/>
      <c r="Y72" s="88"/>
      <c r="Z72" s="88"/>
    </row>
    <row r="73" spans="1:26">
      <c r="A73" s="61"/>
      <c r="B73" s="50"/>
      <c r="C73" s="492"/>
      <c r="D73" s="48"/>
      <c r="E73" s="52"/>
      <c r="F73" s="59"/>
      <c r="G73" s="88"/>
      <c r="H73" s="88"/>
      <c r="I73" s="88"/>
      <c r="J73" s="88"/>
      <c r="K73" s="88"/>
      <c r="L73" s="88"/>
      <c r="M73" s="88"/>
      <c r="N73" s="88"/>
      <c r="O73" s="88"/>
      <c r="P73" s="88"/>
      <c r="Q73" s="88"/>
      <c r="R73" s="88"/>
      <c r="S73" s="88"/>
      <c r="T73" s="88"/>
      <c r="U73" s="88"/>
      <c r="V73" s="88"/>
      <c r="W73" s="88"/>
      <c r="X73" s="88"/>
      <c r="Y73" s="88"/>
      <c r="Z73" s="88"/>
    </row>
    <row r="74" spans="1:26" s="29" customFormat="1" ht="15" customHeight="1">
      <c r="A74" s="867" t="str">
        <f>A55</f>
        <v>1.</v>
      </c>
      <c r="B74" s="868" t="str">
        <f>CONCATENATE(B55," ", "UKUPNO:")</f>
        <v>SADNJA STABLAŠICA I VOĆAKA UKUPNO:</v>
      </c>
      <c r="C74" s="869"/>
      <c r="D74" s="870"/>
      <c r="E74" s="871"/>
      <c r="F74" s="872">
        <f>SUM(F58:F72)</f>
        <v>0</v>
      </c>
      <c r="G74" s="115"/>
      <c r="H74" s="115"/>
      <c r="I74" s="115"/>
      <c r="J74" s="115"/>
      <c r="K74" s="115"/>
      <c r="L74" s="115"/>
      <c r="M74" s="115"/>
      <c r="N74" s="115"/>
      <c r="O74" s="115"/>
      <c r="P74" s="115"/>
      <c r="Q74" s="115"/>
      <c r="R74" s="115"/>
      <c r="S74" s="115"/>
      <c r="T74" s="115"/>
      <c r="U74" s="115"/>
      <c r="V74" s="115"/>
      <c r="W74" s="115"/>
      <c r="X74" s="115"/>
      <c r="Y74" s="115"/>
      <c r="Z74" s="115"/>
    </row>
    <row r="75" spans="1:26">
      <c r="A75" s="61"/>
      <c r="B75" s="50"/>
      <c r="C75" s="492"/>
      <c r="D75" s="48"/>
      <c r="E75" s="52"/>
      <c r="F75" s="59"/>
      <c r="G75" s="88"/>
      <c r="H75" s="88"/>
      <c r="I75" s="88"/>
      <c r="J75" s="88"/>
      <c r="K75" s="88"/>
      <c r="L75" s="88"/>
      <c r="M75" s="88"/>
      <c r="N75" s="88"/>
      <c r="O75" s="88"/>
      <c r="P75" s="88"/>
      <c r="Q75" s="88"/>
      <c r="R75" s="88"/>
      <c r="S75" s="88"/>
      <c r="T75" s="88"/>
      <c r="U75" s="88"/>
      <c r="V75" s="88"/>
      <c r="W75" s="88"/>
      <c r="X75" s="88"/>
      <c r="Y75" s="88"/>
      <c r="Z75" s="88"/>
    </row>
    <row r="76" spans="1:26">
      <c r="A76" s="61"/>
      <c r="B76" s="50"/>
      <c r="C76" s="492"/>
      <c r="D76" s="48"/>
      <c r="E76" s="52"/>
      <c r="F76" s="59"/>
      <c r="G76" s="88"/>
      <c r="H76" s="88"/>
      <c r="I76" s="88"/>
      <c r="J76" s="88"/>
      <c r="K76" s="88"/>
      <c r="L76" s="88"/>
      <c r="M76" s="88"/>
      <c r="N76" s="88"/>
      <c r="O76" s="88"/>
      <c r="P76" s="88"/>
      <c r="Q76" s="88"/>
      <c r="R76" s="88"/>
      <c r="S76" s="88"/>
      <c r="T76" s="88"/>
      <c r="U76" s="88"/>
      <c r="V76" s="88"/>
      <c r="W76" s="88"/>
      <c r="X76" s="88"/>
      <c r="Y76" s="88"/>
      <c r="Z76" s="88"/>
    </row>
    <row r="77" spans="1:26">
      <c r="A77" s="675" t="s">
        <v>1027</v>
      </c>
      <c r="B77" s="873" t="s">
        <v>2450</v>
      </c>
      <c r="C77" s="492"/>
      <c r="D77" s="48"/>
      <c r="E77" s="52"/>
      <c r="F77" s="59"/>
      <c r="G77" s="88"/>
      <c r="H77" s="88"/>
      <c r="I77" s="88"/>
      <c r="J77" s="88"/>
      <c r="K77" s="88"/>
      <c r="L77" s="88"/>
      <c r="M77" s="88"/>
      <c r="N77" s="88"/>
      <c r="O77" s="88"/>
      <c r="P77" s="88"/>
      <c r="Q77" s="88"/>
      <c r="R77" s="88"/>
      <c r="S77" s="88"/>
      <c r="T77" s="88"/>
      <c r="U77" s="88"/>
      <c r="V77" s="88"/>
      <c r="W77" s="88"/>
      <c r="X77" s="88"/>
      <c r="Y77" s="88"/>
      <c r="Z77" s="88"/>
    </row>
    <row r="78" spans="1:26">
      <c r="A78" s="61"/>
      <c r="B78" s="50"/>
      <c r="C78" s="492"/>
      <c r="D78" s="48"/>
      <c r="E78" s="52"/>
      <c r="F78" s="59"/>
      <c r="G78" s="88"/>
      <c r="H78" s="88"/>
      <c r="I78" s="88"/>
      <c r="J78" s="88"/>
      <c r="K78" s="88"/>
      <c r="L78" s="88"/>
      <c r="M78" s="88"/>
      <c r="N78" s="88"/>
      <c r="O78" s="88"/>
      <c r="P78" s="88"/>
      <c r="Q78" s="88"/>
      <c r="R78" s="88"/>
      <c r="S78" s="88"/>
      <c r="T78" s="88"/>
      <c r="U78" s="88"/>
      <c r="V78" s="88"/>
      <c r="W78" s="88"/>
      <c r="X78" s="88"/>
      <c r="Y78" s="88"/>
      <c r="Z78" s="88"/>
    </row>
    <row r="79" spans="1:26">
      <c r="A79" s="61" t="s">
        <v>1127</v>
      </c>
      <c r="B79" s="54" t="s">
        <v>2457</v>
      </c>
      <c r="C79" s="492"/>
      <c r="D79" s="48"/>
      <c r="E79" s="52"/>
      <c r="F79" s="59"/>
      <c r="G79" s="88"/>
      <c r="H79" s="88"/>
      <c r="I79" s="88"/>
      <c r="J79" s="88"/>
      <c r="K79" s="88"/>
      <c r="L79" s="88"/>
      <c r="M79" s="88"/>
      <c r="N79" s="88"/>
      <c r="O79" s="88"/>
      <c r="P79" s="88"/>
      <c r="Q79" s="88"/>
      <c r="R79" s="88"/>
      <c r="S79" s="88"/>
      <c r="T79" s="88"/>
      <c r="U79" s="88"/>
      <c r="V79" s="88"/>
      <c r="W79" s="88"/>
      <c r="X79" s="88"/>
      <c r="Y79" s="88"/>
      <c r="Z79" s="88"/>
    </row>
    <row r="80" spans="1:26" ht="63.75">
      <c r="A80" s="61"/>
      <c r="B80" s="50" t="s">
        <v>4231</v>
      </c>
      <c r="C80" s="492"/>
      <c r="D80" s="48"/>
      <c r="E80" s="52"/>
      <c r="F80" s="59"/>
      <c r="G80" s="88"/>
      <c r="H80" s="88"/>
      <c r="I80" s="88"/>
      <c r="J80" s="88"/>
      <c r="K80" s="88"/>
      <c r="L80" s="88"/>
      <c r="M80" s="88"/>
      <c r="N80" s="88"/>
      <c r="O80" s="88"/>
      <c r="P80" s="88"/>
      <c r="Q80" s="88"/>
      <c r="R80" s="88"/>
      <c r="S80" s="88"/>
      <c r="T80" s="88"/>
      <c r="U80" s="88"/>
      <c r="V80" s="88"/>
      <c r="W80" s="88"/>
      <c r="X80" s="88"/>
      <c r="Y80" s="88"/>
      <c r="Z80" s="88"/>
    </row>
    <row r="81" spans="1:26" ht="63.75">
      <c r="A81" s="61"/>
      <c r="B81" s="50" t="s">
        <v>2451</v>
      </c>
      <c r="C81" s="492"/>
      <c r="D81" s="48"/>
      <c r="E81" s="52"/>
      <c r="F81" s="59"/>
      <c r="G81" s="88"/>
      <c r="H81" s="88"/>
      <c r="I81" s="88"/>
      <c r="J81" s="88"/>
      <c r="K81" s="88"/>
      <c r="L81" s="88"/>
      <c r="M81" s="88"/>
      <c r="N81" s="88"/>
      <c r="O81" s="88"/>
      <c r="P81" s="88"/>
      <c r="Q81" s="88"/>
      <c r="R81" s="88"/>
      <c r="S81" s="88"/>
      <c r="T81" s="88"/>
      <c r="U81" s="88"/>
      <c r="V81" s="88"/>
      <c r="W81" s="88"/>
      <c r="X81" s="88"/>
      <c r="Y81" s="88"/>
      <c r="Z81" s="88"/>
    </row>
    <row r="82" spans="1:26" ht="76.5">
      <c r="A82" s="61"/>
      <c r="B82" s="50" t="s">
        <v>2452</v>
      </c>
      <c r="C82" s="492"/>
      <c r="D82" s="48"/>
      <c r="E82" s="52"/>
      <c r="F82" s="59"/>
      <c r="G82" s="88"/>
      <c r="H82" s="88"/>
      <c r="I82" s="88"/>
      <c r="J82" s="88"/>
      <c r="K82" s="88"/>
      <c r="L82" s="88"/>
      <c r="M82" s="88"/>
      <c r="N82" s="88"/>
      <c r="O82" s="88"/>
      <c r="P82" s="88"/>
      <c r="Q82" s="88"/>
      <c r="R82" s="88"/>
      <c r="S82" s="88"/>
      <c r="T82" s="88"/>
      <c r="U82" s="88"/>
      <c r="V82" s="88"/>
      <c r="W82" s="88"/>
      <c r="X82" s="88"/>
      <c r="Y82" s="88"/>
      <c r="Z82" s="88"/>
    </row>
    <row r="83" spans="1:26" ht="89.25">
      <c r="A83" s="61"/>
      <c r="B83" s="50" t="s">
        <v>2454</v>
      </c>
      <c r="C83" s="492"/>
      <c r="D83" s="48"/>
      <c r="E83" s="52"/>
      <c r="F83" s="59"/>
      <c r="G83" s="88"/>
      <c r="H83" s="88"/>
      <c r="I83" s="88"/>
      <c r="J83" s="88"/>
      <c r="K83" s="88"/>
      <c r="L83" s="88"/>
      <c r="M83" s="88"/>
      <c r="N83" s="88"/>
      <c r="O83" s="88"/>
      <c r="P83" s="88"/>
      <c r="Q83" s="88"/>
      <c r="R83" s="88"/>
      <c r="S83" s="88"/>
      <c r="T83" s="88"/>
      <c r="U83" s="88"/>
      <c r="V83" s="88"/>
      <c r="W83" s="88"/>
      <c r="X83" s="88"/>
      <c r="Y83" s="88"/>
      <c r="Z83" s="88"/>
    </row>
    <row r="84" spans="1:26">
      <c r="A84" s="61"/>
      <c r="B84" s="50" t="s">
        <v>2453</v>
      </c>
      <c r="C84" s="51" t="s">
        <v>1044</v>
      </c>
      <c r="D84" s="492">
        <v>62</v>
      </c>
      <c r="E84" s="621"/>
      <c r="F84" s="68">
        <f>$D84*E84</f>
        <v>0</v>
      </c>
      <c r="G84" s="88"/>
      <c r="H84" s="88"/>
      <c r="I84" s="88"/>
      <c r="J84" s="88"/>
      <c r="K84" s="88"/>
      <c r="L84" s="88"/>
      <c r="M84" s="88"/>
      <c r="N84" s="88"/>
      <c r="O84" s="88"/>
      <c r="P84" s="88"/>
      <c r="Q84" s="88"/>
      <c r="R84" s="88"/>
      <c r="S84" s="88"/>
      <c r="T84" s="88"/>
      <c r="U84" s="88"/>
      <c r="V84" s="88"/>
      <c r="W84" s="88"/>
      <c r="X84" s="88"/>
      <c r="Y84" s="88"/>
      <c r="Z84" s="88"/>
    </row>
    <row r="85" spans="1:26">
      <c r="A85" s="61"/>
      <c r="B85" s="50"/>
      <c r="C85" s="492"/>
      <c r="D85" s="48"/>
      <c r="E85" s="52"/>
      <c r="F85" s="59"/>
      <c r="G85" s="88"/>
      <c r="H85" s="88"/>
      <c r="I85" s="88"/>
      <c r="J85" s="88"/>
      <c r="K85" s="88"/>
      <c r="L85" s="88"/>
      <c r="M85" s="88"/>
      <c r="N85" s="88"/>
      <c r="O85" s="88"/>
      <c r="P85" s="88"/>
      <c r="Q85" s="88"/>
      <c r="R85" s="88"/>
      <c r="S85" s="88"/>
      <c r="T85" s="88"/>
      <c r="U85" s="88"/>
      <c r="V85" s="88"/>
      <c r="W85" s="88"/>
      <c r="X85" s="88"/>
      <c r="Y85" s="88"/>
      <c r="Z85" s="88"/>
    </row>
    <row r="86" spans="1:26">
      <c r="A86" s="61" t="s">
        <v>1128</v>
      </c>
      <c r="B86" s="54" t="s">
        <v>2456</v>
      </c>
      <c r="C86" s="492"/>
      <c r="D86" s="48"/>
      <c r="E86" s="52"/>
      <c r="F86" s="59"/>
      <c r="G86" s="88"/>
      <c r="H86" s="88"/>
      <c r="I86" s="88"/>
      <c r="J86" s="88"/>
      <c r="K86" s="88"/>
      <c r="L86" s="88"/>
      <c r="M86" s="88"/>
      <c r="N86" s="88"/>
      <c r="O86" s="88"/>
      <c r="P86" s="88"/>
      <c r="Q86" s="88"/>
      <c r="R86" s="88"/>
      <c r="S86" s="88"/>
      <c r="T86" s="88"/>
      <c r="U86" s="88"/>
      <c r="V86" s="88"/>
      <c r="W86" s="88"/>
      <c r="X86" s="88"/>
      <c r="Y86" s="88"/>
      <c r="Z86" s="88"/>
    </row>
    <row r="87" spans="1:26" ht="38.25">
      <c r="A87" s="61"/>
      <c r="B87" s="50" t="s">
        <v>2455</v>
      </c>
      <c r="C87" s="51" t="s">
        <v>1028</v>
      </c>
      <c r="D87" s="866">
        <v>5</v>
      </c>
      <c r="E87" s="621"/>
      <c r="F87" s="68">
        <f>$D87*E87</f>
        <v>0</v>
      </c>
      <c r="G87" s="88"/>
      <c r="H87" s="88"/>
      <c r="I87" s="88"/>
      <c r="J87" s="88"/>
      <c r="K87" s="88"/>
      <c r="L87" s="88"/>
      <c r="M87" s="88"/>
      <c r="N87" s="88"/>
      <c r="O87" s="88"/>
      <c r="P87" s="88"/>
      <c r="Q87" s="88"/>
      <c r="R87" s="88"/>
      <c r="S87" s="88"/>
      <c r="T87" s="88"/>
      <c r="U87" s="88"/>
      <c r="V87" s="88"/>
      <c r="W87" s="88"/>
      <c r="X87" s="88"/>
      <c r="Y87" s="88"/>
      <c r="Z87" s="88"/>
    </row>
    <row r="88" spans="1:26">
      <c r="A88" s="61"/>
      <c r="B88" s="50"/>
      <c r="C88" s="492"/>
      <c r="D88" s="48"/>
      <c r="E88" s="52"/>
      <c r="F88" s="59"/>
      <c r="G88" s="88"/>
      <c r="H88" s="88"/>
      <c r="I88" s="88"/>
      <c r="J88" s="88"/>
      <c r="K88" s="88"/>
      <c r="L88" s="88"/>
      <c r="M88" s="88"/>
      <c r="N88" s="88"/>
      <c r="O88" s="88"/>
      <c r="P88" s="88"/>
      <c r="Q88" s="88"/>
      <c r="R88" s="88"/>
      <c r="S88" s="88"/>
      <c r="T88" s="88"/>
      <c r="U88" s="88"/>
      <c r="V88" s="88"/>
      <c r="W88" s="88"/>
      <c r="X88" s="88"/>
      <c r="Y88" s="88"/>
      <c r="Z88" s="88"/>
    </row>
    <row r="89" spans="1:26" s="29" customFormat="1" ht="15" customHeight="1">
      <c r="A89" s="867" t="str">
        <f>A77</f>
        <v>2.</v>
      </c>
      <c r="B89" s="868" t="str">
        <f>CONCATENATE(B77," ", "UKUPNO:")</f>
        <v>SADNJA GRMLJA UKUPNO:</v>
      </c>
      <c r="C89" s="869"/>
      <c r="D89" s="870"/>
      <c r="E89" s="871"/>
      <c r="F89" s="874">
        <f>SUM(F80:F87)</f>
        <v>0</v>
      </c>
      <c r="G89" s="115"/>
      <c r="H89" s="115"/>
      <c r="I89" s="115"/>
      <c r="J89" s="115"/>
      <c r="K89" s="115"/>
      <c r="L89" s="115"/>
      <c r="M89" s="115"/>
      <c r="N89" s="115"/>
      <c r="O89" s="115"/>
      <c r="P89" s="115"/>
      <c r="Q89" s="115"/>
      <c r="R89" s="115"/>
      <c r="S89" s="115"/>
      <c r="T89" s="115"/>
      <c r="U89" s="115"/>
      <c r="V89" s="115"/>
      <c r="W89" s="115"/>
      <c r="X89" s="115"/>
      <c r="Y89" s="115"/>
      <c r="Z89" s="115"/>
    </row>
    <row r="90" spans="1:26">
      <c r="A90" s="61"/>
      <c r="B90" s="50"/>
      <c r="C90" s="492"/>
      <c r="D90" s="48"/>
      <c r="E90" s="52"/>
      <c r="F90" s="59"/>
      <c r="G90" s="88"/>
      <c r="H90" s="88"/>
      <c r="I90" s="88"/>
      <c r="J90" s="88"/>
      <c r="K90" s="88"/>
      <c r="L90" s="88"/>
      <c r="M90" s="88"/>
      <c r="N90" s="88"/>
      <c r="O90" s="88"/>
      <c r="P90" s="88"/>
      <c r="Q90" s="88"/>
      <c r="R90" s="88"/>
      <c r="S90" s="88"/>
      <c r="T90" s="88"/>
      <c r="U90" s="88"/>
      <c r="V90" s="88"/>
      <c r="W90" s="88"/>
      <c r="X90" s="88"/>
      <c r="Y90" s="88"/>
      <c r="Z90" s="88"/>
    </row>
    <row r="91" spans="1:26">
      <c r="A91" s="61"/>
      <c r="B91" s="50"/>
      <c r="C91" s="492"/>
      <c r="D91" s="48"/>
      <c r="E91" s="52"/>
      <c r="F91" s="59"/>
      <c r="G91" s="88"/>
      <c r="H91" s="88"/>
      <c r="I91" s="88"/>
      <c r="J91" s="88"/>
      <c r="K91" s="88"/>
      <c r="L91" s="88"/>
      <c r="M91" s="88"/>
      <c r="N91" s="88"/>
      <c r="O91" s="88"/>
      <c r="P91" s="88"/>
      <c r="Q91" s="88"/>
      <c r="R91" s="88"/>
      <c r="S91" s="88"/>
      <c r="T91" s="88"/>
      <c r="U91" s="88"/>
      <c r="V91" s="88"/>
      <c r="W91" s="88"/>
      <c r="X91" s="88"/>
      <c r="Y91" s="88"/>
      <c r="Z91" s="88"/>
    </row>
    <row r="92" spans="1:26">
      <c r="A92" s="675" t="s">
        <v>1030</v>
      </c>
      <c r="B92" s="873" t="s">
        <v>2458</v>
      </c>
      <c r="C92" s="492"/>
      <c r="D92" s="48"/>
      <c r="E92" s="52"/>
      <c r="F92" s="59"/>
      <c r="G92" s="88"/>
      <c r="H92" s="88"/>
      <c r="I92" s="88"/>
      <c r="J92" s="88"/>
      <c r="K92" s="88"/>
      <c r="L92" s="88"/>
      <c r="M92" s="88"/>
      <c r="N92" s="88"/>
      <c r="O92" s="88"/>
      <c r="P92" s="88"/>
      <c r="Q92" s="88"/>
      <c r="R92" s="88"/>
      <c r="S92" s="88"/>
      <c r="T92" s="88"/>
      <c r="U92" s="88"/>
      <c r="V92" s="88"/>
      <c r="W92" s="88"/>
      <c r="X92" s="88"/>
      <c r="Y92" s="88"/>
      <c r="Z92" s="88"/>
    </row>
    <row r="93" spans="1:26">
      <c r="A93" s="61"/>
      <c r="B93" s="50"/>
      <c r="C93" s="492"/>
      <c r="D93" s="48"/>
      <c r="E93" s="52"/>
      <c r="F93" s="59"/>
      <c r="G93" s="88"/>
      <c r="H93" s="88"/>
      <c r="I93" s="88"/>
      <c r="J93" s="88"/>
      <c r="K93" s="88"/>
      <c r="L93" s="88"/>
      <c r="M93" s="88"/>
      <c r="N93" s="88"/>
      <c r="O93" s="88"/>
      <c r="P93" s="88"/>
      <c r="Q93" s="88"/>
      <c r="R93" s="88"/>
      <c r="S93" s="88"/>
      <c r="T93" s="88"/>
      <c r="U93" s="88"/>
      <c r="V93" s="88"/>
      <c r="W93" s="88"/>
      <c r="X93" s="88"/>
      <c r="Y93" s="88"/>
      <c r="Z93" s="88"/>
    </row>
    <row r="94" spans="1:26">
      <c r="A94" s="61" t="s">
        <v>1069</v>
      </c>
      <c r="B94" s="54" t="s">
        <v>2463</v>
      </c>
      <c r="C94" s="492"/>
      <c r="D94" s="48"/>
      <c r="E94" s="52"/>
      <c r="F94" s="59"/>
      <c r="G94" s="88"/>
      <c r="H94" s="88"/>
      <c r="I94" s="88"/>
      <c r="J94" s="88"/>
      <c r="K94" s="88"/>
      <c r="L94" s="88"/>
      <c r="M94" s="88"/>
      <c r="N94" s="88"/>
      <c r="O94" s="88"/>
      <c r="P94" s="88"/>
      <c r="Q94" s="88"/>
      <c r="R94" s="88"/>
      <c r="S94" s="88"/>
      <c r="T94" s="88"/>
      <c r="U94" s="88"/>
      <c r="V94" s="88"/>
      <c r="W94" s="88"/>
      <c r="X94" s="88"/>
      <c r="Y94" s="88"/>
      <c r="Z94" s="88"/>
    </row>
    <row r="95" spans="1:26" ht="127.5">
      <c r="A95" s="61"/>
      <c r="B95" s="295" t="s">
        <v>3319</v>
      </c>
      <c r="C95" s="51" t="s">
        <v>1028</v>
      </c>
      <c r="D95" s="866">
        <v>42</v>
      </c>
      <c r="E95" s="621"/>
      <c r="F95" s="68">
        <f>$D95*E95</f>
        <v>0</v>
      </c>
      <c r="G95" s="88"/>
      <c r="H95" s="88"/>
      <c r="I95" s="88"/>
      <c r="J95" s="88"/>
      <c r="K95" s="88"/>
      <c r="L95" s="88"/>
      <c r="M95" s="88"/>
      <c r="N95" s="88"/>
      <c r="O95" s="88"/>
      <c r="P95" s="88"/>
      <c r="Q95" s="88"/>
      <c r="R95" s="88"/>
      <c r="S95" s="88"/>
      <c r="T95" s="88"/>
      <c r="U95" s="88"/>
      <c r="V95" s="88"/>
      <c r="W95" s="88"/>
      <c r="X95" s="88"/>
      <c r="Y95" s="88"/>
      <c r="Z95" s="88"/>
    </row>
    <row r="96" spans="1:26">
      <c r="A96" s="61"/>
      <c r="B96" s="50"/>
      <c r="C96" s="492"/>
      <c r="D96" s="48"/>
      <c r="E96" s="52"/>
      <c r="F96" s="59"/>
      <c r="G96" s="88"/>
      <c r="H96" s="88"/>
      <c r="I96" s="88"/>
      <c r="J96" s="88"/>
      <c r="K96" s="88"/>
      <c r="L96" s="88"/>
      <c r="M96" s="88"/>
      <c r="N96" s="88"/>
      <c r="O96" s="88"/>
      <c r="P96" s="88"/>
      <c r="Q96" s="88"/>
      <c r="R96" s="88"/>
      <c r="S96" s="88"/>
      <c r="T96" s="88"/>
      <c r="U96" s="88"/>
      <c r="V96" s="88"/>
      <c r="W96" s="88"/>
      <c r="X96" s="88"/>
      <c r="Y96" s="88"/>
      <c r="Z96" s="88"/>
    </row>
    <row r="97" spans="1:26">
      <c r="A97" s="61" t="s">
        <v>1074</v>
      </c>
      <c r="B97" s="54" t="s">
        <v>2460</v>
      </c>
      <c r="C97" s="492"/>
      <c r="D97" s="48"/>
      <c r="E97" s="52"/>
      <c r="F97" s="59"/>
      <c r="G97" s="88"/>
      <c r="H97" s="88"/>
      <c r="I97" s="88"/>
      <c r="J97" s="88"/>
      <c r="K97" s="88"/>
      <c r="L97" s="88"/>
      <c r="M97" s="88"/>
      <c r="N97" s="88"/>
      <c r="O97" s="88"/>
      <c r="P97" s="88"/>
      <c r="Q97" s="88"/>
      <c r="R97" s="88"/>
      <c r="S97" s="88"/>
      <c r="T97" s="88"/>
      <c r="U97" s="88"/>
      <c r="V97" s="88"/>
      <c r="W97" s="88"/>
      <c r="X97" s="88"/>
      <c r="Y97" s="88"/>
      <c r="Z97" s="88"/>
    </row>
    <row r="98" spans="1:26" ht="51">
      <c r="A98" s="61"/>
      <c r="B98" s="50" t="s">
        <v>2459</v>
      </c>
      <c r="C98" s="51" t="s">
        <v>1028</v>
      </c>
      <c r="D98" s="866">
        <v>35</v>
      </c>
      <c r="E98" s="621"/>
      <c r="F98" s="68">
        <f>$D98*E98</f>
        <v>0</v>
      </c>
      <c r="G98" s="88"/>
      <c r="H98" s="88"/>
      <c r="I98" s="88"/>
      <c r="J98" s="88"/>
      <c r="K98" s="88"/>
      <c r="L98" s="88"/>
      <c r="M98" s="88"/>
      <c r="N98" s="88"/>
      <c r="O98" s="88"/>
      <c r="P98" s="88"/>
      <c r="Q98" s="88"/>
      <c r="R98" s="88"/>
      <c r="S98" s="88"/>
      <c r="T98" s="88"/>
      <c r="U98" s="88"/>
      <c r="V98" s="88"/>
      <c r="W98" s="88"/>
      <c r="X98" s="88"/>
      <c r="Y98" s="88"/>
      <c r="Z98" s="88"/>
    </row>
    <row r="99" spans="1:26">
      <c r="A99" s="61"/>
      <c r="B99" s="50"/>
      <c r="C99" s="492"/>
      <c r="D99" s="48"/>
      <c r="E99" s="52"/>
      <c r="F99" s="59"/>
      <c r="G99" s="88"/>
      <c r="H99" s="88"/>
      <c r="I99" s="88"/>
      <c r="J99" s="88"/>
      <c r="K99" s="88"/>
      <c r="L99" s="88"/>
      <c r="M99" s="88"/>
      <c r="N99" s="88"/>
      <c r="O99" s="88"/>
      <c r="P99" s="88"/>
      <c r="Q99" s="88"/>
      <c r="R99" s="88"/>
      <c r="S99" s="88"/>
      <c r="T99" s="88"/>
      <c r="U99" s="88"/>
      <c r="V99" s="88"/>
      <c r="W99" s="88"/>
      <c r="X99" s="88"/>
      <c r="Y99" s="88"/>
      <c r="Z99" s="88"/>
    </row>
    <row r="100" spans="1:26">
      <c r="A100" s="61" t="s">
        <v>1077</v>
      </c>
      <c r="B100" s="54" t="s">
        <v>2462</v>
      </c>
      <c r="C100" s="492"/>
      <c r="D100" s="48"/>
      <c r="E100" s="52"/>
      <c r="F100" s="59"/>
      <c r="G100" s="88"/>
      <c r="H100" s="88"/>
      <c r="I100" s="88"/>
      <c r="J100" s="88"/>
      <c r="K100" s="88"/>
      <c r="L100" s="88"/>
      <c r="M100" s="88"/>
      <c r="N100" s="88"/>
      <c r="O100" s="88"/>
      <c r="P100" s="88"/>
      <c r="Q100" s="88"/>
      <c r="R100" s="88"/>
      <c r="S100" s="88"/>
      <c r="T100" s="88"/>
      <c r="U100" s="88"/>
      <c r="V100" s="88"/>
      <c r="W100" s="88"/>
      <c r="X100" s="88"/>
      <c r="Y100" s="88"/>
      <c r="Z100" s="88"/>
    </row>
    <row r="101" spans="1:26" ht="51">
      <c r="A101" s="61"/>
      <c r="B101" s="50" t="s">
        <v>2461</v>
      </c>
      <c r="C101" s="51" t="s">
        <v>1026</v>
      </c>
      <c r="D101" s="492">
        <v>1</v>
      </c>
      <c r="E101" s="621"/>
      <c r="F101" s="68">
        <f>$D101*E101</f>
        <v>0</v>
      </c>
      <c r="G101" s="88"/>
      <c r="H101" s="88"/>
      <c r="I101" s="88"/>
      <c r="J101" s="88"/>
      <c r="K101" s="88"/>
      <c r="L101" s="88"/>
      <c r="M101" s="88"/>
      <c r="N101" s="88"/>
      <c r="O101" s="88"/>
      <c r="P101" s="88"/>
      <c r="Q101" s="88"/>
      <c r="R101" s="88"/>
      <c r="S101" s="88"/>
      <c r="T101" s="88"/>
      <c r="U101" s="88"/>
      <c r="V101" s="88"/>
      <c r="W101" s="88"/>
      <c r="X101" s="88"/>
      <c r="Y101" s="88"/>
      <c r="Z101" s="88"/>
    </row>
    <row r="102" spans="1:26">
      <c r="A102" s="61"/>
      <c r="B102" s="50"/>
      <c r="C102" s="492"/>
      <c r="D102" s="48"/>
      <c r="E102" s="52"/>
      <c r="F102" s="59"/>
      <c r="G102" s="88"/>
      <c r="H102" s="88"/>
      <c r="I102" s="88"/>
      <c r="J102" s="88"/>
      <c r="K102" s="88"/>
      <c r="L102" s="88"/>
      <c r="M102" s="88"/>
      <c r="N102" s="88"/>
      <c r="O102" s="88"/>
      <c r="P102" s="88"/>
      <c r="Q102" s="88"/>
      <c r="R102" s="88"/>
      <c r="S102" s="88"/>
      <c r="T102" s="88"/>
      <c r="U102" s="88"/>
      <c r="V102" s="88"/>
      <c r="W102" s="88"/>
      <c r="X102" s="88"/>
      <c r="Y102" s="88"/>
      <c r="Z102" s="88"/>
    </row>
    <row r="103" spans="1:26" s="29" customFormat="1" ht="15" customHeight="1">
      <c r="A103" s="875" t="str">
        <f>A92</f>
        <v>3.</v>
      </c>
      <c r="B103" s="868" t="str">
        <f>CONCATENATE(B92," ", "UKUPNO:")</f>
        <v>SADNJA PERENA UKUPNO:</v>
      </c>
      <c r="C103" s="869"/>
      <c r="D103" s="870"/>
      <c r="E103" s="871"/>
      <c r="F103" s="874">
        <f>SUM(F95:F101)</f>
        <v>0</v>
      </c>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c r="A104" s="61"/>
      <c r="B104" s="50"/>
      <c r="C104" s="492"/>
      <c r="D104" s="48"/>
      <c r="E104" s="52"/>
      <c r="F104" s="59"/>
      <c r="G104" s="88"/>
      <c r="H104" s="88"/>
      <c r="I104" s="88"/>
      <c r="J104" s="88"/>
      <c r="K104" s="88"/>
      <c r="L104" s="88"/>
      <c r="M104" s="88"/>
      <c r="N104" s="88"/>
      <c r="O104" s="88"/>
      <c r="P104" s="88"/>
      <c r="Q104" s="88"/>
      <c r="R104" s="88"/>
      <c r="S104" s="88"/>
      <c r="T104" s="88"/>
      <c r="U104" s="88"/>
      <c r="V104" s="88"/>
      <c r="W104" s="88"/>
      <c r="X104" s="88"/>
      <c r="Y104" s="88"/>
      <c r="Z104" s="88"/>
    </row>
    <row r="105" spans="1:26">
      <c r="A105" s="61"/>
      <c r="B105" s="50"/>
      <c r="C105" s="492"/>
      <c r="D105" s="48"/>
      <c r="E105" s="52"/>
      <c r="F105" s="59"/>
      <c r="G105" s="88"/>
      <c r="H105" s="88"/>
      <c r="I105" s="88"/>
      <c r="J105" s="88"/>
      <c r="K105" s="88"/>
      <c r="L105" s="88"/>
      <c r="M105" s="88"/>
      <c r="N105" s="88"/>
      <c r="O105" s="88"/>
      <c r="P105" s="88"/>
      <c r="Q105" s="88"/>
      <c r="R105" s="88"/>
      <c r="S105" s="88"/>
      <c r="T105" s="88"/>
      <c r="U105" s="88"/>
      <c r="V105" s="88"/>
      <c r="W105" s="88"/>
      <c r="X105" s="88"/>
      <c r="Y105" s="88"/>
      <c r="Z105" s="88"/>
    </row>
    <row r="106" spans="1:26">
      <c r="A106" s="675" t="s">
        <v>1034</v>
      </c>
      <c r="B106" s="873" t="s">
        <v>2470</v>
      </c>
      <c r="C106" s="492"/>
      <c r="D106" s="48"/>
      <c r="E106" s="52"/>
      <c r="F106" s="59"/>
      <c r="G106" s="88"/>
      <c r="H106" s="88"/>
      <c r="I106" s="88"/>
      <c r="J106" s="88"/>
      <c r="K106" s="88"/>
      <c r="L106" s="88"/>
      <c r="M106" s="88"/>
      <c r="N106" s="88"/>
      <c r="O106" s="88"/>
      <c r="P106" s="88"/>
      <c r="Q106" s="88"/>
      <c r="R106" s="88"/>
      <c r="S106" s="88"/>
      <c r="T106" s="88"/>
      <c r="U106" s="88"/>
      <c r="V106" s="88"/>
      <c r="W106" s="88"/>
      <c r="X106" s="88"/>
      <c r="Y106" s="88"/>
      <c r="Z106" s="88"/>
    </row>
    <row r="107" spans="1:26">
      <c r="A107" s="61"/>
      <c r="B107" s="50"/>
      <c r="C107" s="492"/>
      <c r="D107" s="48"/>
      <c r="E107" s="52"/>
      <c r="F107" s="59"/>
      <c r="G107" s="88"/>
      <c r="H107" s="88"/>
      <c r="I107" s="88"/>
      <c r="J107" s="88"/>
      <c r="K107" s="88"/>
      <c r="L107" s="88"/>
      <c r="M107" s="88"/>
      <c r="N107" s="88"/>
      <c r="O107" s="88"/>
      <c r="P107" s="88"/>
      <c r="Q107" s="88"/>
      <c r="R107" s="88"/>
      <c r="S107" s="88"/>
      <c r="T107" s="88"/>
      <c r="U107" s="88"/>
      <c r="V107" s="88"/>
      <c r="W107" s="88"/>
      <c r="X107" s="88"/>
      <c r="Y107" s="88"/>
      <c r="Z107" s="88"/>
    </row>
    <row r="108" spans="1:26">
      <c r="A108" s="61" t="s">
        <v>1085</v>
      </c>
      <c r="B108" s="54" t="s">
        <v>2469</v>
      </c>
      <c r="C108" s="492"/>
      <c r="D108" s="48"/>
      <c r="E108" s="52"/>
      <c r="F108" s="59"/>
      <c r="G108" s="88"/>
      <c r="H108" s="88"/>
      <c r="I108" s="88"/>
      <c r="J108" s="88"/>
      <c r="K108" s="88"/>
      <c r="L108" s="88"/>
      <c r="M108" s="88"/>
      <c r="N108" s="88"/>
      <c r="O108" s="88"/>
      <c r="P108" s="88"/>
      <c r="Q108" s="88"/>
      <c r="R108" s="88"/>
      <c r="S108" s="88"/>
      <c r="T108" s="88"/>
      <c r="U108" s="88"/>
      <c r="V108" s="88"/>
      <c r="W108" s="88"/>
      <c r="X108" s="88"/>
      <c r="Y108" s="88"/>
      <c r="Z108" s="88"/>
    </row>
    <row r="109" spans="1:26" ht="63.75">
      <c r="A109" s="61"/>
      <c r="B109" s="50" t="s">
        <v>2464</v>
      </c>
      <c r="C109" s="492"/>
      <c r="D109" s="48"/>
      <c r="E109" s="52"/>
      <c r="F109" s="59"/>
      <c r="G109" s="88"/>
      <c r="H109" s="88"/>
      <c r="I109" s="88"/>
      <c r="J109" s="88"/>
      <c r="K109" s="88"/>
      <c r="L109" s="88"/>
      <c r="M109" s="88"/>
      <c r="N109" s="88"/>
      <c r="O109" s="88"/>
      <c r="P109" s="88"/>
      <c r="Q109" s="88"/>
      <c r="R109" s="88"/>
      <c r="S109" s="88"/>
      <c r="T109" s="88"/>
      <c r="U109" s="88"/>
      <c r="V109" s="88"/>
      <c r="W109" s="88"/>
      <c r="X109" s="88"/>
      <c r="Y109" s="88"/>
      <c r="Z109" s="88"/>
    </row>
    <row r="110" spans="1:26" ht="127.5">
      <c r="A110" s="61"/>
      <c r="B110" s="50" t="s">
        <v>2465</v>
      </c>
      <c r="C110" s="492"/>
      <c r="D110" s="48"/>
      <c r="E110" s="52"/>
      <c r="F110" s="59"/>
      <c r="G110" s="88"/>
      <c r="H110" s="88"/>
      <c r="I110" s="88"/>
      <c r="J110" s="88"/>
      <c r="K110" s="88"/>
      <c r="L110" s="88"/>
      <c r="M110" s="88"/>
      <c r="N110" s="88"/>
      <c r="O110" s="88"/>
      <c r="P110" s="88"/>
      <c r="Q110" s="88"/>
      <c r="R110" s="88"/>
      <c r="S110" s="88"/>
      <c r="T110" s="88"/>
      <c r="U110" s="88"/>
      <c r="V110" s="88"/>
      <c r="W110" s="88"/>
      <c r="X110" s="88"/>
      <c r="Y110" s="88"/>
      <c r="Z110" s="88"/>
    </row>
    <row r="111" spans="1:26" ht="102">
      <c r="A111" s="61"/>
      <c r="B111" s="50" t="s">
        <v>2466</v>
      </c>
      <c r="C111" s="492"/>
      <c r="D111" s="48"/>
      <c r="E111" s="52"/>
      <c r="F111" s="59"/>
      <c r="G111" s="88"/>
      <c r="H111" s="88"/>
      <c r="I111" s="88"/>
      <c r="J111" s="88"/>
      <c r="K111" s="88"/>
      <c r="L111" s="88"/>
      <c r="M111" s="88"/>
      <c r="N111" s="88"/>
      <c r="O111" s="88"/>
      <c r="P111" s="88"/>
      <c r="Q111" s="88"/>
      <c r="R111" s="88"/>
      <c r="S111" s="88"/>
      <c r="T111" s="88"/>
      <c r="U111" s="88"/>
      <c r="V111" s="88"/>
      <c r="W111" s="88"/>
      <c r="X111" s="88"/>
      <c r="Y111" s="88"/>
      <c r="Z111" s="88"/>
    </row>
    <row r="112" spans="1:26" ht="63.75">
      <c r="A112" s="61"/>
      <c r="B112" s="50" t="s">
        <v>2467</v>
      </c>
      <c r="C112" s="492"/>
      <c r="D112" s="48"/>
      <c r="E112" s="52"/>
      <c r="F112" s="59"/>
      <c r="G112" s="88"/>
      <c r="H112" s="88"/>
      <c r="I112" s="88"/>
      <c r="J112" s="88"/>
      <c r="K112" s="88"/>
      <c r="L112" s="88"/>
      <c r="M112" s="88"/>
      <c r="N112" s="88"/>
      <c r="O112" s="88"/>
      <c r="P112" s="88"/>
      <c r="Q112" s="88"/>
      <c r="R112" s="88"/>
      <c r="S112" s="88"/>
      <c r="T112" s="88"/>
      <c r="U112" s="88"/>
      <c r="V112" s="88"/>
      <c r="W112" s="88"/>
      <c r="X112" s="88"/>
      <c r="Y112" s="88"/>
      <c r="Z112" s="88"/>
    </row>
    <row r="113" spans="1:26" ht="102">
      <c r="A113" s="61"/>
      <c r="B113" s="50" t="s">
        <v>2468</v>
      </c>
      <c r="C113" s="492"/>
      <c r="D113" s="48"/>
      <c r="E113" s="52"/>
      <c r="F113" s="59"/>
      <c r="G113" s="88"/>
      <c r="H113" s="88"/>
      <c r="I113" s="88"/>
      <c r="J113" s="88"/>
      <c r="K113" s="88"/>
      <c r="L113" s="88"/>
      <c r="M113" s="88"/>
      <c r="N113" s="88"/>
      <c r="O113" s="88"/>
      <c r="P113" s="88"/>
      <c r="Q113" s="88"/>
      <c r="R113" s="88"/>
      <c r="S113" s="88"/>
      <c r="T113" s="88"/>
      <c r="U113" s="88"/>
      <c r="V113" s="88"/>
      <c r="W113" s="88"/>
      <c r="X113" s="88"/>
      <c r="Y113" s="88"/>
      <c r="Z113" s="88"/>
    </row>
    <row r="114" spans="1:26">
      <c r="A114" s="61"/>
      <c r="B114" s="50" t="s">
        <v>1061</v>
      </c>
      <c r="C114" s="51" t="s">
        <v>1006</v>
      </c>
      <c r="D114" s="866">
        <v>1875</v>
      </c>
      <c r="E114" s="621"/>
      <c r="F114" s="68">
        <f>$D114*E114</f>
        <v>0</v>
      </c>
      <c r="G114" s="88"/>
      <c r="H114" s="88"/>
      <c r="I114" s="88"/>
      <c r="J114" s="88"/>
      <c r="K114" s="88"/>
      <c r="L114" s="88"/>
      <c r="M114" s="88"/>
      <c r="N114" s="88"/>
      <c r="O114" s="88"/>
      <c r="P114" s="88"/>
      <c r="Q114" s="88"/>
      <c r="R114" s="88"/>
      <c r="S114" s="88"/>
      <c r="T114" s="88"/>
      <c r="U114" s="88"/>
      <c r="V114" s="88"/>
      <c r="W114" s="88"/>
      <c r="X114" s="88"/>
      <c r="Y114" s="88"/>
      <c r="Z114" s="88"/>
    </row>
    <row r="115" spans="1:26">
      <c r="A115" s="61"/>
      <c r="B115" s="50"/>
      <c r="C115" s="492"/>
      <c r="D115" s="48"/>
      <c r="E115" s="52"/>
      <c r="F115" s="59"/>
      <c r="G115" s="88"/>
      <c r="H115" s="88"/>
      <c r="I115" s="88"/>
      <c r="J115" s="88"/>
      <c r="K115" s="88"/>
      <c r="L115" s="88"/>
      <c r="M115" s="88"/>
      <c r="N115" s="88"/>
      <c r="O115" s="88"/>
      <c r="P115" s="88"/>
      <c r="Q115" s="88"/>
      <c r="R115" s="88"/>
      <c r="S115" s="88"/>
      <c r="T115" s="88"/>
      <c r="U115" s="88"/>
      <c r="V115" s="88"/>
      <c r="W115" s="88"/>
      <c r="X115" s="88"/>
      <c r="Y115" s="88"/>
      <c r="Z115" s="88"/>
    </row>
    <row r="116" spans="1:26" s="29" customFormat="1" ht="15" customHeight="1">
      <c r="A116" s="867" t="str">
        <f>A106</f>
        <v>4.</v>
      </c>
      <c r="B116" s="868" t="str">
        <f>CONCATENATE(B106," ", "UKUPNO:")</f>
        <v>TRAVNJACI  UKUPNO:</v>
      </c>
      <c r="C116" s="869"/>
      <c r="D116" s="870"/>
      <c r="E116" s="871"/>
      <c r="F116" s="874">
        <f>SUM(F109:F114)</f>
        <v>0</v>
      </c>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c r="A117" s="61"/>
      <c r="B117" s="50"/>
      <c r="C117" s="492"/>
      <c r="D117" s="48"/>
      <c r="E117" s="52"/>
      <c r="F117" s="59"/>
      <c r="G117" s="88"/>
      <c r="H117" s="88"/>
      <c r="I117" s="88"/>
      <c r="J117" s="88"/>
      <c r="K117" s="88"/>
      <c r="L117" s="88"/>
      <c r="M117" s="88"/>
      <c r="N117" s="88"/>
      <c r="O117" s="88"/>
      <c r="P117" s="88"/>
      <c r="Q117" s="88"/>
      <c r="R117" s="88"/>
      <c r="S117" s="88"/>
      <c r="T117" s="88"/>
      <c r="U117" s="88"/>
      <c r="V117" s="88"/>
      <c r="W117" s="88"/>
      <c r="X117" s="88"/>
      <c r="Y117" s="88"/>
      <c r="Z117" s="88"/>
    </row>
    <row r="118" spans="1:26" s="29" customFormat="1" ht="18" customHeight="1">
      <c r="A118" s="875" t="str">
        <f>A53</f>
        <v>III.</v>
      </c>
      <c r="B118" s="876" t="str">
        <f>CONCATENATE(B53," ", "UKUPNO:")</f>
        <v>RADOVI S BILJNIM MATERIJALOM UKUPNO:</v>
      </c>
      <c r="C118" s="877"/>
      <c r="D118" s="871"/>
      <c r="E118" s="878"/>
      <c r="F118" s="879">
        <f>F74+F89+F103+F116</f>
        <v>0</v>
      </c>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s="29" customFormat="1" ht="18" customHeight="1">
      <c r="A119" s="81"/>
      <c r="B119" s="82"/>
      <c r="C119" s="16"/>
      <c r="D119" s="83"/>
      <c r="E119" s="83"/>
      <c r="F119" s="880"/>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c r="A120" s="49"/>
      <c r="B120" s="50"/>
      <c r="C120" s="51"/>
      <c r="D120" s="52"/>
      <c r="E120" s="52"/>
      <c r="F120" s="59"/>
      <c r="G120" s="35"/>
      <c r="H120" s="35"/>
      <c r="I120" s="35"/>
      <c r="J120" s="35"/>
      <c r="K120" s="35"/>
      <c r="L120" s="35"/>
      <c r="M120" s="35"/>
      <c r="N120" s="35"/>
      <c r="O120" s="35"/>
      <c r="P120" s="35"/>
      <c r="Q120" s="35"/>
      <c r="R120" s="35"/>
      <c r="S120" s="35"/>
      <c r="T120" s="35"/>
      <c r="U120" s="35"/>
      <c r="V120" s="35"/>
      <c r="W120" s="35"/>
      <c r="X120" s="35"/>
      <c r="Y120" s="35"/>
      <c r="Z120" s="35"/>
    </row>
    <row r="121" spans="1:26" ht="15" customHeight="1">
      <c r="A121" s="43" t="s">
        <v>1009</v>
      </c>
      <c r="B121" s="44" t="s">
        <v>2422</v>
      </c>
      <c r="C121" s="45"/>
      <c r="D121" s="46"/>
      <c r="E121" s="46"/>
      <c r="F121" s="46"/>
      <c r="G121" s="88"/>
      <c r="H121" s="88"/>
      <c r="I121" s="88"/>
      <c r="J121" s="88"/>
      <c r="K121" s="88"/>
      <c r="L121" s="88"/>
      <c r="M121" s="88"/>
      <c r="N121" s="88"/>
      <c r="O121" s="88"/>
      <c r="P121" s="88"/>
      <c r="Q121" s="88"/>
      <c r="R121" s="88"/>
      <c r="S121" s="88"/>
      <c r="T121" s="88"/>
      <c r="U121" s="88"/>
      <c r="V121" s="88"/>
      <c r="W121" s="88"/>
      <c r="X121" s="88"/>
      <c r="Y121" s="88"/>
      <c r="Z121" s="88"/>
    </row>
    <row r="122" spans="1:26">
      <c r="A122" s="49"/>
      <c r="B122" s="50"/>
      <c r="C122" s="51"/>
      <c r="D122" s="52"/>
      <c r="E122" s="52"/>
      <c r="F122" s="59"/>
      <c r="G122" s="35"/>
      <c r="H122" s="35"/>
      <c r="I122" s="35"/>
      <c r="J122" s="35"/>
      <c r="K122" s="35"/>
      <c r="L122" s="35"/>
      <c r="M122" s="35"/>
      <c r="N122" s="35"/>
      <c r="O122" s="35"/>
      <c r="P122" s="35"/>
      <c r="Q122" s="35"/>
      <c r="R122" s="35"/>
      <c r="S122" s="35"/>
      <c r="T122" s="35"/>
      <c r="U122" s="35"/>
      <c r="V122" s="35"/>
      <c r="W122" s="35"/>
      <c r="X122" s="35"/>
      <c r="Y122" s="35"/>
      <c r="Z122" s="35"/>
    </row>
    <row r="123" spans="1:26">
      <c r="A123" s="61" t="s">
        <v>987</v>
      </c>
      <c r="B123" s="54" t="s">
        <v>2471</v>
      </c>
      <c r="C123" s="51"/>
      <c r="D123" s="52"/>
      <c r="E123" s="52"/>
      <c r="F123" s="59"/>
      <c r="G123" s="35"/>
      <c r="H123" s="35"/>
      <c r="I123" s="35"/>
      <c r="J123" s="35"/>
      <c r="K123" s="35"/>
      <c r="L123" s="35"/>
      <c r="M123" s="35"/>
      <c r="N123" s="35"/>
      <c r="O123" s="35"/>
      <c r="P123" s="35"/>
      <c r="Q123" s="35"/>
      <c r="R123" s="35"/>
      <c r="S123" s="35"/>
      <c r="T123" s="35"/>
      <c r="U123" s="35"/>
      <c r="V123" s="35"/>
      <c r="W123" s="35"/>
      <c r="X123" s="35"/>
      <c r="Y123" s="35"/>
      <c r="Z123" s="35"/>
    </row>
    <row r="124" spans="1:26" ht="204">
      <c r="A124" s="55" t="s">
        <v>990</v>
      </c>
      <c r="B124" s="50" t="s">
        <v>2472</v>
      </c>
      <c r="C124" s="51"/>
      <c r="D124" s="52"/>
      <c r="E124" s="52"/>
      <c r="F124" s="59"/>
      <c r="G124" s="35"/>
      <c r="H124" s="35"/>
      <c r="I124" s="35"/>
      <c r="J124" s="35"/>
      <c r="K124" s="35"/>
      <c r="L124" s="35"/>
      <c r="M124" s="35"/>
      <c r="N124" s="35"/>
      <c r="O124" s="35"/>
      <c r="P124" s="35"/>
      <c r="Q124" s="35"/>
      <c r="R124" s="35"/>
      <c r="S124" s="35"/>
      <c r="T124" s="35"/>
      <c r="U124" s="35"/>
      <c r="V124" s="35"/>
      <c r="W124" s="35"/>
      <c r="X124" s="35"/>
      <c r="Y124" s="35"/>
      <c r="Z124" s="35"/>
    </row>
    <row r="125" spans="1:26">
      <c r="A125" s="55"/>
      <c r="B125" s="50" t="s">
        <v>2473</v>
      </c>
      <c r="C125" s="51" t="s">
        <v>1044</v>
      </c>
      <c r="D125" s="35">
        <v>3</v>
      </c>
      <c r="E125" s="621"/>
      <c r="F125" s="68">
        <f>$D125*E125</f>
        <v>0</v>
      </c>
      <c r="G125" s="35"/>
      <c r="H125" s="35"/>
      <c r="I125" s="35"/>
      <c r="J125" s="35"/>
      <c r="K125" s="35"/>
      <c r="L125" s="35"/>
      <c r="M125" s="35"/>
      <c r="N125" s="35"/>
      <c r="O125" s="35"/>
      <c r="P125" s="35"/>
      <c r="Q125" s="35"/>
      <c r="R125" s="35"/>
      <c r="S125" s="35"/>
      <c r="T125" s="35"/>
      <c r="U125" s="35"/>
      <c r="V125" s="35"/>
      <c r="W125" s="35"/>
      <c r="X125" s="35"/>
      <c r="Y125" s="35"/>
      <c r="Z125" s="35"/>
    </row>
    <row r="126" spans="1:26">
      <c r="A126" s="55"/>
      <c r="B126" s="50"/>
      <c r="C126" s="51"/>
      <c r="D126" s="52"/>
      <c r="E126" s="52"/>
      <c r="F126" s="59"/>
      <c r="G126" s="35"/>
      <c r="H126" s="35"/>
      <c r="I126" s="35"/>
      <c r="J126" s="35"/>
      <c r="K126" s="35"/>
      <c r="L126" s="35"/>
      <c r="M126" s="35"/>
      <c r="N126" s="35"/>
      <c r="O126" s="35"/>
      <c r="P126" s="35"/>
      <c r="Q126" s="35"/>
      <c r="R126" s="35"/>
      <c r="S126" s="35"/>
      <c r="T126" s="35"/>
      <c r="U126" s="35"/>
      <c r="V126" s="35"/>
      <c r="W126" s="35"/>
      <c r="X126" s="35"/>
      <c r="Y126" s="35"/>
      <c r="Z126" s="35"/>
    </row>
    <row r="127" spans="1:26">
      <c r="A127" s="61" t="s">
        <v>1027</v>
      </c>
      <c r="B127" s="54" t="s">
        <v>2474</v>
      </c>
      <c r="C127" s="51"/>
      <c r="D127" s="52"/>
      <c r="E127" s="52"/>
      <c r="F127" s="59"/>
      <c r="G127" s="35"/>
      <c r="H127" s="35"/>
      <c r="I127" s="35"/>
      <c r="J127" s="35"/>
      <c r="K127" s="35"/>
      <c r="L127" s="35"/>
      <c r="M127" s="35"/>
      <c r="N127" s="35"/>
      <c r="O127" s="35"/>
      <c r="P127" s="35"/>
      <c r="Q127" s="35"/>
      <c r="R127" s="35"/>
      <c r="S127" s="35"/>
      <c r="T127" s="35"/>
      <c r="U127" s="35"/>
      <c r="V127" s="35"/>
      <c r="W127" s="35"/>
      <c r="X127" s="35"/>
      <c r="Y127" s="35"/>
      <c r="Z127" s="35"/>
    </row>
    <row r="128" spans="1:26" ht="178.5">
      <c r="A128" s="55"/>
      <c r="B128" s="50" t="s">
        <v>2475</v>
      </c>
      <c r="C128" s="51"/>
      <c r="D128" s="52"/>
      <c r="E128" s="52"/>
      <c r="F128" s="59"/>
      <c r="G128" s="35"/>
      <c r="H128" s="35"/>
      <c r="I128" s="35"/>
      <c r="J128" s="35"/>
      <c r="K128" s="35"/>
      <c r="L128" s="35"/>
      <c r="M128" s="35"/>
      <c r="N128" s="35"/>
      <c r="O128" s="35"/>
      <c r="P128" s="35"/>
      <c r="Q128" s="35"/>
      <c r="R128" s="35"/>
      <c r="S128" s="35"/>
      <c r="T128" s="35"/>
      <c r="U128" s="35"/>
      <c r="V128" s="35"/>
      <c r="W128" s="35"/>
      <c r="X128" s="35"/>
      <c r="Y128" s="35"/>
      <c r="Z128" s="35"/>
    </row>
    <row r="129" spans="1:26">
      <c r="A129" s="55" t="s">
        <v>75</v>
      </c>
      <c r="B129" s="295" t="s">
        <v>4232</v>
      </c>
      <c r="C129" s="881" t="s">
        <v>1044</v>
      </c>
      <c r="D129" s="463">
        <v>4</v>
      </c>
      <c r="E129" s="621"/>
      <c r="F129" s="68">
        <f>$D129*E129</f>
        <v>0</v>
      </c>
      <c r="G129" s="35"/>
      <c r="H129" s="35"/>
      <c r="I129" s="35"/>
      <c r="J129" s="35"/>
      <c r="K129" s="35"/>
      <c r="L129" s="35"/>
      <c r="M129" s="35"/>
      <c r="N129" s="35"/>
      <c r="O129" s="35"/>
      <c r="P129" s="35"/>
      <c r="Q129" s="35"/>
      <c r="R129" s="35"/>
      <c r="S129" s="35"/>
      <c r="T129" s="35"/>
      <c r="U129" s="35"/>
      <c r="V129" s="35"/>
      <c r="W129" s="35"/>
      <c r="X129" s="35"/>
      <c r="Y129" s="35"/>
      <c r="Z129" s="35"/>
    </row>
    <row r="130" spans="1:26" ht="25.5">
      <c r="A130" s="55" t="s">
        <v>77</v>
      </c>
      <c r="B130" s="295" t="s">
        <v>4233</v>
      </c>
      <c r="C130" s="881" t="s">
        <v>1044</v>
      </c>
      <c r="D130" s="463">
        <v>6</v>
      </c>
      <c r="E130" s="621"/>
      <c r="F130" s="68">
        <f>$D130*E130</f>
        <v>0</v>
      </c>
      <c r="G130" s="35"/>
      <c r="H130" s="35"/>
      <c r="I130" s="35"/>
      <c r="J130" s="35"/>
      <c r="K130" s="35"/>
      <c r="L130" s="35"/>
      <c r="M130" s="35"/>
      <c r="N130" s="35"/>
      <c r="O130" s="35"/>
      <c r="P130" s="35"/>
      <c r="Q130" s="35"/>
      <c r="R130" s="35"/>
      <c r="S130" s="35"/>
      <c r="T130" s="35"/>
      <c r="U130" s="35"/>
      <c r="V130" s="35"/>
      <c r="W130" s="35"/>
      <c r="X130" s="35"/>
      <c r="Y130" s="35"/>
      <c r="Z130" s="35"/>
    </row>
    <row r="131" spans="1:26" s="245" customFormat="1">
      <c r="A131" s="64" t="s">
        <v>79</v>
      </c>
      <c r="B131" s="295" t="s">
        <v>4234</v>
      </c>
      <c r="C131" s="881" t="s">
        <v>1044</v>
      </c>
      <c r="D131" s="463">
        <v>4</v>
      </c>
      <c r="E131" s="629"/>
      <c r="F131" s="68">
        <f>$D131*E131</f>
        <v>0</v>
      </c>
    </row>
    <row r="132" spans="1:26">
      <c r="A132" s="55" t="s">
        <v>81</v>
      </c>
      <c r="B132" s="295" t="s">
        <v>4235</v>
      </c>
      <c r="C132" s="881" t="s">
        <v>1044</v>
      </c>
      <c r="D132" s="463">
        <v>3</v>
      </c>
      <c r="E132" s="621"/>
      <c r="F132" s="68">
        <f>$D132*E132</f>
        <v>0</v>
      </c>
      <c r="G132" s="35"/>
      <c r="H132" s="35"/>
      <c r="I132" s="35"/>
      <c r="J132" s="35"/>
      <c r="K132" s="35"/>
      <c r="L132" s="35"/>
      <c r="M132" s="35"/>
      <c r="N132" s="35"/>
      <c r="O132" s="35"/>
      <c r="P132" s="35"/>
      <c r="Q132" s="35"/>
      <c r="R132" s="35"/>
      <c r="S132" s="35"/>
      <c r="T132" s="35"/>
      <c r="U132" s="35"/>
      <c r="V132" s="35"/>
      <c r="W132" s="35"/>
      <c r="X132" s="35"/>
      <c r="Y132" s="35"/>
      <c r="Z132" s="35"/>
    </row>
    <row r="133" spans="1:26">
      <c r="A133" s="55"/>
      <c r="B133" s="295"/>
      <c r="C133" s="882"/>
      <c r="D133" s="68"/>
      <c r="E133" s="52"/>
      <c r="F133" s="68"/>
      <c r="G133" s="35"/>
      <c r="H133" s="35"/>
      <c r="I133" s="35"/>
      <c r="J133" s="35"/>
      <c r="K133" s="35"/>
      <c r="L133" s="35"/>
      <c r="M133" s="35"/>
      <c r="N133" s="35"/>
      <c r="O133" s="35"/>
      <c r="P133" s="35"/>
      <c r="Q133" s="35"/>
      <c r="R133" s="35"/>
      <c r="S133" s="35"/>
      <c r="T133" s="35"/>
      <c r="U133" s="35"/>
      <c r="V133" s="35"/>
      <c r="W133" s="35"/>
      <c r="X133" s="35"/>
      <c r="Y133" s="35"/>
      <c r="Z133" s="35"/>
    </row>
    <row r="134" spans="1:26">
      <c r="A134" s="61" t="s">
        <v>1030</v>
      </c>
      <c r="B134" s="54" t="s">
        <v>2481</v>
      </c>
      <c r="C134" s="882"/>
      <c r="D134" s="68"/>
      <c r="E134" s="52"/>
      <c r="F134" s="68"/>
      <c r="G134" s="35"/>
      <c r="H134" s="35"/>
      <c r="I134" s="35"/>
      <c r="J134" s="35"/>
      <c r="K134" s="35"/>
      <c r="L134" s="35"/>
      <c r="M134" s="35"/>
      <c r="N134" s="35"/>
      <c r="O134" s="35"/>
      <c r="P134" s="35"/>
      <c r="Q134" s="35"/>
      <c r="R134" s="35"/>
      <c r="S134" s="35"/>
      <c r="T134" s="35"/>
      <c r="U134" s="35"/>
      <c r="V134" s="35"/>
      <c r="W134" s="35"/>
      <c r="X134" s="35"/>
      <c r="Y134" s="35"/>
      <c r="Z134" s="35"/>
    </row>
    <row r="135" spans="1:26" ht="140.25">
      <c r="A135" s="55"/>
      <c r="B135" s="295" t="s">
        <v>2476</v>
      </c>
      <c r="C135" s="882"/>
      <c r="D135" s="68"/>
      <c r="E135" s="52"/>
      <c r="F135" s="68"/>
      <c r="G135" s="35"/>
      <c r="H135" s="35"/>
      <c r="I135" s="35"/>
      <c r="J135" s="35"/>
      <c r="K135" s="35"/>
      <c r="L135" s="35"/>
      <c r="M135" s="35"/>
      <c r="N135" s="35"/>
      <c r="O135" s="35"/>
      <c r="P135" s="35"/>
      <c r="Q135" s="35"/>
      <c r="R135" s="35"/>
      <c r="S135" s="35"/>
      <c r="T135" s="35"/>
      <c r="U135" s="35"/>
      <c r="V135" s="35"/>
      <c r="W135" s="35"/>
      <c r="X135" s="35"/>
      <c r="Y135" s="35"/>
      <c r="Z135" s="35"/>
    </row>
    <row r="136" spans="1:26" ht="25.5">
      <c r="A136" s="55" t="s">
        <v>75</v>
      </c>
      <c r="B136" s="295" t="s">
        <v>2477</v>
      </c>
      <c r="C136" s="881" t="s">
        <v>1044</v>
      </c>
      <c r="D136" s="463">
        <v>24</v>
      </c>
      <c r="E136" s="621"/>
      <c r="F136" s="68">
        <f>$D136*E136</f>
        <v>0</v>
      </c>
      <c r="G136" s="35"/>
      <c r="H136" s="35"/>
      <c r="I136" s="35"/>
      <c r="J136" s="35"/>
      <c r="K136" s="35"/>
      <c r="L136" s="35"/>
      <c r="M136" s="35"/>
      <c r="N136" s="35"/>
      <c r="O136" s="35"/>
      <c r="P136" s="35"/>
      <c r="Q136" s="35"/>
      <c r="R136" s="35"/>
      <c r="S136" s="35"/>
      <c r="T136" s="35"/>
      <c r="U136" s="35"/>
      <c r="V136" s="35"/>
      <c r="W136" s="35"/>
      <c r="X136" s="35"/>
      <c r="Y136" s="35"/>
      <c r="Z136" s="35"/>
    </row>
    <row r="137" spans="1:26">
      <c r="A137" s="55" t="s">
        <v>77</v>
      </c>
      <c r="B137" s="295" t="s">
        <v>2478</v>
      </c>
      <c r="C137" s="881" t="s">
        <v>1044</v>
      </c>
      <c r="D137" s="463">
        <v>17</v>
      </c>
      <c r="E137" s="621"/>
      <c r="F137" s="68">
        <f>$D137*E137</f>
        <v>0</v>
      </c>
      <c r="G137" s="35"/>
      <c r="H137" s="35"/>
      <c r="I137" s="35"/>
      <c r="J137" s="35"/>
      <c r="K137" s="35"/>
      <c r="L137" s="35"/>
      <c r="M137" s="35"/>
      <c r="N137" s="35"/>
      <c r="O137" s="35"/>
      <c r="P137" s="35"/>
      <c r="Q137" s="35"/>
      <c r="R137" s="35"/>
      <c r="S137" s="35"/>
      <c r="T137" s="35"/>
      <c r="U137" s="35"/>
      <c r="V137" s="35"/>
      <c r="W137" s="35"/>
      <c r="X137" s="35"/>
      <c r="Y137" s="35"/>
      <c r="Z137" s="35"/>
    </row>
    <row r="138" spans="1:26">
      <c r="A138" s="55" t="s">
        <v>79</v>
      </c>
      <c r="B138" s="295" t="s">
        <v>2479</v>
      </c>
      <c r="C138" s="881" t="s">
        <v>1044</v>
      </c>
      <c r="D138" s="463">
        <v>16</v>
      </c>
      <c r="E138" s="621"/>
      <c r="F138" s="68">
        <f>$D138*E138</f>
        <v>0</v>
      </c>
      <c r="G138" s="35"/>
      <c r="H138" s="35"/>
      <c r="I138" s="35"/>
      <c r="J138" s="35"/>
      <c r="K138" s="35"/>
      <c r="L138" s="35"/>
      <c r="M138" s="35"/>
      <c r="N138" s="35"/>
      <c r="O138" s="35"/>
      <c r="P138" s="35"/>
      <c r="Q138" s="35"/>
      <c r="R138" s="35"/>
      <c r="S138" s="35"/>
      <c r="T138" s="35"/>
      <c r="U138" s="35"/>
      <c r="V138" s="35"/>
      <c r="W138" s="35"/>
      <c r="X138" s="35"/>
      <c r="Y138" s="35"/>
      <c r="Z138" s="35"/>
    </row>
    <row r="139" spans="1:26">
      <c r="A139" s="55" t="s">
        <v>81</v>
      </c>
      <c r="B139" s="295" t="s">
        <v>2480</v>
      </c>
      <c r="C139" s="881" t="s">
        <v>1044</v>
      </c>
      <c r="D139" s="463">
        <v>4</v>
      </c>
      <c r="E139" s="621"/>
      <c r="F139" s="68">
        <f>$D139*E139</f>
        <v>0</v>
      </c>
      <c r="G139" s="35"/>
      <c r="H139" s="35"/>
      <c r="I139" s="35"/>
      <c r="J139" s="35"/>
      <c r="K139" s="35"/>
      <c r="L139" s="35"/>
      <c r="M139" s="35"/>
      <c r="N139" s="35"/>
      <c r="O139" s="35"/>
      <c r="P139" s="35"/>
      <c r="Q139" s="35"/>
      <c r="R139" s="35"/>
      <c r="S139" s="35"/>
      <c r="T139" s="35"/>
      <c r="U139" s="35"/>
      <c r="V139" s="35"/>
      <c r="W139" s="35"/>
      <c r="X139" s="35"/>
      <c r="Y139" s="35"/>
      <c r="Z139" s="35"/>
    </row>
    <row r="140" spans="1:26">
      <c r="A140" s="55"/>
      <c r="B140" s="295"/>
      <c r="C140" s="882"/>
      <c r="D140" s="68"/>
      <c r="E140" s="52"/>
      <c r="F140" s="68"/>
      <c r="G140" s="35"/>
      <c r="H140" s="35"/>
      <c r="I140" s="35"/>
      <c r="J140" s="35"/>
      <c r="K140" s="35"/>
      <c r="L140" s="35"/>
      <c r="M140" s="35"/>
      <c r="N140" s="35"/>
      <c r="O140" s="35"/>
      <c r="P140" s="35"/>
      <c r="Q140" s="35"/>
      <c r="R140" s="35"/>
      <c r="S140" s="35"/>
      <c r="T140" s="35"/>
      <c r="U140" s="35"/>
      <c r="V140" s="35"/>
      <c r="W140" s="35"/>
      <c r="X140" s="35"/>
      <c r="Y140" s="35"/>
      <c r="Z140" s="35"/>
    </row>
    <row r="141" spans="1:26">
      <c r="A141" s="61" t="s">
        <v>1034</v>
      </c>
      <c r="B141" s="54" t="s">
        <v>2482</v>
      </c>
      <c r="C141" s="882"/>
      <c r="D141" s="68"/>
      <c r="E141" s="52"/>
      <c r="F141" s="68"/>
      <c r="G141" s="35"/>
      <c r="H141" s="35"/>
      <c r="I141" s="35"/>
      <c r="J141" s="35"/>
      <c r="K141" s="35"/>
      <c r="L141" s="35"/>
      <c r="M141" s="35"/>
      <c r="N141" s="35"/>
      <c r="O141" s="35"/>
      <c r="P141" s="35"/>
      <c r="Q141" s="35"/>
      <c r="R141" s="35"/>
      <c r="S141" s="35"/>
      <c r="T141" s="35"/>
      <c r="U141" s="35"/>
      <c r="V141" s="35"/>
      <c r="W141" s="35"/>
      <c r="X141" s="35"/>
      <c r="Y141" s="35"/>
      <c r="Z141" s="35"/>
    </row>
    <row r="142" spans="1:26" ht="89.25">
      <c r="A142" s="55"/>
      <c r="B142" s="295" t="s">
        <v>2483</v>
      </c>
      <c r="C142" s="882"/>
      <c r="D142" s="68"/>
      <c r="E142" s="52"/>
      <c r="F142" s="68"/>
      <c r="G142" s="35"/>
      <c r="H142" s="35"/>
      <c r="I142" s="35"/>
      <c r="J142" s="35"/>
      <c r="K142" s="35"/>
      <c r="L142" s="35"/>
      <c r="M142" s="35"/>
      <c r="N142" s="35"/>
      <c r="O142" s="35"/>
      <c r="P142" s="35"/>
      <c r="Q142" s="35"/>
      <c r="R142" s="35"/>
      <c r="S142" s="35"/>
      <c r="T142" s="35"/>
      <c r="U142" s="35"/>
      <c r="V142" s="35"/>
      <c r="W142" s="35"/>
      <c r="X142" s="35"/>
      <c r="Y142" s="35"/>
      <c r="Z142" s="35"/>
    </row>
    <row r="143" spans="1:26">
      <c r="A143" s="55" t="s">
        <v>75</v>
      </c>
      <c r="B143" s="295" t="s">
        <v>2484</v>
      </c>
      <c r="C143" s="881" t="s">
        <v>1044</v>
      </c>
      <c r="D143" s="463">
        <v>83</v>
      </c>
      <c r="E143" s="621"/>
      <c r="F143" s="68">
        <f t="shared" ref="F143:F155" si="2">$D143*E143</f>
        <v>0</v>
      </c>
      <c r="G143" s="35"/>
      <c r="H143" s="35"/>
      <c r="I143" s="35"/>
      <c r="J143" s="35"/>
      <c r="K143" s="35"/>
      <c r="L143" s="35"/>
      <c r="M143" s="35"/>
      <c r="N143" s="35"/>
      <c r="O143" s="35"/>
      <c r="P143" s="35"/>
      <c r="Q143" s="35"/>
      <c r="R143" s="35"/>
      <c r="S143" s="35"/>
      <c r="T143" s="35"/>
      <c r="U143" s="35"/>
      <c r="V143" s="35"/>
      <c r="W143" s="35"/>
      <c r="X143" s="35"/>
      <c r="Y143" s="35"/>
      <c r="Z143" s="35"/>
    </row>
    <row r="144" spans="1:26">
      <c r="A144" s="55" t="s">
        <v>77</v>
      </c>
      <c r="B144" s="295" t="s">
        <v>2485</v>
      </c>
      <c r="C144" s="881" t="s">
        <v>1044</v>
      </c>
      <c r="D144" s="463">
        <v>232</v>
      </c>
      <c r="E144" s="621"/>
      <c r="F144" s="68">
        <f t="shared" si="2"/>
        <v>0</v>
      </c>
      <c r="G144" s="35"/>
      <c r="H144" s="35"/>
      <c r="I144" s="35"/>
      <c r="J144" s="35"/>
      <c r="K144" s="35"/>
      <c r="L144" s="35"/>
      <c r="M144" s="35"/>
      <c r="N144" s="35"/>
      <c r="O144" s="35"/>
      <c r="P144" s="35"/>
      <c r="Q144" s="35"/>
      <c r="R144" s="35"/>
      <c r="S144" s="35"/>
      <c r="T144" s="35"/>
      <c r="U144" s="35"/>
      <c r="V144" s="35"/>
      <c r="W144" s="35"/>
      <c r="X144" s="35"/>
      <c r="Y144" s="35"/>
      <c r="Z144" s="35"/>
    </row>
    <row r="145" spans="1:26">
      <c r="A145" s="55" t="s">
        <v>79</v>
      </c>
      <c r="B145" s="463" t="s">
        <v>2486</v>
      </c>
      <c r="C145" s="881" t="s">
        <v>1044</v>
      </c>
      <c r="D145" s="463">
        <v>174</v>
      </c>
      <c r="E145" s="621"/>
      <c r="F145" s="68">
        <f t="shared" si="2"/>
        <v>0</v>
      </c>
      <c r="G145" s="35"/>
      <c r="H145" s="35"/>
      <c r="I145" s="35"/>
      <c r="J145" s="35"/>
      <c r="K145" s="35"/>
      <c r="L145" s="35"/>
      <c r="M145" s="35"/>
      <c r="N145" s="35"/>
      <c r="O145" s="35"/>
      <c r="P145" s="35"/>
      <c r="Q145" s="35"/>
      <c r="R145" s="35"/>
      <c r="S145" s="35"/>
      <c r="T145" s="35"/>
      <c r="U145" s="35"/>
      <c r="V145" s="35"/>
      <c r="W145" s="35"/>
      <c r="X145" s="35"/>
      <c r="Y145" s="35"/>
      <c r="Z145" s="35"/>
    </row>
    <row r="146" spans="1:26">
      <c r="A146" s="55" t="s">
        <v>81</v>
      </c>
      <c r="B146" s="463" t="s">
        <v>2487</v>
      </c>
      <c r="C146" s="881" t="s">
        <v>1044</v>
      </c>
      <c r="D146" s="463">
        <v>116</v>
      </c>
      <c r="E146" s="621"/>
      <c r="F146" s="68">
        <f t="shared" si="2"/>
        <v>0</v>
      </c>
      <c r="G146" s="35"/>
      <c r="H146" s="35"/>
      <c r="I146" s="35"/>
      <c r="J146" s="35"/>
      <c r="K146" s="35"/>
      <c r="L146" s="35"/>
      <c r="M146" s="35"/>
      <c r="N146" s="35"/>
      <c r="O146" s="35"/>
      <c r="P146" s="35"/>
      <c r="Q146" s="35"/>
      <c r="R146" s="35"/>
      <c r="S146" s="35"/>
      <c r="T146" s="35"/>
      <c r="U146" s="35"/>
      <c r="V146" s="35"/>
      <c r="W146" s="35"/>
      <c r="X146" s="35"/>
      <c r="Y146" s="35"/>
      <c r="Z146" s="35"/>
    </row>
    <row r="147" spans="1:26">
      <c r="A147" s="55" t="s">
        <v>2623</v>
      </c>
      <c r="B147" s="463" t="s">
        <v>2488</v>
      </c>
      <c r="C147" s="881" t="s">
        <v>1044</v>
      </c>
      <c r="D147" s="463">
        <v>14</v>
      </c>
      <c r="E147" s="621"/>
      <c r="F147" s="68">
        <f t="shared" si="2"/>
        <v>0</v>
      </c>
      <c r="G147" s="35"/>
      <c r="H147" s="35"/>
      <c r="I147" s="35"/>
      <c r="J147" s="35"/>
      <c r="K147" s="35"/>
      <c r="L147" s="35"/>
      <c r="M147" s="35"/>
      <c r="N147" s="35"/>
      <c r="O147" s="35"/>
      <c r="P147" s="35"/>
      <c r="Q147" s="35"/>
      <c r="R147" s="35"/>
      <c r="S147" s="35"/>
      <c r="T147" s="35"/>
      <c r="U147" s="35"/>
      <c r="V147" s="35"/>
      <c r="W147" s="35"/>
      <c r="X147" s="35"/>
      <c r="Y147" s="35"/>
      <c r="Z147" s="35"/>
    </row>
    <row r="148" spans="1:26">
      <c r="A148" s="55" t="s">
        <v>2624</v>
      </c>
      <c r="B148" s="463" t="s">
        <v>2489</v>
      </c>
      <c r="C148" s="881" t="s">
        <v>1044</v>
      </c>
      <c r="D148" s="463">
        <v>31</v>
      </c>
      <c r="E148" s="621"/>
      <c r="F148" s="68">
        <f t="shared" si="2"/>
        <v>0</v>
      </c>
      <c r="G148" s="35"/>
      <c r="H148" s="35"/>
      <c r="I148" s="35"/>
      <c r="J148" s="35"/>
      <c r="K148" s="35"/>
      <c r="L148" s="35"/>
      <c r="M148" s="35"/>
      <c r="N148" s="35"/>
      <c r="O148" s="35"/>
      <c r="P148" s="35"/>
      <c r="Q148" s="35"/>
      <c r="R148" s="35"/>
      <c r="S148" s="35"/>
      <c r="T148" s="35"/>
      <c r="U148" s="35"/>
      <c r="V148" s="35"/>
      <c r="W148" s="35"/>
      <c r="X148" s="35"/>
      <c r="Y148" s="35"/>
      <c r="Z148" s="35"/>
    </row>
    <row r="149" spans="1:26">
      <c r="A149" s="55" t="s">
        <v>2625</v>
      </c>
      <c r="B149" s="463" t="s">
        <v>2490</v>
      </c>
      <c r="C149" s="881" t="s">
        <v>1044</v>
      </c>
      <c r="D149" s="463">
        <v>31</v>
      </c>
      <c r="E149" s="621"/>
      <c r="F149" s="68">
        <f t="shared" si="2"/>
        <v>0</v>
      </c>
      <c r="G149" s="35"/>
      <c r="H149" s="35"/>
      <c r="I149" s="35"/>
      <c r="J149" s="35"/>
      <c r="K149" s="35"/>
      <c r="L149" s="35"/>
      <c r="M149" s="35"/>
      <c r="N149" s="35"/>
      <c r="O149" s="35"/>
      <c r="P149" s="35"/>
      <c r="Q149" s="35"/>
      <c r="R149" s="35"/>
      <c r="S149" s="35"/>
      <c r="T149" s="35"/>
      <c r="U149" s="35"/>
      <c r="V149" s="35"/>
      <c r="W149" s="35"/>
      <c r="X149" s="35"/>
      <c r="Y149" s="35"/>
      <c r="Z149" s="35"/>
    </row>
    <row r="150" spans="1:26">
      <c r="A150" s="55" t="s">
        <v>2626</v>
      </c>
      <c r="B150" s="463" t="s">
        <v>2491</v>
      </c>
      <c r="C150" s="881" t="s">
        <v>1044</v>
      </c>
      <c r="D150" s="463">
        <v>62</v>
      </c>
      <c r="E150" s="621"/>
      <c r="F150" s="68">
        <f t="shared" si="2"/>
        <v>0</v>
      </c>
      <c r="G150" s="35"/>
      <c r="H150" s="35"/>
      <c r="I150" s="35"/>
      <c r="J150" s="35"/>
      <c r="K150" s="35"/>
      <c r="L150" s="35"/>
      <c r="M150" s="35"/>
      <c r="N150" s="35"/>
      <c r="O150" s="35"/>
      <c r="P150" s="35"/>
      <c r="Q150" s="35"/>
      <c r="R150" s="35"/>
      <c r="S150" s="35"/>
      <c r="T150" s="35"/>
      <c r="U150" s="35"/>
      <c r="V150" s="35"/>
      <c r="W150" s="35"/>
      <c r="X150" s="35"/>
      <c r="Y150" s="35"/>
      <c r="Z150" s="35"/>
    </row>
    <row r="151" spans="1:26">
      <c r="A151" s="55" t="s">
        <v>2627</v>
      </c>
      <c r="B151" s="463" t="s">
        <v>2492</v>
      </c>
      <c r="C151" s="881" t="s">
        <v>1044</v>
      </c>
      <c r="D151" s="463">
        <v>30</v>
      </c>
      <c r="E151" s="621"/>
      <c r="F151" s="68">
        <f t="shared" si="2"/>
        <v>0</v>
      </c>
      <c r="G151" s="35"/>
      <c r="H151" s="35"/>
      <c r="I151" s="35"/>
      <c r="J151" s="35"/>
      <c r="K151" s="35"/>
      <c r="L151" s="35"/>
      <c r="M151" s="35"/>
      <c r="N151" s="35"/>
      <c r="O151" s="35"/>
      <c r="P151" s="35"/>
      <c r="Q151" s="35"/>
      <c r="R151" s="35"/>
      <c r="S151" s="35"/>
      <c r="T151" s="35"/>
      <c r="U151" s="35"/>
      <c r="V151" s="35"/>
      <c r="W151" s="35"/>
      <c r="X151" s="35"/>
      <c r="Y151" s="35"/>
      <c r="Z151" s="35"/>
    </row>
    <row r="152" spans="1:26">
      <c r="A152" s="55" t="s">
        <v>2628</v>
      </c>
      <c r="B152" s="463" t="s">
        <v>2493</v>
      </c>
      <c r="C152" s="881" t="s">
        <v>1044</v>
      </c>
      <c r="D152" s="463">
        <v>5</v>
      </c>
      <c r="E152" s="621"/>
      <c r="F152" s="68">
        <f t="shared" si="2"/>
        <v>0</v>
      </c>
      <c r="G152" s="35"/>
      <c r="H152" s="35"/>
      <c r="I152" s="35"/>
      <c r="J152" s="35"/>
      <c r="K152" s="35"/>
      <c r="L152" s="35"/>
      <c r="M152" s="35"/>
      <c r="N152" s="35"/>
      <c r="O152" s="35"/>
      <c r="P152" s="35"/>
      <c r="Q152" s="35"/>
      <c r="R152" s="35"/>
      <c r="S152" s="35"/>
      <c r="T152" s="35"/>
      <c r="U152" s="35"/>
      <c r="V152" s="35"/>
      <c r="W152" s="35"/>
      <c r="X152" s="35"/>
      <c r="Y152" s="35"/>
      <c r="Z152" s="35"/>
    </row>
    <row r="153" spans="1:26">
      <c r="A153" s="55" t="s">
        <v>4236</v>
      </c>
      <c r="B153" s="463" t="s">
        <v>2494</v>
      </c>
      <c r="C153" s="881" t="s">
        <v>1044</v>
      </c>
      <c r="D153" s="463">
        <v>32</v>
      </c>
      <c r="E153" s="621"/>
      <c r="F153" s="68">
        <f t="shared" si="2"/>
        <v>0</v>
      </c>
      <c r="G153" s="35"/>
      <c r="H153" s="35"/>
      <c r="I153" s="35"/>
      <c r="J153" s="35"/>
      <c r="K153" s="35"/>
      <c r="L153" s="35"/>
      <c r="M153" s="35"/>
      <c r="N153" s="35"/>
      <c r="O153" s="35"/>
      <c r="P153" s="35"/>
      <c r="Q153" s="35"/>
      <c r="R153" s="35"/>
      <c r="S153" s="35"/>
      <c r="T153" s="35"/>
      <c r="U153" s="35"/>
      <c r="V153" s="35"/>
      <c r="W153" s="35"/>
      <c r="X153" s="35"/>
      <c r="Y153" s="35"/>
      <c r="Z153" s="35"/>
    </row>
    <row r="154" spans="1:26">
      <c r="A154" s="55" t="s">
        <v>4237</v>
      </c>
      <c r="B154" s="463" t="s">
        <v>2495</v>
      </c>
      <c r="C154" s="881" t="s">
        <v>1044</v>
      </c>
      <c r="D154" s="463">
        <v>36</v>
      </c>
      <c r="E154" s="621"/>
      <c r="F154" s="68">
        <f t="shared" si="2"/>
        <v>0</v>
      </c>
      <c r="G154" s="35"/>
      <c r="H154" s="35"/>
      <c r="I154" s="35"/>
      <c r="J154" s="35"/>
      <c r="K154" s="35"/>
      <c r="L154" s="35"/>
      <c r="M154" s="35"/>
      <c r="N154" s="35"/>
      <c r="O154" s="35"/>
      <c r="P154" s="35"/>
      <c r="Q154" s="35"/>
      <c r="R154" s="35"/>
      <c r="S154" s="35"/>
      <c r="T154" s="35"/>
      <c r="U154" s="35"/>
      <c r="V154" s="35"/>
      <c r="W154" s="35"/>
      <c r="X154" s="35"/>
      <c r="Y154" s="35"/>
      <c r="Z154" s="35"/>
    </row>
    <row r="155" spans="1:26">
      <c r="A155" s="55" t="s">
        <v>4238</v>
      </c>
      <c r="B155" s="463" t="s">
        <v>2496</v>
      </c>
      <c r="C155" s="881" t="s">
        <v>1044</v>
      </c>
      <c r="D155" s="463">
        <v>31</v>
      </c>
      <c r="E155" s="621"/>
      <c r="F155" s="68">
        <f t="shared" si="2"/>
        <v>0</v>
      </c>
      <c r="G155" s="35"/>
      <c r="H155" s="35"/>
      <c r="I155" s="35"/>
      <c r="J155" s="35"/>
      <c r="K155" s="35"/>
      <c r="L155" s="35"/>
      <c r="M155" s="35"/>
      <c r="N155" s="35"/>
      <c r="O155" s="35"/>
      <c r="P155" s="35"/>
      <c r="Q155" s="35"/>
      <c r="R155" s="35"/>
      <c r="S155" s="35"/>
      <c r="T155" s="35"/>
      <c r="U155" s="35"/>
      <c r="V155" s="35"/>
      <c r="W155" s="35"/>
      <c r="X155" s="35"/>
      <c r="Y155" s="35"/>
      <c r="Z155" s="35"/>
    </row>
    <row r="156" spans="1:26">
      <c r="A156" s="55"/>
      <c r="B156" s="295"/>
      <c r="C156" s="882"/>
      <c r="D156" s="68"/>
      <c r="E156" s="52"/>
      <c r="F156" s="68"/>
      <c r="G156" s="35"/>
      <c r="H156" s="35"/>
      <c r="I156" s="35"/>
      <c r="J156" s="35"/>
      <c r="K156" s="35"/>
      <c r="L156" s="35"/>
      <c r="M156" s="35"/>
      <c r="N156" s="35"/>
      <c r="O156" s="35"/>
      <c r="P156" s="35"/>
      <c r="Q156" s="35"/>
      <c r="R156" s="35"/>
      <c r="S156" s="35"/>
      <c r="T156" s="35"/>
      <c r="U156" s="35"/>
      <c r="V156" s="35"/>
      <c r="W156" s="35"/>
      <c r="X156" s="35"/>
      <c r="Y156" s="35"/>
      <c r="Z156" s="35"/>
    </row>
    <row r="157" spans="1:26" s="29" customFormat="1" ht="18" customHeight="1">
      <c r="A157" s="875" t="str">
        <f>A121</f>
        <v>IV.</v>
      </c>
      <c r="B157" s="876" t="str">
        <f>CONCATENATE(B121," ", "UKUPNO:")</f>
        <v>BILJNI MATERIJAL UKUPNO:</v>
      </c>
      <c r="C157" s="877"/>
      <c r="D157" s="871"/>
      <c r="E157" s="878"/>
      <c r="F157" s="855">
        <f>SUM(F124:F155)</f>
        <v>0</v>
      </c>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c r="A158" s="49"/>
      <c r="B158" s="50"/>
      <c r="C158" s="51"/>
      <c r="D158" s="52"/>
      <c r="E158" s="52"/>
      <c r="F158" s="59"/>
      <c r="G158" s="35"/>
      <c r="H158" s="35"/>
      <c r="I158" s="35"/>
      <c r="J158" s="35"/>
      <c r="K158" s="35"/>
      <c r="L158" s="35"/>
      <c r="M158" s="35"/>
      <c r="N158" s="35"/>
      <c r="O158" s="35"/>
      <c r="P158" s="35"/>
      <c r="Q158" s="35"/>
      <c r="R158" s="35"/>
      <c r="S158" s="35"/>
      <c r="T158" s="35"/>
      <c r="U158" s="35"/>
      <c r="V158" s="35"/>
      <c r="W158" s="35"/>
      <c r="X158" s="35"/>
      <c r="Y158" s="35"/>
      <c r="Z158" s="35"/>
    </row>
    <row r="159" spans="1:26">
      <c r="A159" s="49"/>
      <c r="B159" s="50"/>
      <c r="C159" s="51"/>
      <c r="D159" s="52"/>
      <c r="E159" s="52"/>
      <c r="F159" s="59"/>
      <c r="G159" s="35"/>
      <c r="H159" s="35"/>
      <c r="I159" s="35"/>
      <c r="J159" s="35"/>
      <c r="K159" s="35"/>
      <c r="L159" s="35"/>
      <c r="M159" s="35"/>
      <c r="N159" s="35"/>
      <c r="O159" s="35"/>
      <c r="P159" s="35"/>
      <c r="Q159" s="35"/>
      <c r="R159" s="35"/>
      <c r="S159" s="35"/>
      <c r="T159" s="35"/>
      <c r="U159" s="35"/>
      <c r="V159" s="35"/>
      <c r="W159" s="35"/>
      <c r="X159" s="35"/>
      <c r="Y159" s="35"/>
      <c r="Z159" s="35"/>
    </row>
    <row r="160" spans="1:26" ht="15" customHeight="1">
      <c r="A160" s="43" t="s">
        <v>1047</v>
      </c>
      <c r="B160" s="44" t="s">
        <v>2423</v>
      </c>
      <c r="C160" s="45"/>
      <c r="D160" s="46"/>
      <c r="E160" s="46"/>
      <c r="F160" s="46"/>
      <c r="G160" s="88"/>
      <c r="H160" s="88"/>
      <c r="I160" s="88"/>
      <c r="J160" s="88"/>
      <c r="K160" s="88"/>
      <c r="L160" s="88"/>
      <c r="M160" s="88"/>
      <c r="N160" s="88"/>
      <c r="O160" s="88"/>
      <c r="P160" s="88"/>
      <c r="Q160" s="88"/>
      <c r="R160" s="88"/>
      <c r="S160" s="88"/>
      <c r="T160" s="88"/>
      <c r="U160" s="88"/>
      <c r="V160" s="88"/>
      <c r="W160" s="88"/>
      <c r="X160" s="88"/>
      <c r="Y160" s="88"/>
      <c r="Z160" s="88"/>
    </row>
    <row r="161" spans="1:26">
      <c r="A161" s="49"/>
      <c r="B161" s="50"/>
      <c r="C161" s="51"/>
      <c r="D161" s="52"/>
      <c r="E161" s="52"/>
      <c r="F161" s="59"/>
      <c r="G161" s="35"/>
      <c r="H161" s="35"/>
      <c r="I161" s="35"/>
      <c r="J161" s="35"/>
      <c r="K161" s="35"/>
      <c r="L161" s="35"/>
      <c r="M161" s="35"/>
      <c r="N161" s="35"/>
      <c r="O161" s="35"/>
      <c r="P161" s="35"/>
      <c r="Q161" s="35"/>
      <c r="R161" s="35"/>
      <c r="S161" s="35"/>
      <c r="T161" s="35"/>
      <c r="U161" s="35"/>
      <c r="V161" s="35"/>
      <c r="W161" s="35"/>
      <c r="X161" s="35"/>
      <c r="Y161" s="35"/>
      <c r="Z161" s="35"/>
    </row>
    <row r="162" spans="1:26">
      <c r="A162" s="49"/>
      <c r="B162" s="883" t="s">
        <v>2420</v>
      </c>
      <c r="C162" s="51"/>
      <c r="D162" s="52"/>
      <c r="E162" s="52"/>
      <c r="F162" s="59"/>
      <c r="G162" s="35"/>
      <c r="H162" s="35"/>
      <c r="I162" s="35"/>
      <c r="J162" s="35"/>
      <c r="K162" s="35"/>
      <c r="L162" s="35"/>
      <c r="M162" s="35"/>
      <c r="N162" s="35"/>
      <c r="O162" s="35"/>
      <c r="P162" s="35"/>
      <c r="Q162" s="35"/>
      <c r="R162" s="35"/>
      <c r="S162" s="35"/>
      <c r="T162" s="35"/>
      <c r="U162" s="35"/>
      <c r="V162" s="35"/>
      <c r="W162" s="35"/>
      <c r="X162" s="35"/>
      <c r="Y162" s="35"/>
      <c r="Z162" s="35"/>
    </row>
    <row r="163" spans="1:26" ht="63.75">
      <c r="A163" s="49"/>
      <c r="B163" s="50" t="s">
        <v>2497</v>
      </c>
      <c r="C163" s="51"/>
      <c r="D163" s="52"/>
      <c r="E163" s="52"/>
      <c r="F163" s="59"/>
      <c r="G163" s="35"/>
      <c r="H163" s="35"/>
      <c r="I163" s="35"/>
      <c r="J163" s="35"/>
      <c r="K163" s="35"/>
      <c r="L163" s="35"/>
      <c r="M163" s="35"/>
      <c r="N163" s="35"/>
      <c r="O163" s="35"/>
      <c r="P163" s="35"/>
      <c r="Q163" s="35"/>
      <c r="R163" s="35"/>
      <c r="S163" s="35"/>
      <c r="T163" s="35"/>
      <c r="U163" s="35"/>
      <c r="V163" s="35"/>
      <c r="W163" s="35"/>
      <c r="X163" s="35"/>
      <c r="Y163" s="35"/>
      <c r="Z163" s="35"/>
    </row>
    <row r="164" spans="1:26" ht="81" customHeight="1">
      <c r="A164" s="49"/>
      <c r="B164" s="50" t="s">
        <v>2498</v>
      </c>
      <c r="C164" s="51"/>
      <c r="D164" s="52"/>
      <c r="E164" s="52"/>
      <c r="F164" s="59"/>
      <c r="G164" s="35"/>
      <c r="H164" s="35"/>
      <c r="I164" s="35"/>
      <c r="J164" s="35"/>
      <c r="K164" s="35"/>
      <c r="L164" s="35"/>
      <c r="M164" s="35"/>
      <c r="N164" s="35"/>
      <c r="O164" s="35"/>
      <c r="P164" s="35"/>
      <c r="Q164" s="35"/>
      <c r="R164" s="35"/>
      <c r="S164" s="35"/>
      <c r="T164" s="35"/>
      <c r="U164" s="35"/>
      <c r="V164" s="35"/>
      <c r="W164" s="35"/>
      <c r="X164" s="35"/>
      <c r="Y164" s="35"/>
      <c r="Z164" s="35"/>
    </row>
    <row r="165" spans="1:26">
      <c r="A165" s="49"/>
      <c r="B165" s="50"/>
      <c r="C165" s="51"/>
      <c r="D165" s="52"/>
      <c r="E165" s="52"/>
      <c r="F165" s="59"/>
      <c r="G165" s="35"/>
      <c r="H165" s="35"/>
      <c r="I165" s="35"/>
      <c r="J165" s="35"/>
      <c r="K165" s="35"/>
      <c r="L165" s="35"/>
      <c r="M165" s="35"/>
      <c r="N165" s="35"/>
      <c r="O165" s="35"/>
      <c r="P165" s="35"/>
      <c r="Q165" s="35"/>
      <c r="R165" s="35"/>
      <c r="S165" s="35"/>
      <c r="T165" s="35"/>
      <c r="U165" s="35"/>
      <c r="V165" s="35"/>
      <c r="W165" s="35"/>
      <c r="X165" s="35"/>
      <c r="Y165" s="35"/>
      <c r="Z165" s="35"/>
    </row>
    <row r="166" spans="1:26">
      <c r="A166" s="61" t="s">
        <v>987</v>
      </c>
      <c r="B166" s="54" t="s">
        <v>2501</v>
      </c>
      <c r="C166" s="51"/>
      <c r="D166" s="52"/>
      <c r="E166" s="52"/>
      <c r="F166" s="59"/>
      <c r="G166" s="35"/>
      <c r="H166" s="35"/>
      <c r="I166" s="35"/>
      <c r="J166" s="35"/>
      <c r="K166" s="35"/>
      <c r="L166" s="35"/>
      <c r="M166" s="35"/>
      <c r="N166" s="35"/>
      <c r="O166" s="35"/>
      <c r="P166" s="35"/>
      <c r="Q166" s="35"/>
      <c r="R166" s="35"/>
      <c r="S166" s="35"/>
      <c r="T166" s="35"/>
      <c r="U166" s="35"/>
      <c r="V166" s="35"/>
      <c r="W166" s="35"/>
      <c r="X166" s="35"/>
      <c r="Y166" s="35"/>
      <c r="Z166" s="35"/>
    </row>
    <row r="167" spans="1:26" ht="38.25">
      <c r="A167" s="49"/>
      <c r="B167" s="50" t="s">
        <v>2502</v>
      </c>
      <c r="C167" s="51"/>
      <c r="D167" s="52"/>
      <c r="E167" s="52"/>
      <c r="F167" s="59"/>
      <c r="G167" s="35"/>
      <c r="H167" s="35"/>
      <c r="I167" s="35"/>
      <c r="J167" s="35"/>
      <c r="K167" s="35"/>
      <c r="L167" s="35"/>
      <c r="M167" s="35"/>
      <c r="N167" s="35"/>
      <c r="O167" s="35"/>
      <c r="P167" s="35"/>
      <c r="Q167" s="35"/>
      <c r="R167" s="35"/>
      <c r="S167" s="35"/>
      <c r="T167" s="35"/>
      <c r="U167" s="35"/>
      <c r="V167" s="35"/>
      <c r="W167" s="35"/>
      <c r="X167" s="35"/>
      <c r="Y167" s="35"/>
      <c r="Z167" s="35"/>
    </row>
    <row r="168" spans="1:26" ht="25.5">
      <c r="A168" s="49"/>
      <c r="B168" s="50" t="s">
        <v>2499</v>
      </c>
      <c r="C168" s="51"/>
      <c r="D168" s="52"/>
      <c r="E168" s="52"/>
      <c r="F168" s="59"/>
      <c r="G168" s="35"/>
      <c r="H168" s="35"/>
      <c r="I168" s="35"/>
      <c r="J168" s="35"/>
      <c r="K168" s="35"/>
      <c r="L168" s="35"/>
      <c r="M168" s="35"/>
      <c r="N168" s="35"/>
      <c r="O168" s="35"/>
      <c r="P168" s="35"/>
      <c r="Q168" s="35"/>
      <c r="R168" s="35"/>
      <c r="S168" s="35"/>
      <c r="T168" s="35"/>
      <c r="U168" s="35"/>
      <c r="V168" s="35"/>
      <c r="W168" s="35"/>
      <c r="X168" s="35"/>
      <c r="Y168" s="35"/>
      <c r="Z168" s="35"/>
    </row>
    <row r="169" spans="1:26" ht="25.5">
      <c r="A169" s="49"/>
      <c r="B169" s="50" t="s">
        <v>2500</v>
      </c>
      <c r="C169" s="51"/>
      <c r="D169" s="52"/>
      <c r="E169" s="52"/>
      <c r="F169" s="59"/>
      <c r="G169" s="35"/>
      <c r="H169" s="35"/>
      <c r="I169" s="35"/>
      <c r="J169" s="35"/>
      <c r="K169" s="35"/>
      <c r="L169" s="35"/>
      <c r="M169" s="35"/>
      <c r="N169" s="35"/>
      <c r="O169" s="35"/>
      <c r="P169" s="35"/>
      <c r="Q169" s="35"/>
      <c r="R169" s="35"/>
      <c r="S169" s="35"/>
      <c r="T169" s="35"/>
      <c r="U169" s="35"/>
      <c r="V169" s="35"/>
      <c r="W169" s="35"/>
      <c r="X169" s="35"/>
      <c r="Y169" s="35"/>
      <c r="Z169" s="35"/>
    </row>
    <row r="170" spans="1:26">
      <c r="A170" s="49"/>
      <c r="B170" s="50" t="s">
        <v>1063</v>
      </c>
      <c r="C170" s="51" t="s">
        <v>1026</v>
      </c>
      <c r="D170" s="35">
        <v>1</v>
      </c>
      <c r="E170" s="621"/>
      <c r="F170" s="68">
        <f t="shared" ref="F170" si="3">$D170*E170</f>
        <v>0</v>
      </c>
      <c r="G170" s="35"/>
      <c r="H170" s="35"/>
      <c r="I170" s="35"/>
      <c r="J170" s="35"/>
      <c r="K170" s="35"/>
      <c r="L170" s="35"/>
      <c r="M170" s="35"/>
      <c r="N170" s="35"/>
      <c r="O170" s="35"/>
      <c r="P170" s="35"/>
      <c r="Q170" s="35"/>
      <c r="R170" s="35"/>
      <c r="S170" s="35"/>
      <c r="T170" s="35"/>
      <c r="U170" s="35"/>
      <c r="V170" s="35"/>
      <c r="W170" s="35"/>
      <c r="X170" s="35"/>
      <c r="Y170" s="35"/>
      <c r="Z170" s="35"/>
    </row>
    <row r="171" spans="1:26">
      <c r="A171" s="77"/>
      <c r="B171" s="78"/>
      <c r="C171" s="79"/>
      <c r="D171" s="79"/>
      <c r="E171" s="79"/>
      <c r="F171" s="59"/>
      <c r="G171" s="88"/>
      <c r="H171" s="88"/>
      <c r="I171" s="88"/>
      <c r="J171" s="88"/>
      <c r="K171" s="88"/>
      <c r="L171" s="88"/>
      <c r="M171" s="88"/>
      <c r="N171" s="88"/>
      <c r="O171" s="88"/>
      <c r="P171" s="88"/>
      <c r="Q171" s="88"/>
      <c r="R171" s="88"/>
      <c r="S171" s="88"/>
      <c r="T171" s="88"/>
      <c r="U171" s="88"/>
      <c r="V171" s="88"/>
      <c r="W171" s="88"/>
      <c r="X171" s="88"/>
      <c r="Y171" s="88"/>
      <c r="Z171" s="88"/>
    </row>
    <row r="172" spans="1:26" ht="18" customHeight="1">
      <c r="A172" s="81" t="str">
        <f>A160</f>
        <v>V.</v>
      </c>
      <c r="B172" s="82" t="str">
        <f>CONCATENATE(B160," ", "UKUPNO:")</f>
        <v>NAVODNJAVANJE UKUPNO:</v>
      </c>
      <c r="C172" s="16"/>
      <c r="D172" s="83"/>
      <c r="E172" s="83"/>
      <c r="F172" s="855">
        <f>SUM(F167:F170)</f>
        <v>0</v>
      </c>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c r="A173" s="49"/>
      <c r="B173" s="50"/>
      <c r="C173" s="51"/>
      <c r="D173" s="52"/>
      <c r="E173" s="52"/>
      <c r="F173" s="59"/>
      <c r="G173" s="35"/>
      <c r="H173" s="35"/>
      <c r="I173" s="35"/>
      <c r="J173" s="35"/>
      <c r="K173" s="35"/>
      <c r="L173" s="35"/>
      <c r="M173" s="35"/>
      <c r="N173" s="35"/>
      <c r="O173" s="35"/>
      <c r="P173" s="35"/>
      <c r="Q173" s="35"/>
      <c r="R173" s="35"/>
      <c r="S173" s="35"/>
      <c r="T173" s="35"/>
      <c r="U173" s="35"/>
      <c r="V173" s="35"/>
      <c r="W173" s="35"/>
      <c r="X173" s="35"/>
      <c r="Y173" s="35"/>
      <c r="Z173" s="35"/>
    </row>
    <row r="174" spans="1:26">
      <c r="A174" s="49"/>
      <c r="B174" s="50"/>
      <c r="C174" s="51"/>
      <c r="D174" s="52"/>
      <c r="E174" s="52"/>
      <c r="F174" s="59"/>
      <c r="G174" s="35"/>
      <c r="H174" s="35"/>
      <c r="I174" s="35"/>
      <c r="J174" s="35"/>
      <c r="K174" s="35"/>
      <c r="L174" s="35"/>
      <c r="M174" s="35"/>
      <c r="N174" s="35"/>
      <c r="O174" s="35"/>
      <c r="P174" s="35"/>
      <c r="Q174" s="35"/>
      <c r="R174" s="35"/>
      <c r="S174" s="35"/>
      <c r="T174" s="35"/>
      <c r="U174" s="35"/>
      <c r="V174" s="35"/>
      <c r="W174" s="35"/>
      <c r="X174" s="35"/>
      <c r="Y174" s="35"/>
      <c r="Z174" s="35"/>
    </row>
    <row r="175" spans="1:26" ht="15" customHeight="1">
      <c r="A175" s="43" t="s">
        <v>1054</v>
      </c>
      <c r="B175" s="44" t="s">
        <v>2503</v>
      </c>
      <c r="C175" s="45"/>
      <c r="D175" s="46"/>
      <c r="E175" s="46"/>
      <c r="F175" s="46"/>
      <c r="G175" s="88"/>
      <c r="H175" s="88"/>
      <c r="I175" s="88"/>
      <c r="J175" s="88"/>
      <c r="K175" s="88"/>
      <c r="L175" s="88"/>
      <c r="M175" s="88"/>
      <c r="N175" s="88"/>
      <c r="O175" s="88"/>
      <c r="P175" s="88"/>
      <c r="Q175" s="88"/>
      <c r="R175" s="88"/>
      <c r="S175" s="88"/>
      <c r="T175" s="88"/>
      <c r="U175" s="88"/>
      <c r="V175" s="88"/>
      <c r="W175" s="88"/>
      <c r="X175" s="88"/>
      <c r="Y175" s="88"/>
      <c r="Z175" s="88"/>
    </row>
    <row r="176" spans="1:26">
      <c r="A176" s="49"/>
      <c r="B176" s="50"/>
      <c r="C176" s="51"/>
      <c r="D176" s="52"/>
      <c r="E176" s="52"/>
      <c r="F176" s="59"/>
      <c r="G176" s="35"/>
      <c r="H176" s="35"/>
      <c r="I176" s="35"/>
      <c r="J176" s="35"/>
      <c r="K176" s="35"/>
      <c r="L176" s="35"/>
      <c r="M176" s="35"/>
      <c r="N176" s="35"/>
      <c r="O176" s="35"/>
      <c r="P176" s="35"/>
      <c r="Q176" s="35"/>
      <c r="R176" s="35"/>
      <c r="S176" s="35"/>
      <c r="T176" s="35"/>
      <c r="U176" s="35"/>
      <c r="V176" s="35"/>
      <c r="W176" s="35"/>
      <c r="X176" s="35"/>
      <c r="Y176" s="35"/>
      <c r="Z176" s="35"/>
    </row>
    <row r="177" spans="1:26">
      <c r="A177" s="61" t="s">
        <v>987</v>
      </c>
      <c r="B177" s="54" t="s">
        <v>2504</v>
      </c>
      <c r="C177" s="51"/>
      <c r="D177" s="52"/>
      <c r="E177" s="52"/>
      <c r="F177" s="59"/>
      <c r="G177" s="35"/>
      <c r="H177" s="35"/>
      <c r="I177" s="35"/>
      <c r="J177" s="35"/>
      <c r="K177" s="35"/>
      <c r="L177" s="35"/>
      <c r="M177" s="35"/>
      <c r="N177" s="35"/>
      <c r="O177" s="35"/>
      <c r="P177" s="35"/>
      <c r="Q177" s="35"/>
      <c r="R177" s="35"/>
      <c r="S177" s="35"/>
      <c r="T177" s="35"/>
      <c r="U177" s="35"/>
      <c r="V177" s="35"/>
      <c r="W177" s="35"/>
      <c r="X177" s="35"/>
      <c r="Y177" s="35"/>
      <c r="Z177" s="35"/>
    </row>
    <row r="178" spans="1:26" ht="114.75">
      <c r="A178" s="55" t="s">
        <v>990</v>
      </c>
      <c r="B178" s="50" t="s">
        <v>2506</v>
      </c>
      <c r="C178" s="51"/>
      <c r="D178" s="52"/>
      <c r="E178" s="52"/>
      <c r="F178" s="59"/>
      <c r="G178" s="35"/>
      <c r="H178" s="35"/>
      <c r="I178" s="35"/>
      <c r="J178" s="35"/>
      <c r="K178" s="35"/>
      <c r="L178" s="35"/>
      <c r="M178" s="35"/>
      <c r="N178" s="35"/>
      <c r="O178" s="35"/>
      <c r="P178" s="35"/>
      <c r="Q178" s="35"/>
      <c r="R178" s="35"/>
      <c r="S178" s="35"/>
      <c r="T178" s="35"/>
      <c r="U178" s="35"/>
      <c r="V178" s="35"/>
      <c r="W178" s="35"/>
      <c r="X178" s="35"/>
      <c r="Y178" s="35"/>
      <c r="Z178" s="35"/>
    </row>
    <row r="179" spans="1:26" ht="24">
      <c r="A179" s="55"/>
      <c r="B179" s="50" t="s">
        <v>2505</v>
      </c>
      <c r="C179" s="854" t="s">
        <v>2428</v>
      </c>
      <c r="D179" s="35">
        <v>1</v>
      </c>
      <c r="E179" s="621"/>
      <c r="F179" s="68">
        <f t="shared" ref="F179" si="4">$D179*E179</f>
        <v>0</v>
      </c>
      <c r="G179" s="35"/>
      <c r="H179" s="35"/>
      <c r="I179" s="35"/>
      <c r="J179" s="35"/>
      <c r="K179" s="35"/>
      <c r="L179" s="35"/>
      <c r="M179" s="35"/>
      <c r="N179" s="35"/>
      <c r="O179" s="35"/>
      <c r="P179" s="35"/>
      <c r="Q179" s="35"/>
      <c r="R179" s="35"/>
      <c r="S179" s="35"/>
      <c r="T179" s="35"/>
      <c r="U179" s="35"/>
      <c r="V179" s="35"/>
      <c r="W179" s="35"/>
      <c r="X179" s="35"/>
      <c r="Y179" s="35"/>
      <c r="Z179" s="35"/>
    </row>
    <row r="180" spans="1:26">
      <c r="A180" s="77"/>
      <c r="B180" s="78"/>
      <c r="C180" s="79"/>
      <c r="D180" s="79"/>
      <c r="E180" s="79"/>
      <c r="F180" s="59">
        <f t="shared" ref="F180" si="5">ROUND(D180*E180,2)</f>
        <v>0</v>
      </c>
      <c r="G180" s="88"/>
      <c r="H180" s="88"/>
      <c r="I180" s="88"/>
      <c r="J180" s="88"/>
      <c r="K180" s="88"/>
      <c r="L180" s="88"/>
      <c r="M180" s="88"/>
      <c r="N180" s="88"/>
      <c r="O180" s="88"/>
      <c r="P180" s="88"/>
      <c r="Q180" s="88"/>
      <c r="R180" s="88"/>
      <c r="S180" s="88"/>
      <c r="T180" s="88"/>
      <c r="U180" s="88"/>
      <c r="V180" s="88"/>
      <c r="W180" s="88"/>
      <c r="X180" s="88"/>
      <c r="Y180" s="88"/>
      <c r="Z180" s="88"/>
    </row>
    <row r="181" spans="1:26" s="29" customFormat="1" ht="18" customHeight="1">
      <c r="A181" s="81" t="str">
        <f>A175</f>
        <v>VI.</v>
      </c>
      <c r="B181" s="82" t="str">
        <f>CONCATENATE(B175," ", "UKUPNO:")</f>
        <v>ČIŠĆENJE UKUPNO:</v>
      </c>
      <c r="C181" s="16"/>
      <c r="D181" s="83"/>
      <c r="E181" s="83"/>
      <c r="F181" s="855">
        <f>SUM(F178:F179)</f>
        <v>0</v>
      </c>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c r="A182" s="49"/>
      <c r="B182" s="50"/>
      <c r="C182" s="51"/>
      <c r="D182" s="52"/>
      <c r="E182" s="52"/>
      <c r="F182" s="48"/>
      <c r="G182" s="35"/>
      <c r="H182" s="35"/>
      <c r="I182" s="35"/>
      <c r="J182" s="35"/>
      <c r="K182" s="35"/>
      <c r="L182" s="35"/>
      <c r="M182" s="35"/>
      <c r="N182" s="35"/>
      <c r="O182" s="35"/>
      <c r="P182" s="35"/>
      <c r="Q182" s="35"/>
      <c r="R182" s="35"/>
      <c r="S182" s="35"/>
      <c r="T182" s="35"/>
      <c r="U182" s="35"/>
      <c r="V182" s="35"/>
      <c r="W182" s="35"/>
      <c r="X182" s="35"/>
      <c r="Y182" s="35"/>
      <c r="Z182" s="35"/>
    </row>
    <row r="183" spans="1:26">
      <c r="A183" s="49"/>
      <c r="B183" s="50"/>
      <c r="C183" s="51"/>
      <c r="D183" s="52"/>
      <c r="E183" s="52"/>
      <c r="F183" s="48"/>
      <c r="G183" s="35"/>
      <c r="H183" s="35"/>
      <c r="I183" s="35"/>
      <c r="J183" s="35"/>
      <c r="K183" s="35"/>
      <c r="L183" s="35"/>
      <c r="M183" s="35"/>
      <c r="N183" s="35"/>
      <c r="O183" s="35"/>
      <c r="P183" s="35"/>
      <c r="Q183" s="35"/>
      <c r="R183" s="35"/>
      <c r="S183" s="35"/>
      <c r="T183" s="35"/>
      <c r="U183" s="35"/>
      <c r="V183" s="35"/>
      <c r="W183" s="35"/>
      <c r="X183" s="35"/>
      <c r="Y183" s="35"/>
      <c r="Z183" s="35"/>
    </row>
    <row r="184" spans="1:26">
      <c r="A184" s="49"/>
      <c r="B184" s="50"/>
      <c r="C184" s="51"/>
      <c r="D184" s="52"/>
      <c r="E184" s="52"/>
      <c r="F184" s="48"/>
      <c r="G184" s="35"/>
      <c r="H184" s="35"/>
      <c r="I184" s="35"/>
      <c r="J184" s="35"/>
      <c r="K184" s="35"/>
      <c r="L184" s="35"/>
      <c r="M184" s="35"/>
      <c r="N184" s="35"/>
      <c r="O184" s="35"/>
      <c r="P184" s="35"/>
      <c r="Q184" s="35"/>
      <c r="R184" s="35"/>
      <c r="S184" s="35"/>
      <c r="T184" s="35"/>
      <c r="U184" s="35"/>
      <c r="V184" s="35"/>
      <c r="W184" s="35"/>
      <c r="X184" s="35"/>
      <c r="Y184" s="35"/>
      <c r="Z184" s="35"/>
    </row>
    <row r="185" spans="1:26">
      <c r="A185" s="49"/>
      <c r="B185" s="50"/>
      <c r="C185" s="51"/>
      <c r="D185" s="52"/>
      <c r="E185" s="52"/>
      <c r="F185" s="48"/>
      <c r="G185" s="35"/>
      <c r="H185" s="35"/>
      <c r="I185" s="35"/>
      <c r="J185" s="35"/>
      <c r="K185" s="35"/>
      <c r="L185" s="35"/>
      <c r="M185" s="35"/>
      <c r="N185" s="35"/>
      <c r="O185" s="35"/>
      <c r="P185" s="35"/>
      <c r="Q185" s="35"/>
      <c r="R185" s="35"/>
      <c r="S185" s="35"/>
      <c r="T185" s="35"/>
      <c r="U185" s="35"/>
      <c r="V185" s="35"/>
      <c r="W185" s="35"/>
      <c r="X185" s="35"/>
      <c r="Y185" s="35"/>
      <c r="Z185" s="35"/>
    </row>
    <row r="186" spans="1:26" ht="19.5">
      <c r="A186" s="49"/>
      <c r="B186" s="592" t="s">
        <v>1064</v>
      </c>
      <c r="C186" s="51"/>
      <c r="D186" s="52"/>
      <c r="E186" s="52"/>
      <c r="F186" s="48"/>
      <c r="G186" s="35"/>
      <c r="H186" s="35"/>
      <c r="I186" s="35"/>
      <c r="J186" s="35"/>
      <c r="K186" s="35"/>
      <c r="L186" s="35"/>
      <c r="M186" s="35"/>
      <c r="N186" s="35"/>
      <c r="O186" s="35"/>
      <c r="P186" s="35"/>
      <c r="Q186" s="35"/>
      <c r="R186" s="35"/>
      <c r="S186" s="35"/>
      <c r="T186" s="35"/>
      <c r="U186" s="35"/>
      <c r="V186" s="35"/>
      <c r="W186" s="35"/>
      <c r="X186" s="35"/>
      <c r="Y186" s="35"/>
      <c r="Z186" s="35"/>
    </row>
    <row r="187" spans="1:26">
      <c r="A187" s="81"/>
      <c r="B187" s="82"/>
      <c r="C187" s="16"/>
      <c r="D187" s="83"/>
      <c r="E187" s="83"/>
      <c r="F187" s="85"/>
      <c r="G187" s="35"/>
      <c r="H187" s="35"/>
      <c r="I187" s="35"/>
      <c r="J187" s="35"/>
      <c r="K187" s="35"/>
      <c r="L187" s="35"/>
      <c r="M187" s="35"/>
      <c r="N187" s="35"/>
      <c r="O187" s="35"/>
      <c r="P187" s="35"/>
      <c r="Q187" s="35"/>
      <c r="R187" s="35"/>
      <c r="S187" s="35"/>
      <c r="T187" s="35"/>
      <c r="U187" s="35"/>
      <c r="V187" s="35"/>
      <c r="W187" s="35"/>
      <c r="X187" s="35"/>
      <c r="Y187" s="35"/>
      <c r="Z187" s="35"/>
    </row>
    <row r="188" spans="1:26" ht="15">
      <c r="A188" s="594" t="str">
        <f>A4</f>
        <v>2.</v>
      </c>
      <c r="B188" s="595" t="str">
        <f>B4</f>
        <v>KRAJOBRAZNO UREĐENJE</v>
      </c>
      <c r="C188" s="284"/>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c r="A189" s="88"/>
      <c r="B189" s="49"/>
      <c r="C189" s="492"/>
      <c r="D189" s="51"/>
      <c r="E189" s="52"/>
      <c r="F189" s="591"/>
      <c r="G189" s="35"/>
      <c r="H189" s="35"/>
      <c r="I189" s="35"/>
      <c r="J189" s="35"/>
      <c r="K189" s="35"/>
      <c r="L189" s="35"/>
      <c r="M189" s="35"/>
      <c r="N189" s="35"/>
      <c r="O189" s="35"/>
      <c r="P189" s="35"/>
      <c r="Q189" s="35"/>
      <c r="R189" s="35"/>
      <c r="S189" s="35"/>
      <c r="T189" s="35"/>
      <c r="U189" s="35"/>
      <c r="V189" s="35"/>
      <c r="W189" s="35"/>
      <c r="X189" s="35"/>
      <c r="Y189" s="35"/>
      <c r="Z189" s="35"/>
    </row>
    <row r="190" spans="1:26" s="29" customFormat="1" ht="18" customHeight="1">
      <c r="A190" s="81" t="str">
        <f>A13</f>
        <v>I.</v>
      </c>
      <c r="B190" s="599" t="str">
        <f>B13</f>
        <v>PRIPREMNI RADOVI</v>
      </c>
      <c r="C190" s="115"/>
      <c r="D190" s="600"/>
      <c r="E190" s="83"/>
      <c r="F190" s="884">
        <f>F26</f>
        <v>0</v>
      </c>
      <c r="G190" s="28"/>
      <c r="H190" s="28"/>
      <c r="I190" s="28"/>
      <c r="J190" s="28"/>
      <c r="K190" s="28"/>
      <c r="L190" s="28"/>
      <c r="M190" s="28"/>
      <c r="N190" s="28"/>
      <c r="O190" s="28"/>
      <c r="P190" s="28"/>
      <c r="Q190" s="28"/>
      <c r="R190" s="28"/>
      <c r="S190" s="28"/>
      <c r="T190" s="28"/>
      <c r="U190" s="28"/>
      <c r="V190" s="28"/>
      <c r="W190" s="28"/>
      <c r="X190" s="28"/>
      <c r="Y190" s="28"/>
      <c r="Z190" s="28"/>
    </row>
    <row r="191" spans="1:26" s="29" customFormat="1" ht="18" customHeight="1">
      <c r="A191" s="81" t="str">
        <f>A29</f>
        <v>II.</v>
      </c>
      <c r="B191" s="599" t="str">
        <f>B29</f>
        <v>ZEMLJANI RADOVI</v>
      </c>
      <c r="C191" s="115"/>
      <c r="D191" s="600"/>
      <c r="E191" s="83"/>
      <c r="F191" s="884">
        <f>F50</f>
        <v>0</v>
      </c>
      <c r="G191" s="28"/>
      <c r="H191" s="28"/>
      <c r="I191" s="28"/>
      <c r="J191" s="28"/>
      <c r="K191" s="28"/>
      <c r="L191" s="28"/>
      <c r="M191" s="28"/>
      <c r="N191" s="28"/>
      <c r="O191" s="28"/>
      <c r="P191" s="28"/>
      <c r="Q191" s="28"/>
      <c r="R191" s="28"/>
      <c r="S191" s="28"/>
      <c r="T191" s="28"/>
      <c r="U191" s="28"/>
      <c r="V191" s="28"/>
      <c r="W191" s="28"/>
      <c r="X191" s="28"/>
      <c r="Y191" s="28"/>
      <c r="Z191" s="28"/>
    </row>
    <row r="192" spans="1:26" s="29" customFormat="1" ht="18" customHeight="1">
      <c r="A192" s="81" t="str">
        <f>A53</f>
        <v>III.</v>
      </c>
      <c r="B192" s="599" t="str">
        <f>B53</f>
        <v>RADOVI S BILJNIM MATERIJALOM</v>
      </c>
      <c r="C192" s="115"/>
      <c r="D192" s="600"/>
      <c r="E192" s="83"/>
      <c r="F192" s="884">
        <f>F118</f>
        <v>0</v>
      </c>
      <c r="G192" s="28"/>
      <c r="H192" s="28"/>
      <c r="I192" s="28"/>
      <c r="J192" s="28"/>
      <c r="K192" s="28"/>
      <c r="L192" s="28"/>
      <c r="M192" s="28"/>
      <c r="N192" s="28"/>
      <c r="O192" s="28"/>
      <c r="P192" s="28"/>
      <c r="Q192" s="28"/>
      <c r="R192" s="28"/>
      <c r="S192" s="28"/>
      <c r="T192" s="28"/>
      <c r="U192" s="28"/>
      <c r="V192" s="28"/>
      <c r="W192" s="28"/>
      <c r="X192" s="28"/>
      <c r="Y192" s="28"/>
      <c r="Z192" s="28"/>
    </row>
    <row r="193" spans="1:26" s="29" customFormat="1" ht="18" customHeight="1">
      <c r="A193" s="81" t="str">
        <f>A121</f>
        <v>IV.</v>
      </c>
      <c r="B193" s="599" t="str">
        <f>B121</f>
        <v>BILJNI MATERIJAL</v>
      </c>
      <c r="C193" s="115"/>
      <c r="D193" s="600"/>
      <c r="E193" s="83"/>
      <c r="F193" s="884">
        <f>F157</f>
        <v>0</v>
      </c>
      <c r="G193" s="28"/>
      <c r="H193" s="28"/>
      <c r="I193" s="28"/>
      <c r="J193" s="28"/>
      <c r="K193" s="28"/>
      <c r="L193" s="28"/>
      <c r="M193" s="28"/>
      <c r="N193" s="28"/>
      <c r="O193" s="28"/>
      <c r="P193" s="28"/>
      <c r="Q193" s="28"/>
      <c r="R193" s="28"/>
      <c r="S193" s="28"/>
      <c r="T193" s="28"/>
      <c r="U193" s="28"/>
      <c r="V193" s="28"/>
      <c r="W193" s="28"/>
      <c r="X193" s="28"/>
      <c r="Y193" s="28"/>
      <c r="Z193" s="28"/>
    </row>
    <row r="194" spans="1:26" s="29" customFormat="1" ht="18" customHeight="1">
      <c r="A194" s="81" t="str">
        <f>A160</f>
        <v>V.</v>
      </c>
      <c r="B194" s="599" t="str">
        <f>B160</f>
        <v>NAVODNJAVANJE</v>
      </c>
      <c r="C194" s="115"/>
      <c r="D194" s="600"/>
      <c r="E194" s="83"/>
      <c r="F194" s="884">
        <f>F172</f>
        <v>0</v>
      </c>
      <c r="G194" s="28"/>
      <c r="H194" s="28"/>
      <c r="I194" s="28"/>
      <c r="J194" s="28"/>
      <c r="K194" s="28"/>
      <c r="L194" s="28"/>
      <c r="M194" s="28"/>
      <c r="N194" s="28"/>
      <c r="O194" s="28"/>
      <c r="P194" s="28"/>
      <c r="Q194" s="28"/>
      <c r="R194" s="28"/>
      <c r="S194" s="28"/>
      <c r="T194" s="28"/>
      <c r="U194" s="28"/>
      <c r="V194" s="28"/>
      <c r="W194" s="28"/>
      <c r="X194" s="28"/>
      <c r="Y194" s="28"/>
      <c r="Z194" s="28"/>
    </row>
    <row r="195" spans="1:26" s="29" customFormat="1" ht="18" customHeight="1">
      <c r="A195" s="81" t="str">
        <f>A175</f>
        <v>VI.</v>
      </c>
      <c r="B195" s="599" t="str">
        <f>B175</f>
        <v>ČIŠĆENJE</v>
      </c>
      <c r="C195" s="115"/>
      <c r="D195" s="600"/>
      <c r="E195" s="83"/>
      <c r="F195" s="884">
        <f>F181</f>
        <v>0</v>
      </c>
      <c r="G195" s="28"/>
      <c r="H195" s="28"/>
      <c r="I195" s="28"/>
      <c r="J195" s="28"/>
      <c r="K195" s="28"/>
      <c r="L195" s="28"/>
      <c r="M195" s="28"/>
      <c r="N195" s="28"/>
      <c r="O195" s="28"/>
      <c r="P195" s="28"/>
      <c r="Q195" s="28"/>
      <c r="R195" s="28"/>
      <c r="S195" s="28"/>
      <c r="T195" s="28"/>
      <c r="U195" s="28"/>
      <c r="V195" s="28"/>
      <c r="W195" s="28"/>
      <c r="X195" s="28"/>
      <c r="Y195" s="28"/>
      <c r="Z195" s="28"/>
    </row>
    <row r="196" spans="1:26">
      <c r="A196" s="615"/>
      <c r="B196" s="77"/>
      <c r="C196" s="78"/>
      <c r="D196" s="616"/>
      <c r="E196" s="248"/>
      <c r="F196" s="617"/>
      <c r="G196" s="35"/>
      <c r="H196" s="35"/>
      <c r="I196" s="35"/>
      <c r="J196" s="35"/>
      <c r="K196" s="35"/>
      <c r="L196" s="35"/>
      <c r="M196" s="35"/>
      <c r="N196" s="35"/>
      <c r="O196" s="35"/>
      <c r="P196" s="35"/>
      <c r="Q196" s="35"/>
      <c r="R196" s="35"/>
      <c r="S196" s="35"/>
      <c r="T196" s="35"/>
      <c r="U196" s="35"/>
      <c r="V196" s="35"/>
      <c r="W196" s="35"/>
      <c r="X196" s="35"/>
      <c r="Y196" s="35"/>
      <c r="Z196" s="35"/>
    </row>
    <row r="197" spans="1:26" s="29" customFormat="1" ht="18" customHeight="1">
      <c r="A197" s="115"/>
      <c r="B197" s="885"/>
      <c r="C197" s="321"/>
      <c r="D197" s="83"/>
      <c r="E197" s="81" t="str">
        <f>CONCATENATE(B188," ", "- SVEUKUPNO:")</f>
        <v>KRAJOBRAZNO UREĐENJE - SVEUKUPNO:</v>
      </c>
      <c r="F197" s="84">
        <f>SUM(F190:F195)</f>
        <v>0</v>
      </c>
      <c r="G197" s="28"/>
      <c r="H197" s="28"/>
      <c r="I197" s="28"/>
      <c r="J197" s="28"/>
      <c r="K197" s="28"/>
      <c r="L197" s="28"/>
      <c r="M197" s="28"/>
      <c r="N197" s="28"/>
      <c r="O197" s="28"/>
      <c r="P197" s="28"/>
      <c r="Q197" s="28"/>
      <c r="R197" s="28"/>
      <c r="S197" s="28"/>
      <c r="T197" s="28"/>
      <c r="U197" s="28"/>
      <c r="V197" s="28"/>
      <c r="W197" s="28"/>
      <c r="X197" s="28"/>
      <c r="Y197" s="28"/>
      <c r="Z197" s="28"/>
    </row>
    <row r="198" spans="1:26">
      <c r="A198" s="35"/>
      <c r="B198" s="35"/>
      <c r="C198" s="284"/>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c r="A199" s="35"/>
      <c r="B199" s="35"/>
      <c r="C199" s="284"/>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c r="A200" s="35"/>
      <c r="B200" s="35"/>
      <c r="C200" s="284"/>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c r="A201" s="35"/>
      <c r="B201" s="35"/>
      <c r="C201" s="284"/>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c r="A202" s="35"/>
      <c r="B202" s="35"/>
      <c r="C202" s="284"/>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c r="A203" s="35"/>
      <c r="B203" s="35"/>
      <c r="C203" s="284"/>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c r="A204" s="35"/>
      <c r="B204" s="35"/>
      <c r="C204" s="284"/>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c r="A205" s="35"/>
      <c r="B205" s="35"/>
      <c r="C205" s="284"/>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c r="A206" s="35"/>
      <c r="B206" s="35"/>
      <c r="C206" s="284"/>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c r="A207" s="35"/>
      <c r="B207" s="35"/>
      <c r="C207" s="284"/>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c r="A208" s="35"/>
      <c r="B208" s="35"/>
      <c r="C208" s="284"/>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c r="A209" s="35"/>
      <c r="B209" s="35"/>
      <c r="C209" s="284"/>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c r="A210" s="35"/>
      <c r="B210" s="35"/>
      <c r="C210" s="284"/>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c r="A211" s="35"/>
      <c r="B211" s="35"/>
      <c r="C211" s="284"/>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c r="A212" s="35"/>
      <c r="B212" s="35"/>
      <c r="C212" s="284"/>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c r="A213" s="35"/>
      <c r="B213" s="35"/>
      <c r="C213" s="284"/>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c r="A214" s="35"/>
      <c r="B214" s="35"/>
      <c r="C214" s="284"/>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c r="A215" s="35"/>
      <c r="B215" s="35"/>
      <c r="C215" s="284"/>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c r="A216" s="35"/>
      <c r="B216" s="35"/>
      <c r="C216" s="284"/>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c r="A217" s="35"/>
      <c r="B217" s="35"/>
      <c r="C217" s="284"/>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c r="A218" s="35"/>
      <c r="B218" s="35"/>
      <c r="C218" s="284"/>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c r="A219" s="35"/>
      <c r="B219" s="35"/>
      <c r="C219" s="284"/>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c r="A220" s="35"/>
      <c r="B220" s="35"/>
      <c r="C220" s="284"/>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c r="A221" s="35"/>
      <c r="B221" s="35"/>
      <c r="C221" s="284"/>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c r="A222" s="35"/>
      <c r="B222" s="35"/>
      <c r="C222" s="284"/>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c r="A223" s="35"/>
      <c r="B223" s="35"/>
      <c r="C223" s="284"/>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c r="A224" s="35"/>
      <c r="B224" s="35"/>
      <c r="C224" s="284"/>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c r="A225" s="35"/>
      <c r="B225" s="35"/>
      <c r="C225" s="284"/>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c r="A226" s="35"/>
      <c r="B226" s="35"/>
      <c r="C226" s="284"/>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c r="A227" s="35"/>
      <c r="B227" s="35"/>
      <c r="C227" s="284"/>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c r="A228" s="35"/>
      <c r="B228" s="35"/>
      <c r="C228" s="284"/>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c r="A229" s="35"/>
      <c r="B229" s="35"/>
      <c r="C229" s="284"/>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c r="A230" s="35"/>
      <c r="B230" s="35"/>
      <c r="C230" s="284"/>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c r="A231" s="35"/>
      <c r="B231" s="35"/>
      <c r="C231" s="284"/>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c r="A232" s="35"/>
      <c r="B232" s="35"/>
      <c r="C232" s="284"/>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c r="A233" s="35"/>
      <c r="B233" s="35"/>
      <c r="C233" s="284"/>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c r="A234" s="35"/>
      <c r="B234" s="35"/>
      <c r="C234" s="284"/>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c r="A235" s="35"/>
      <c r="B235" s="35"/>
      <c r="C235" s="284"/>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c r="A236" s="35"/>
      <c r="B236" s="35"/>
      <c r="C236" s="284"/>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c r="A237" s="35"/>
      <c r="B237" s="35"/>
      <c r="C237" s="284"/>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c r="A238" s="35"/>
      <c r="B238" s="35"/>
      <c r="C238" s="284"/>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c r="A239" s="35"/>
      <c r="B239" s="35"/>
      <c r="C239" s="284"/>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c r="A240" s="35"/>
      <c r="B240" s="35"/>
      <c r="C240" s="284"/>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c r="A241" s="35"/>
      <c r="B241" s="35"/>
      <c r="C241" s="284"/>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c r="A242" s="35"/>
      <c r="B242" s="35"/>
      <c r="C242" s="284"/>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c r="A243" s="35"/>
      <c r="B243" s="35"/>
      <c r="C243" s="284"/>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c r="A244" s="35"/>
      <c r="B244" s="35"/>
      <c r="C244" s="284"/>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c r="A245" s="35"/>
      <c r="B245" s="35"/>
      <c r="C245" s="284"/>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c r="A246" s="35"/>
      <c r="B246" s="35"/>
      <c r="C246" s="284"/>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c r="A247" s="35"/>
      <c r="B247" s="35"/>
      <c r="C247" s="284"/>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c r="A248" s="35"/>
      <c r="B248" s="35"/>
      <c r="C248" s="284"/>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c r="A249" s="35"/>
      <c r="B249" s="35"/>
      <c r="C249" s="284"/>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c r="A250" s="35"/>
      <c r="B250" s="35"/>
      <c r="C250" s="284"/>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c r="A251" s="35"/>
      <c r="B251" s="35"/>
      <c r="C251" s="284"/>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c r="A252" s="35"/>
      <c r="B252" s="35"/>
      <c r="C252" s="284"/>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c r="A253" s="35"/>
      <c r="B253" s="35"/>
      <c r="C253" s="284"/>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c r="A254" s="35"/>
      <c r="B254" s="35"/>
      <c r="C254" s="284"/>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c r="A255" s="35"/>
      <c r="B255" s="35"/>
      <c r="C255" s="284"/>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c r="A256" s="35"/>
      <c r="B256" s="35"/>
      <c r="C256" s="284"/>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c r="A257" s="35"/>
      <c r="B257" s="35"/>
      <c r="C257" s="284"/>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c r="A258" s="35"/>
      <c r="B258" s="35"/>
      <c r="C258" s="284"/>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c r="A259" s="35"/>
      <c r="B259" s="35"/>
      <c r="C259" s="284"/>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c r="A260" s="35"/>
      <c r="B260" s="35"/>
      <c r="C260" s="284"/>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c r="A261" s="35"/>
      <c r="B261" s="35"/>
      <c r="C261" s="284"/>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c r="A262" s="35"/>
      <c r="B262" s="35"/>
      <c r="C262" s="284"/>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c r="A263" s="35"/>
      <c r="B263" s="35"/>
      <c r="C263" s="284"/>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c r="A264" s="35"/>
      <c r="B264" s="35"/>
      <c r="C264" s="284"/>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c r="A265" s="35"/>
      <c r="B265" s="35"/>
      <c r="C265" s="284"/>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c r="A266" s="35"/>
      <c r="B266" s="35"/>
      <c r="C266" s="284"/>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c r="A267" s="35"/>
      <c r="B267" s="35"/>
      <c r="C267" s="284"/>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c r="A268" s="35"/>
      <c r="B268" s="35"/>
      <c r="C268" s="284"/>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c r="A269" s="35"/>
      <c r="B269" s="35"/>
      <c r="C269" s="284"/>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c r="A270" s="35"/>
      <c r="B270" s="35"/>
      <c r="C270" s="284"/>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c r="A271" s="35"/>
      <c r="B271" s="35"/>
      <c r="C271" s="284"/>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c r="A272" s="35"/>
      <c r="B272" s="35"/>
      <c r="C272" s="284"/>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c r="A273" s="35"/>
      <c r="B273" s="35"/>
      <c r="C273" s="284"/>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c r="A274" s="35"/>
      <c r="B274" s="35"/>
      <c r="C274" s="284"/>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c r="A275" s="35"/>
      <c r="B275" s="35"/>
      <c r="C275" s="284"/>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c r="A276" s="35"/>
      <c r="B276" s="35"/>
      <c r="C276" s="284"/>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c r="A277" s="35"/>
      <c r="B277" s="35"/>
      <c r="C277" s="284"/>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c r="A278" s="35"/>
      <c r="B278" s="35"/>
      <c r="C278" s="284"/>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c r="A279" s="35"/>
      <c r="B279" s="35"/>
      <c r="C279" s="284"/>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c r="A280" s="35"/>
      <c r="B280" s="35"/>
      <c r="C280" s="284"/>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c r="A281" s="35"/>
      <c r="B281" s="35"/>
      <c r="C281" s="284"/>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c r="A282" s="35"/>
      <c r="B282" s="35"/>
      <c r="C282" s="284"/>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c r="A283" s="35"/>
      <c r="B283" s="35"/>
      <c r="C283" s="284"/>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c r="A284" s="35"/>
      <c r="B284" s="35"/>
      <c r="C284" s="284"/>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c r="A285" s="35"/>
      <c r="B285" s="35"/>
      <c r="C285" s="284"/>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c r="A286" s="35"/>
      <c r="B286" s="35"/>
      <c r="C286" s="284"/>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c r="A287" s="35"/>
      <c r="B287" s="35"/>
      <c r="C287" s="284"/>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c r="A288" s="35"/>
      <c r="B288" s="35"/>
      <c r="C288" s="284"/>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c r="A289" s="35"/>
      <c r="B289" s="35"/>
      <c r="C289" s="284"/>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c r="A290" s="35"/>
      <c r="B290" s="35"/>
      <c r="C290" s="284"/>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c r="A291" s="35"/>
      <c r="B291" s="35"/>
      <c r="C291" s="284"/>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c r="A292" s="35"/>
      <c r="B292" s="35"/>
      <c r="C292" s="284"/>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c r="A293" s="35"/>
      <c r="B293" s="35"/>
      <c r="C293" s="284"/>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c r="A294" s="35"/>
      <c r="B294" s="35"/>
      <c r="C294" s="284"/>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c r="A295" s="35"/>
      <c r="B295" s="35"/>
      <c r="C295" s="284"/>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c r="A296" s="35"/>
      <c r="B296" s="35"/>
      <c r="C296" s="284"/>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c r="A297" s="35"/>
      <c r="B297" s="35"/>
      <c r="C297" s="284"/>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c r="A298" s="35"/>
      <c r="B298" s="35"/>
      <c r="C298" s="284"/>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c r="A299" s="35"/>
      <c r="B299" s="35"/>
      <c r="C299" s="284"/>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c r="A300" s="35"/>
      <c r="B300" s="35"/>
      <c r="C300" s="284"/>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c r="A301" s="35"/>
      <c r="B301" s="35"/>
      <c r="C301" s="284"/>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c r="A302" s="35"/>
      <c r="B302" s="35"/>
      <c r="C302" s="284"/>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c r="A303" s="35"/>
      <c r="B303" s="35"/>
      <c r="C303" s="284"/>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c r="A304" s="35"/>
      <c r="B304" s="35"/>
      <c r="C304" s="284"/>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c r="A305" s="35"/>
      <c r="B305" s="35"/>
      <c r="C305" s="284"/>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c r="A306" s="35"/>
      <c r="B306" s="35"/>
      <c r="C306" s="284"/>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c r="A307" s="35"/>
      <c r="B307" s="35"/>
      <c r="C307" s="284"/>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c r="A308" s="35"/>
      <c r="B308" s="35"/>
      <c r="C308" s="284"/>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c r="A309" s="35"/>
      <c r="B309" s="35"/>
      <c r="C309" s="284"/>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c r="A310" s="35"/>
      <c r="B310" s="35"/>
      <c r="C310" s="284"/>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c r="A311" s="35"/>
      <c r="B311" s="35"/>
      <c r="C311" s="284"/>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c r="A312" s="35"/>
      <c r="B312" s="35"/>
      <c r="C312" s="284"/>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c r="A313" s="35"/>
      <c r="B313" s="35"/>
      <c r="C313" s="284"/>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c r="A314" s="35"/>
      <c r="B314" s="35"/>
      <c r="C314" s="284"/>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c r="A315" s="35"/>
      <c r="B315" s="35"/>
      <c r="C315" s="284"/>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c r="A316" s="35"/>
      <c r="B316" s="35"/>
      <c r="C316" s="284"/>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c r="A317" s="35"/>
      <c r="B317" s="35"/>
      <c r="C317" s="284"/>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c r="A318" s="35"/>
      <c r="B318" s="35"/>
      <c r="C318" s="284"/>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c r="A319" s="35"/>
      <c r="B319" s="35"/>
      <c r="C319" s="284"/>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c r="A320" s="35"/>
      <c r="B320" s="35"/>
      <c r="C320" s="284"/>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c r="A321" s="35"/>
      <c r="B321" s="35"/>
      <c r="C321" s="284"/>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c r="A322" s="35"/>
      <c r="B322" s="35"/>
      <c r="C322" s="284"/>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c r="A323" s="35"/>
      <c r="B323" s="35"/>
      <c r="C323" s="284"/>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c r="A324" s="35"/>
      <c r="B324" s="35"/>
      <c r="C324" s="284"/>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c r="A325" s="35"/>
      <c r="B325" s="35"/>
      <c r="C325" s="284"/>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c r="A326" s="35"/>
      <c r="B326" s="35"/>
      <c r="C326" s="284"/>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c r="A327" s="35"/>
      <c r="B327" s="35"/>
      <c r="C327" s="284"/>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c r="A328" s="35"/>
      <c r="B328" s="35"/>
      <c r="C328" s="284"/>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c r="A329" s="35"/>
      <c r="B329" s="35"/>
      <c r="C329" s="284"/>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c r="A330" s="35"/>
      <c r="B330" s="35"/>
      <c r="C330" s="284"/>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c r="A331" s="35"/>
      <c r="B331" s="35"/>
      <c r="C331" s="284"/>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c r="A332" s="35"/>
      <c r="B332" s="35"/>
      <c r="C332" s="284"/>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c r="A333" s="35"/>
      <c r="B333" s="35"/>
      <c r="C333" s="284"/>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c r="A334" s="35"/>
      <c r="B334" s="35"/>
      <c r="C334" s="284"/>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c r="A335" s="35"/>
      <c r="B335" s="35"/>
      <c r="C335" s="284"/>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c r="A336" s="35"/>
      <c r="B336" s="35"/>
      <c r="C336" s="284"/>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c r="A337" s="35"/>
      <c r="B337" s="35"/>
      <c r="C337" s="284"/>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c r="A338" s="35"/>
      <c r="B338" s="35"/>
      <c r="C338" s="284"/>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c r="A339" s="35"/>
      <c r="B339" s="35"/>
      <c r="C339" s="284"/>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c r="A340" s="35"/>
      <c r="B340" s="35"/>
      <c r="C340" s="284"/>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c r="A341" s="35"/>
      <c r="B341" s="35"/>
      <c r="C341" s="284"/>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c r="A342" s="35"/>
      <c r="B342" s="35"/>
      <c r="C342" s="284"/>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c r="A343" s="35"/>
      <c r="B343" s="35"/>
      <c r="C343" s="284"/>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c r="A344" s="35"/>
      <c r="B344" s="35"/>
      <c r="C344" s="284"/>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c r="A345" s="35"/>
      <c r="B345" s="35"/>
      <c r="C345" s="284"/>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c r="A346" s="35"/>
      <c r="B346" s="35"/>
      <c r="C346" s="284"/>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c r="A347" s="35"/>
      <c r="B347" s="35"/>
      <c r="C347" s="284"/>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c r="A348" s="35"/>
      <c r="B348" s="35"/>
      <c r="C348" s="284"/>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c r="A349" s="35"/>
      <c r="B349" s="35"/>
      <c r="C349" s="284"/>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c r="A350" s="35"/>
      <c r="B350" s="35"/>
      <c r="C350" s="284"/>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c r="A351" s="35"/>
      <c r="B351" s="35"/>
      <c r="C351" s="284"/>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c r="A352" s="35"/>
      <c r="B352" s="35"/>
      <c r="C352" s="284"/>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c r="A353" s="35"/>
      <c r="B353" s="35"/>
      <c r="C353" s="284"/>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c r="A354" s="35"/>
      <c r="B354" s="35"/>
      <c r="C354" s="284"/>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c r="A355" s="35"/>
      <c r="B355" s="35"/>
      <c r="C355" s="284"/>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c r="A356" s="35"/>
      <c r="B356" s="35"/>
      <c r="C356" s="284"/>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c r="A357" s="35"/>
      <c r="B357" s="35"/>
      <c r="C357" s="284"/>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c r="A358" s="35"/>
      <c r="B358" s="35"/>
      <c r="C358" s="284"/>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c r="A359" s="35"/>
      <c r="B359" s="35"/>
      <c r="C359" s="284"/>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c r="A360" s="35"/>
      <c r="B360" s="35"/>
      <c r="C360" s="284"/>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c r="A361" s="35"/>
      <c r="B361" s="35"/>
      <c r="C361" s="284"/>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c r="A362" s="35"/>
      <c r="B362" s="35"/>
      <c r="C362" s="284"/>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c r="A363" s="35"/>
      <c r="B363" s="35"/>
      <c r="C363" s="284"/>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c r="A364" s="35"/>
      <c r="B364" s="35"/>
      <c r="C364" s="284"/>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c r="A365" s="35"/>
      <c r="B365" s="35"/>
      <c r="C365" s="284"/>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c r="A366" s="35"/>
      <c r="B366" s="35"/>
      <c r="C366" s="284"/>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c r="A367" s="35"/>
      <c r="B367" s="35"/>
      <c r="C367" s="284"/>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c r="A368" s="35"/>
      <c r="B368" s="35"/>
      <c r="C368" s="284"/>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c r="A369" s="35"/>
      <c r="B369" s="35"/>
      <c r="C369" s="284"/>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c r="A370" s="35"/>
      <c r="B370" s="35"/>
      <c r="C370" s="284"/>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c r="A371" s="35"/>
      <c r="B371" s="35"/>
      <c r="C371" s="284"/>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c r="A372" s="35"/>
      <c r="B372" s="35"/>
      <c r="C372" s="284"/>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c r="A373" s="35"/>
      <c r="B373" s="35"/>
      <c r="C373" s="284"/>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c r="A374" s="35"/>
      <c r="B374" s="35"/>
      <c r="C374" s="284"/>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c r="A375" s="35"/>
      <c r="B375" s="35"/>
      <c r="C375" s="284"/>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c r="A376" s="35"/>
      <c r="B376" s="35"/>
      <c r="C376" s="284"/>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c r="A377" s="35"/>
      <c r="B377" s="35"/>
      <c r="C377" s="284"/>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c r="A378" s="35"/>
      <c r="B378" s="35"/>
      <c r="C378" s="284"/>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c r="A379" s="35"/>
      <c r="B379" s="35"/>
      <c r="C379" s="284"/>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c r="A380" s="35"/>
      <c r="B380" s="35"/>
      <c r="C380" s="284"/>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c r="A381" s="35"/>
      <c r="B381" s="35"/>
      <c r="C381" s="284"/>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c r="A382" s="35"/>
      <c r="B382" s="35"/>
      <c r="C382" s="284"/>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c r="A383" s="35"/>
      <c r="B383" s="35"/>
      <c r="C383" s="284"/>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c r="A384" s="35"/>
      <c r="B384" s="35"/>
      <c r="C384" s="284"/>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c r="A385" s="35"/>
      <c r="B385" s="35"/>
      <c r="C385" s="284"/>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c r="A386" s="35"/>
      <c r="B386" s="35"/>
      <c r="C386" s="284"/>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c r="A387" s="35"/>
      <c r="B387" s="35"/>
      <c r="C387" s="284"/>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c r="A388" s="35"/>
      <c r="B388" s="35"/>
      <c r="C388" s="284"/>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c r="A389" s="35"/>
      <c r="B389" s="35"/>
      <c r="C389" s="284"/>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c r="A390" s="35"/>
      <c r="B390" s="35"/>
      <c r="C390" s="284"/>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c r="A391" s="35"/>
      <c r="B391" s="35"/>
      <c r="C391" s="284"/>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c r="A392" s="35"/>
      <c r="B392" s="35"/>
      <c r="C392" s="284"/>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c r="A393" s="35"/>
      <c r="B393" s="35"/>
      <c r="C393" s="284"/>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c r="A394" s="35"/>
      <c r="B394" s="35"/>
      <c r="C394" s="284"/>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c r="A395" s="35"/>
      <c r="B395" s="35"/>
      <c r="C395" s="284"/>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c r="A396" s="35"/>
      <c r="B396" s="35"/>
      <c r="C396" s="284"/>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c r="A397" s="35"/>
      <c r="B397" s="35"/>
      <c r="C397" s="284"/>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sheetData>
  <sheetProtection algorithmName="SHA-512" hashValue="7X6eFS2N+kFxvPOYsww3qxX6U0dcqvvCYQiwQi91FMF23qEL7Q7iS0RU7yBhe39cSW5Jd65kfl8uYiufKY48Ng==" saltValue="1cMT7UzDjKWqn89GeaA3JQ==" spinCount="100000" sheet="1" objects="1" scenarios="1"/>
  <printOptions horizontalCentered="1"/>
  <pageMargins left="0.78740157480314965" right="0.39370078740157483" top="0.39370078740157483" bottom="0.70866141732283472" header="0" footer="0.23622047244094491"/>
  <pageSetup paperSize="9" fitToHeight="0" orientation="portrait" r:id="rId1"/>
  <headerFooter>
    <oddFooter>&amp;L&amp;9&amp;A&amp;C&amp;9DIO 3 - SMJEŠTAJNI PAVILJON - GRAĐENJE&amp;R&amp;"Arial,Bold"&amp;9&amp;P/&amp;N</oddFooter>
  </headerFooter>
  <rowBreaks count="3" manualBreakCount="3">
    <brk id="76" max="5" man="1"/>
    <brk id="120" max="5" man="1"/>
    <brk id="174" max="5" man="1"/>
  </rowBreaks>
  <ignoredErrors>
    <ignoredError sqref="F32 F40 F45 F26 F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NASLOVNICA</vt:lpstr>
      <vt:lpstr>SADRŽAJ</vt:lpstr>
      <vt:lpstr>REKAPITULACIJA</vt:lpstr>
      <vt:lpstr>OU GRAĐENJA</vt:lpstr>
      <vt:lpstr>1. NASLOVNICA</vt:lpstr>
      <vt:lpstr>1. OU GOR</vt:lpstr>
      <vt:lpstr>1. GOR</vt:lpstr>
      <vt:lpstr>2. NASLOVNICA</vt:lpstr>
      <vt:lpstr>2. KRAJOBRAZNO UREĐENJE</vt:lpstr>
      <vt:lpstr>3. NASLOVNICA</vt:lpstr>
      <vt:lpstr>3. OU ViK</vt:lpstr>
      <vt:lpstr>3. VODOVOD I KANALIZACIJA</vt:lpstr>
      <vt:lpstr>4. NASLOVNICA</vt:lpstr>
      <vt:lpstr>4. OU STROJARSTVO</vt:lpstr>
      <vt:lpstr>4. STROJARSKE INSTALACIJE</vt:lpstr>
      <vt:lpstr>5. NASLOVNICA</vt:lpstr>
      <vt:lpstr>5. OU ELEKTRO</vt:lpstr>
      <vt:lpstr>5. ELEKTROINSTALACIJE</vt:lpstr>
      <vt:lpstr>6. NASLOVNICA</vt:lpstr>
      <vt:lpstr>6. OU DIZALO</vt:lpstr>
      <vt:lpstr>6. DIZALO</vt:lpstr>
      <vt:lpstr>'1. GOR'!Print_Area</vt:lpstr>
      <vt:lpstr>'1. NASLOVNICA'!Print_Area</vt:lpstr>
      <vt:lpstr>'1. OU GOR'!Print_Area</vt:lpstr>
      <vt:lpstr>'2. KRAJOBRAZNO UREĐENJE'!Print_Area</vt:lpstr>
      <vt:lpstr>'2. NASLOVNICA'!Print_Area</vt:lpstr>
      <vt:lpstr>'3. NASLOVNICA'!Print_Area</vt:lpstr>
      <vt:lpstr>'3. OU ViK'!Print_Area</vt:lpstr>
      <vt:lpstr>'3. VODOVOD I KANALIZACIJA'!Print_Area</vt:lpstr>
      <vt:lpstr>'4. NASLOVNICA'!Print_Area</vt:lpstr>
      <vt:lpstr>'4. OU STROJARSTVO'!Print_Area</vt:lpstr>
      <vt:lpstr>'4. STROJARSKE INSTALACIJE'!Print_Area</vt:lpstr>
      <vt:lpstr>'5. ELEKTROINSTALACIJE'!Print_Area</vt:lpstr>
      <vt:lpstr>'5. NASLOVNICA'!Print_Area</vt:lpstr>
      <vt:lpstr>'5. OU ELEKTRO'!Print_Area</vt:lpstr>
      <vt:lpstr>NASLOVNICA!Print_Area</vt:lpstr>
      <vt:lpstr>'OU GRAĐENJA'!Print_Area</vt:lpstr>
      <vt:lpstr>SADRŽAJ!Print_Area</vt:lpstr>
      <vt:lpstr>'1. GOR'!Print_Titles</vt:lpstr>
      <vt:lpstr>'2. KRAJOBRAZNO UREĐENJE'!Print_Titles</vt:lpstr>
      <vt:lpstr>'3. VODOVOD I KANALIZACIJA'!Print_Titles</vt:lpstr>
      <vt:lpstr>'4. STROJARSKE INSTALACIJE'!Print_Titles</vt:lpstr>
      <vt:lpstr>'5. ELEKTROINSTALACIJE'!Print_Titles</vt:lpstr>
      <vt:lpstr>'6. DIZALO'!Print_Titles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2020-10-05T12:20:55Z</dcterms:created>
  <dcterms:modified xsi:type="dcterms:W3CDTF">2023-08-18T12:06:23Z</dcterms:modified>
</cp:coreProperties>
</file>